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BM14" l="1"/>
  <c r="AC27" i="1"/>
  <c r="A753" i="2"/>
  <c r="A763"/>
  <c r="A500"/>
  <c r="A272"/>
  <c r="A648"/>
  <c r="A865"/>
  <c r="A397"/>
  <c r="A991"/>
  <c r="A252"/>
  <c r="A978"/>
  <c r="A269"/>
  <c r="A637"/>
  <c r="A220"/>
  <c r="A231"/>
  <c r="A638"/>
  <c r="A682"/>
  <c r="A300"/>
  <c r="A950"/>
  <c r="A644"/>
  <c r="A693"/>
  <c r="A823"/>
  <c r="A732"/>
  <c r="A291"/>
  <c r="A669"/>
  <c r="A609"/>
  <c r="A811"/>
  <c r="A852"/>
  <c r="A344"/>
  <c r="A396"/>
  <c r="A265"/>
  <c r="A643"/>
  <c r="A810"/>
  <c r="A315"/>
  <c r="A766"/>
  <c r="A618"/>
  <c r="A223"/>
  <c r="A923"/>
  <c r="A1007"/>
  <c r="A617"/>
  <c r="A286"/>
  <c r="A892"/>
  <c r="A351"/>
  <c r="A368"/>
  <c r="A757"/>
  <c r="A592"/>
  <c r="A876"/>
  <c r="A919"/>
  <c r="A235"/>
  <c r="A881"/>
  <c r="A907"/>
  <c r="A842"/>
  <c r="A359"/>
  <c r="A895"/>
  <c r="A824"/>
  <c r="A275"/>
  <c r="A764"/>
  <c r="A796"/>
  <c r="A917"/>
  <c r="A456"/>
  <c r="A731"/>
  <c r="A374"/>
  <c r="A241"/>
  <c r="A233"/>
  <c r="A370"/>
  <c r="A488"/>
  <c r="A882"/>
  <c r="A263"/>
  <c r="A320"/>
  <c r="A338"/>
  <c r="A487"/>
  <c r="A598"/>
  <c r="A657"/>
  <c r="A557"/>
  <c r="A280"/>
  <c r="A816"/>
  <c r="A1017"/>
  <c r="A537"/>
  <c r="A922"/>
  <c r="A528"/>
  <c r="A558"/>
  <c r="A564"/>
  <c r="A716"/>
  <c r="A808"/>
  <c r="A990"/>
  <c r="A497"/>
  <c r="A729"/>
  <c r="A911"/>
  <c r="A859"/>
  <c r="A782"/>
  <c r="A913"/>
  <c r="A605"/>
  <c r="A915"/>
  <c r="A668"/>
  <c r="A238"/>
  <c r="A789"/>
  <c r="A1003"/>
  <c r="A752"/>
  <c r="A489"/>
  <c r="A737"/>
  <c r="A827"/>
  <c r="A783"/>
  <c r="A926"/>
  <c r="A594"/>
  <c r="A509"/>
  <c r="A245"/>
  <c r="A355"/>
  <c r="A579"/>
  <c r="A969"/>
  <c r="A431"/>
  <c r="A710"/>
  <c r="A721"/>
  <c r="A982"/>
  <c r="A548"/>
  <c r="A642"/>
  <c r="A211"/>
  <c r="A653"/>
  <c r="A267"/>
  <c r="A415"/>
  <c r="A378"/>
  <c r="A672"/>
  <c r="A427"/>
  <c r="A271"/>
  <c r="A433"/>
  <c r="A547"/>
  <c r="A600"/>
  <c r="A691"/>
  <c r="A649"/>
  <c r="A804"/>
  <c r="A853"/>
  <c r="A989"/>
  <c r="A954"/>
  <c r="A290"/>
  <c r="A380"/>
  <c r="A660"/>
  <c r="A794"/>
  <c r="A631"/>
  <c r="A857"/>
  <c r="A559"/>
  <c r="A583"/>
  <c r="A570"/>
  <c r="A798"/>
  <c r="A740"/>
  <c r="A587"/>
  <c r="A237"/>
  <c r="A467"/>
  <c r="A862"/>
  <c r="A962"/>
  <c r="A499"/>
  <c r="A914"/>
  <c r="A366"/>
  <c r="A720"/>
  <c r="A461"/>
  <c r="A349"/>
  <c r="A484"/>
  <c r="A802"/>
  <c r="A569"/>
  <c r="A812"/>
  <c r="A1012"/>
  <c r="A446"/>
  <c r="A535"/>
  <c r="A347"/>
  <c r="A439"/>
  <c r="A673"/>
  <c r="A416"/>
  <c r="A255"/>
  <c r="A350"/>
  <c r="A809"/>
  <c r="A386"/>
  <c r="A725"/>
  <c r="A973"/>
  <c r="A984"/>
  <c r="A219"/>
  <c r="A352"/>
  <c r="A218"/>
  <c r="A821"/>
  <c r="A394"/>
  <c r="A728"/>
  <c r="A939"/>
  <c r="A384"/>
  <c r="A992"/>
  <c r="A481"/>
  <c r="A979"/>
  <c r="A676"/>
  <c r="A955"/>
  <c r="A846"/>
  <c r="A573"/>
  <c r="A232"/>
  <c r="A413"/>
  <c r="A678"/>
  <c r="A554"/>
  <c r="A755"/>
  <c r="A806"/>
  <c r="A513"/>
  <c r="A635"/>
  <c r="A451"/>
  <c r="A310"/>
  <c r="A264"/>
  <c r="A293"/>
  <c r="A593"/>
  <c r="A442"/>
  <c r="A589"/>
  <c r="A608"/>
  <c r="A941"/>
  <c r="A894"/>
  <c r="A870"/>
  <c r="A543"/>
  <c r="A730"/>
  <c r="A636"/>
  <c r="A860"/>
  <c r="A258"/>
  <c r="A943"/>
  <c r="A503"/>
  <c r="A886"/>
  <c r="A744"/>
  <c r="A539"/>
  <c r="A504"/>
  <c r="A406"/>
  <c r="A305"/>
  <c r="A313"/>
  <c r="A932"/>
  <c r="A754"/>
  <c r="A679"/>
  <c r="A372"/>
  <c r="A486"/>
  <c r="A776"/>
  <c r="A432"/>
  <c r="A658"/>
  <c r="A625"/>
  <c r="A410"/>
  <c r="A443"/>
  <c r="A903"/>
  <c r="A453"/>
  <c r="A696"/>
  <c r="A1015"/>
  <c r="A897"/>
  <c r="A677"/>
  <c r="A692"/>
  <c r="A875"/>
  <c r="A748"/>
  <c r="A687"/>
  <c r="A332"/>
  <c r="A727"/>
  <c r="A888"/>
  <c r="A562"/>
  <c r="A418"/>
  <c r="A712"/>
  <c r="A341"/>
  <c r="A626"/>
  <c r="A801"/>
  <c r="A240"/>
  <c r="A905"/>
  <c r="A423"/>
  <c r="A780"/>
  <c r="A364"/>
  <c r="A656"/>
  <c r="A1010"/>
  <c r="A741"/>
  <c r="A848"/>
  <c r="A813"/>
  <c r="A555"/>
  <c r="A639"/>
  <c r="A473"/>
  <c r="A251"/>
  <c r="A784"/>
  <c r="A890"/>
  <c r="A751"/>
  <c r="A330"/>
  <c r="A527"/>
  <c r="A795"/>
  <c r="A585"/>
  <c r="A840"/>
  <c r="A282"/>
  <c r="A521"/>
  <c r="A1006"/>
  <c r="A898"/>
  <c r="A371"/>
  <c r="A603"/>
  <c r="A958"/>
  <c r="A365"/>
  <c r="A689"/>
  <c r="A304"/>
  <c r="A470"/>
  <c r="A959"/>
  <c r="A471"/>
  <c r="A215"/>
  <c r="A363"/>
  <c r="A531"/>
  <c r="A987"/>
  <c r="A675"/>
  <c r="A918"/>
  <c r="A768"/>
  <c r="A492"/>
  <c r="A526"/>
  <c r="A974"/>
  <c r="A841"/>
  <c r="A781"/>
  <c r="A714"/>
  <c r="A475"/>
  <c r="A900"/>
  <c r="A884"/>
  <c r="A904"/>
  <c r="A242"/>
  <c r="A1009"/>
  <c r="A750"/>
  <c r="A430"/>
  <c r="A574"/>
  <c r="A299"/>
  <c r="A616"/>
  <c r="A216"/>
  <c r="A902"/>
  <c r="A702"/>
  <c r="A438"/>
  <c r="A704"/>
  <c r="A622"/>
  <c r="A983"/>
  <c r="A376"/>
  <c r="A965"/>
  <c r="A462"/>
  <c r="A602"/>
  <c r="A837"/>
  <c r="A659"/>
  <c r="A627"/>
  <c r="A709"/>
  <c r="A402"/>
  <c r="A607"/>
  <c r="A292"/>
  <c r="A1000"/>
  <c r="A391"/>
  <c r="A435"/>
  <c r="A476"/>
  <c r="A946"/>
  <c r="A254"/>
  <c r="A568"/>
  <c r="A793"/>
  <c r="A956"/>
  <c r="A927"/>
  <c r="A259"/>
  <c r="A398"/>
  <c r="A262"/>
  <c r="A706"/>
  <c r="A274"/>
  <c r="A544"/>
  <c r="A480"/>
  <c r="A494"/>
  <c r="A977"/>
  <c r="A767"/>
  <c r="A742"/>
  <c r="A738"/>
  <c r="A735"/>
  <c r="A999"/>
  <c r="A832"/>
  <c r="A880"/>
  <c r="A695"/>
  <c r="A502"/>
  <c r="A921"/>
  <c r="A612"/>
  <c r="A246"/>
  <c r="A342"/>
  <c r="A268"/>
  <c r="A357"/>
  <c r="A938"/>
  <c r="A597"/>
  <c r="A253"/>
  <c r="A815"/>
  <c r="A516"/>
  <c r="A457"/>
  <c r="A970"/>
  <c r="A512"/>
  <c r="A620"/>
  <c r="A838"/>
  <c r="A733"/>
  <c r="A807"/>
  <c r="A916"/>
  <c r="A719"/>
  <c r="A855"/>
  <c r="A700"/>
  <c r="A726"/>
  <c r="A646"/>
  <c r="A787"/>
  <c r="A686"/>
  <c r="A404"/>
  <c r="A474"/>
  <c r="A387"/>
  <c r="A871"/>
  <c r="A599"/>
  <c r="A322"/>
  <c r="A707"/>
  <c r="A392"/>
  <c r="A460"/>
  <c r="A878"/>
  <c r="A261"/>
  <c r="A995"/>
  <c r="A483"/>
  <c r="A761"/>
  <c r="A874"/>
  <c r="A968"/>
  <c r="A961"/>
  <c r="A469"/>
  <c r="A664"/>
  <c r="A328"/>
  <c r="A963"/>
  <c r="A993"/>
  <c r="A822"/>
  <c r="A872"/>
  <c r="A533"/>
  <c r="A377"/>
  <c r="A511"/>
  <c r="A645"/>
  <c r="A771"/>
  <c r="A759"/>
  <c r="A708"/>
  <c r="A552"/>
  <c r="A479"/>
  <c r="A843"/>
  <c r="A820"/>
  <c r="A580"/>
  <c r="A343"/>
  <c r="A684"/>
  <c r="A414"/>
  <c r="A317"/>
  <c r="A266"/>
  <c r="A450"/>
  <c r="A541"/>
  <c r="A912"/>
  <c r="A444"/>
  <c r="A405"/>
  <c r="A1004"/>
  <c r="A346"/>
  <c r="A524"/>
  <c r="A270"/>
  <c r="A652"/>
  <c r="A896"/>
  <c r="A791"/>
  <c r="A339"/>
  <c r="A951"/>
  <c r="A566"/>
  <c r="A550"/>
  <c r="A390"/>
  <c r="A957"/>
  <c r="A633"/>
  <c r="A325"/>
  <c r="A760"/>
  <c r="A864"/>
  <c r="A224"/>
  <c r="A745"/>
  <c r="A595"/>
  <c r="A382"/>
  <c r="A426"/>
  <c r="A749"/>
  <c r="A373"/>
  <c r="A437"/>
  <c r="A424"/>
  <c r="A518"/>
  <c r="A448"/>
  <c r="A934"/>
  <c r="A1014"/>
  <c r="A337"/>
  <c r="A629"/>
  <c r="A421"/>
  <c r="A697"/>
  <c r="A485"/>
  <c r="A345"/>
  <c r="A501"/>
  <c r="A949"/>
  <c r="A213"/>
  <c r="A844"/>
  <c r="A229"/>
  <c r="A792"/>
  <c r="A478"/>
  <c r="A298"/>
  <c r="A273"/>
  <c r="A910"/>
  <c r="A856"/>
  <c r="A835"/>
  <c r="A826"/>
  <c r="A553"/>
  <c r="A361"/>
  <c r="A928"/>
  <c r="A226"/>
  <c r="A952"/>
  <c r="A217"/>
  <c r="A650"/>
  <c r="A348"/>
  <c r="A422"/>
  <c r="A1001"/>
  <c r="A375"/>
  <c r="A834"/>
  <c r="A515"/>
  <c r="A281"/>
  <c r="A960"/>
  <c r="A717"/>
  <c r="A588"/>
  <c r="A590"/>
  <c r="A800"/>
  <c r="A924"/>
  <c r="A465"/>
  <c r="A799"/>
  <c r="A674"/>
  <c r="A869"/>
  <c r="A319"/>
  <c r="A703"/>
  <c r="A542"/>
  <c r="A289"/>
  <c r="A354"/>
  <c r="A532"/>
  <c r="A586"/>
  <c r="A285"/>
  <c r="A306"/>
  <c r="A839"/>
  <c r="A681"/>
  <c r="A606"/>
  <c r="A920"/>
  <c r="A628"/>
  <c r="A302"/>
  <c r="A523"/>
  <c r="A222"/>
  <c r="A610"/>
  <c r="A655"/>
  <c r="A236"/>
  <c r="A948"/>
  <c r="A774"/>
  <c r="A551"/>
  <c r="A276"/>
  <c r="A294"/>
  <c r="A563"/>
  <c r="A358"/>
  <c r="A362"/>
  <c r="A505"/>
  <c r="A297"/>
  <c r="A724"/>
  <c r="A944"/>
  <c r="A440"/>
  <c r="A785"/>
  <c r="A688"/>
  <c r="A388"/>
  <c r="A786"/>
  <c r="A641"/>
  <c r="A632"/>
  <c r="A314"/>
  <c r="A464"/>
  <c r="A577"/>
  <c r="A239"/>
  <c r="A665"/>
  <c r="A449"/>
  <c r="A412"/>
  <c r="A797"/>
  <c r="A417"/>
  <c r="A805"/>
  <c r="A425"/>
  <c r="A654"/>
  <c r="A996"/>
  <c r="A861"/>
  <c r="A891"/>
  <c r="A458"/>
  <c r="A482"/>
  <c r="A519"/>
  <c r="A908"/>
  <c r="A935"/>
  <c r="A445"/>
  <c r="A887"/>
  <c r="A324"/>
  <c r="A945"/>
  <c r="A851"/>
  <c r="A408"/>
  <c r="A683"/>
  <c r="A818"/>
  <c r="A964"/>
  <c r="A530"/>
  <c r="A560"/>
  <c r="A746"/>
  <c r="A556"/>
  <c r="A877"/>
  <c r="A847"/>
  <c r="A329"/>
  <c r="A514"/>
  <c r="A604"/>
  <c r="A295"/>
  <c r="A584"/>
  <c r="A508"/>
  <c r="A545"/>
  <c r="A257"/>
  <c r="A722"/>
  <c r="A988"/>
  <c r="A529"/>
  <c r="A283"/>
  <c r="A399"/>
  <c r="A850"/>
  <c r="A248"/>
  <c r="A756"/>
  <c r="A311"/>
  <c r="A419"/>
  <c r="A596"/>
  <c r="A694"/>
  <c r="A334"/>
  <c r="A403"/>
  <c r="A630"/>
  <c r="A321"/>
  <c r="A634"/>
  <c r="A814"/>
  <c r="A447"/>
  <c r="A434"/>
  <c r="A909"/>
  <c r="A385"/>
  <c r="A367"/>
  <c r="A468"/>
  <c r="A953"/>
  <c r="A925"/>
  <c r="A966"/>
  <c r="A623"/>
  <c r="A980"/>
  <c r="A409"/>
  <c r="A685"/>
  <c r="A517"/>
  <c r="A441"/>
  <c r="A777"/>
  <c r="A624"/>
  <c r="A428"/>
  <c r="A736"/>
  <c r="A393"/>
  <c r="A715"/>
  <c r="A779"/>
  <c r="A611"/>
  <c r="A972"/>
  <c r="A739"/>
  <c r="A734"/>
  <c r="A711"/>
  <c r="A522"/>
  <c r="A936"/>
  <c r="A661"/>
  <c r="A459"/>
  <c r="A701"/>
  <c r="A278"/>
  <c r="A651"/>
  <c r="A420"/>
  <c r="A615"/>
  <c r="A866"/>
  <c r="A671"/>
  <c r="A930"/>
  <c r="A565"/>
  <c r="A985"/>
  <c r="A829"/>
  <c r="A845"/>
  <c r="A723"/>
  <c r="A247"/>
  <c r="A1005"/>
  <c r="A323"/>
  <c r="A400"/>
  <c r="A296"/>
  <c r="A975"/>
  <c r="A331"/>
  <c r="A228"/>
  <c r="A369"/>
  <c r="A940"/>
  <c r="A472"/>
  <c r="A230"/>
  <c r="A929"/>
  <c r="A327"/>
  <c r="A817"/>
  <c r="A933"/>
  <c r="A561"/>
  <c r="A769"/>
  <c r="A496"/>
  <c r="A836"/>
  <c r="A619"/>
  <c r="A662"/>
  <c r="A491"/>
  <c r="A525"/>
  <c r="A828"/>
  <c r="A546"/>
  <c r="A1011"/>
  <c r="A436"/>
  <c r="A309"/>
  <c r="A762"/>
  <c r="A705"/>
  <c r="A284"/>
  <c r="A833"/>
  <c r="A971"/>
  <c r="A495"/>
  <c r="A582"/>
  <c r="A540"/>
  <c r="A899"/>
  <c r="A718"/>
  <c r="A981"/>
  <c r="A778"/>
  <c r="A243"/>
  <c r="A998"/>
  <c r="A854"/>
  <c r="A770"/>
  <c r="A667"/>
  <c r="A591"/>
  <c r="A326"/>
  <c r="A825"/>
  <c r="A567"/>
  <c r="A452"/>
  <c r="A967"/>
  <c r="A621"/>
  <c r="A549"/>
  <c r="A477"/>
  <c r="A663"/>
  <c r="A455"/>
  <c r="A942"/>
  <c r="A353"/>
  <c r="A301"/>
  <c r="A666"/>
  <c r="A279"/>
  <c r="A225"/>
  <c r="A463"/>
  <c r="A931"/>
  <c r="A863"/>
  <c r="A819"/>
  <c r="A234"/>
  <c r="A249"/>
  <c r="A401"/>
  <c r="A379"/>
  <c r="A454"/>
  <c r="A1016"/>
  <c r="A381"/>
  <c r="A572"/>
  <c r="A690"/>
  <c r="A466"/>
  <c r="A507"/>
  <c r="A256"/>
  <c r="A758"/>
  <c r="A288"/>
  <c r="A340"/>
  <c r="A287"/>
  <c r="A947"/>
  <c r="A318"/>
  <c r="A849"/>
  <c r="A889"/>
  <c r="A316"/>
  <c r="A868"/>
  <c r="A883"/>
  <c r="A1002"/>
  <c r="A308"/>
  <c r="A534"/>
  <c r="A772"/>
  <c r="A713"/>
  <c r="A830"/>
  <c r="A538"/>
  <c r="A680"/>
  <c r="A303"/>
  <c r="A498"/>
  <c r="A250"/>
  <c r="A647"/>
  <c r="A214"/>
  <c r="A1008"/>
  <c r="A1013"/>
  <c r="A803"/>
  <c r="A575"/>
  <c r="A212"/>
  <c r="A858"/>
  <c r="A893"/>
  <c r="A775"/>
  <c r="A976"/>
  <c r="A520"/>
  <c r="A576"/>
  <c r="A879"/>
  <c r="A407"/>
  <c r="A640"/>
  <c r="A260"/>
  <c r="A743"/>
  <c r="A614"/>
  <c r="A336"/>
  <c r="A873"/>
  <c r="A277"/>
  <c r="A307"/>
  <c r="A335"/>
  <c r="A356"/>
  <c r="A227"/>
  <c r="A221"/>
  <c r="A997"/>
  <c r="A885"/>
  <c r="A536"/>
  <c r="A395"/>
  <c r="A906"/>
  <c r="A867"/>
  <c r="A937"/>
  <c r="A411"/>
  <c r="A788"/>
  <c r="A698"/>
  <c r="A581"/>
  <c r="A670"/>
  <c r="A994"/>
  <c r="A578"/>
  <c r="A601"/>
  <c r="A831"/>
  <c r="A244"/>
  <c r="A765"/>
  <c r="A986"/>
  <c r="A360"/>
  <c r="A510"/>
  <c r="A383"/>
  <c r="A389"/>
  <c r="A747"/>
  <c r="A699"/>
  <c r="A506"/>
  <c r="A490"/>
  <c r="A333"/>
  <c r="A571"/>
  <c r="A429"/>
  <c r="A493"/>
  <c r="A613"/>
  <c r="A790"/>
  <c r="A773"/>
  <c r="A312"/>
  <c r="A901"/>
  <c r="BP14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<sst xmlns="http://schemas.openxmlformats.org/spreadsheetml/2006/main" count="2995" uniqueCount="802">
  <si>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</si>
  <si>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</si>
  <si>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</si>
  <si>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</si>
  <si>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</si>
  <si>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</si>
  <si>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</si>
  <si>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</si>
  <si>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</si>
  <si>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</si>
  <si>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</si>
  <si>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</si>
  <si>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</si>
  <si>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</si>
  <si>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</si>
  <si>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</si>
  <si>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</si>
  <si>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</si>
  <si>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</si>
  <si>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</si>
  <si>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</si>
  <si>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</si>
  <si>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</si>
  <si>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</si>
  <si>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</si>
  <si>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</si>
  <si>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</si>
  <si>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</si>
  <si>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</si>
  <si>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</si>
  <si>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</si>
  <si>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</si>
  <si>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</si>
  <si>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</si>
  <si>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</si>
  <si>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</si>
  <si>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</si>
  <si>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</si>
  <si>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</si>
  <si>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</si>
  <si>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</si>
  <si>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</si>
  <si>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</si>
  <si>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</si>
  <si>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</si>
  <si>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</si>
  <si>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</si>
  <si>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</si>
  <si>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</si>
  <si>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</si>
  <si>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</si>
  <si>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</si>
  <si>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</si>
  <si>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</si>
  <si>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</si>
  <si>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</si>
  <si>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</si>
  <si>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</si>
  <si>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</si>
  <si>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</si>
  <si>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</si>
  <si>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</si>
  <si>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</si>
  <si>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</si>
  <si>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</si>
  <si>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</si>
  <si>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</si>
  <si>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</si>
  <si>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</si>
  <si>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</si>
  <si>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</si>
  <si>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</si>
  <si>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</si>
  <si>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</si>
  <si>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</si>
  <si>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</si>
  <si>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</si>
  <si>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</si>
  <si>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</si>
  <si>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</si>
  <si>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</si>
  <si>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</si>
  <si>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</si>
  <si>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</si>
  <si>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</si>
  <si>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</si>
  <si>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</si>
  <si>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</si>
  <si>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</si>
  <si>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</si>
  <si>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</si>
  <si>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</si>
  <si>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</si>
  <si>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</si>
  <si>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</si>
  <si>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</si>
  <si>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</si>
  <si>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</si>
  <si>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</si>
  <si>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</si>
  <si>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</si>
  <si>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</si>
  <si>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</si>
  <si>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</si>
  <si>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</si>
  <si>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</si>
  <si>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</si>
  <si>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</si>
  <si>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</si>
  <si>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</si>
  <si>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</si>
  <si>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</si>
  <si>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</si>
  <si>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</si>
  <si>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</si>
  <si>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</si>
  <si>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</si>
  <si>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</si>
  <si>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</si>
  <si>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</si>
  <si>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</si>
  <si>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</si>
  <si>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</si>
  <si>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</si>
  <si>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</si>
  <si>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</si>
  <si>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</si>
  <si>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</si>
  <si>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</si>
  <si>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</si>
  <si>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</si>
  <si>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</si>
  <si>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</si>
  <si>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</si>
  <si>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</si>
  <si>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</si>
  <si>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</si>
  <si>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</si>
  <si>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</si>
  <si>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</si>
  <si>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</si>
  <si>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</si>
  <si>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</si>
  <si>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</si>
  <si>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</si>
  <si>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</si>
  <si>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</si>
  <si>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</si>
  <si>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</si>
  <si>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</si>
  <si>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</si>
  <si>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</si>
  <si>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</si>
  <si>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</si>
  <si>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</si>
  <si>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</si>
  <si>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</si>
  <si>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</si>
  <si>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</si>
  <si>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</si>
  <si>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</si>
  <si>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</si>
  <si>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</si>
  <si>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</si>
  <si>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</si>
  <si>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</si>
  <si>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</si>
  <si>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</si>
  <si>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</si>
  <si>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</si>
  <si>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</si>
  <si>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</si>
  <si>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</si>
  <si>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</si>
  <si>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</si>
  <si>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</si>
  <si>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</si>
  <si>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</si>
  <si>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</si>
  <si>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</si>
  <si>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</si>
  <si>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</si>
  <si>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</si>
  <si>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</si>
  <si>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</si>
  <si>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</si>
  <si>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</si>
  <si>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</si>
  <si>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</si>
  <si>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</si>
  <si>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</si>
  <si>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</si>
  <si>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</si>
  <si>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</si>
  <si>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</si>
  <si>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</si>
  <si>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</si>
  <si>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</si>
  <si>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</si>
  <si>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</si>
  <si>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</si>
  <si>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</si>
  <si>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</si>
  <si>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</si>
  <si>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</si>
  <si>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</si>
  <si>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</si>
  <si>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</si>
  <si>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</si>
  <si>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</si>
  <si>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</si>
  <si>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</si>
  <si>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</si>
  <si>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</si>
  <si>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</si>
  <si>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</si>
  <si>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</si>
  <si>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</si>
  <si>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</si>
  <si>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</si>
  <si>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</si>
  <si>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</si>
  <si>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</si>
  <si>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</si>
  <si>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</si>
  <si>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</si>
  <si>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</si>
  <si>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</si>
  <si>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</si>
  <si>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</si>
  <si>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</si>
  <si>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</si>
  <si>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</si>
  <si>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</si>
  <si>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</si>
  <si>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</si>
  <si>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</si>
  <si>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</si>
  <si>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</si>
  <si>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</si>
  <si>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</si>
  <si>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</si>
  <si>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</si>
  <si>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</si>
  <si>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</si>
  <si>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</si>
  <si>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</si>
  <si>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</si>
  <si>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</si>
  <si>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</si>
  <si>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</si>
  <si>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</si>
  <si>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</si>
  <si>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</si>
  <si>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</si>
  <si>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</si>
  <si>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</si>
  <si>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</si>
  <si>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</si>
  <si>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</si>
  <si>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</si>
  <si>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</si>
  <si>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</si>
  <si>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</si>
  <si>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</si>
  <si>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</si>
  <si>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</si>
  <si>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</si>
  <si>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</si>
  <si>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</si>
  <si>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</si>
  <si>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</si>
  <si>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</si>
  <si>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</si>
  <si>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</si>
  <si>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</si>
  <si>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</si>
  <si>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</si>
  <si>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</si>
  <si>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</si>
  <si>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</si>
  <si>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</si>
  <si>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</si>
  <si>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</si>
  <si>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</si>
  <si>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</si>
  <si>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</si>
  <si>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</si>
  <si>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</si>
  <si>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</si>
  <si>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</si>
  <si>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</si>
  <si>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</si>
  <si>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</si>
  <si>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</si>
  <si>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</si>
  <si>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</si>
  <si>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</si>
  <si>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</si>
  <si>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</si>
  <si>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</si>
  <si>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</si>
  <si>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</si>
  <si>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</si>
  <si>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</si>
  <si>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</si>
  <si>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</si>
  <si>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</si>
  <si>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</si>
  <si>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</si>
  <si>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</si>
  <si>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</si>
  <si>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</si>
  <si>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</si>
  <si>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</si>
  <si>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</si>
  <si>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</si>
  <si>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</si>
  <si>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</si>
  <si>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</si>
  <si>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</si>
  <si>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</si>
  <si>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</si>
  <si>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</si>
  <si>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</si>
  <si>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</si>
  <si>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</si>
  <si>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</si>
  <si>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</si>
  <si>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</si>
  <si>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</si>
  <si>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</si>
  <si>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</si>
  <si>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</si>
  <si>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</si>
  <si>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</si>
  <si>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</si>
  <si>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</si>
  <si>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</si>
  <si>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</si>
  <si>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</si>
  <si>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</si>
  <si>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</si>
  <si>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</si>
  <si>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</si>
  <si>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</si>
  <si>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</si>
  <si>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</si>
  <si>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</si>
  <si>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</si>
  <si>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</si>
  <si>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</si>
  <si>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</si>
  <si>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</si>
  <si>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</si>
  <si>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</si>
  <si>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</si>
  <si>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</si>
  <si>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</si>
  <si>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</si>
  <si>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</si>
  <si>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</si>
  <si>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</si>
  <si>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</si>
  <si>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</si>
  <si>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</si>
  <si>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</si>
  <si>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</si>
  <si>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</si>
  <si>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</si>
  <si>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</si>
  <si>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</si>
  <si>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</si>
  <si>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</si>
  <si>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</si>
  <si>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</si>
  <si>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</si>
  <si>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</si>
  <si>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</si>
  <si>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</si>
  <si>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</si>
  <si>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</si>
  <si>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</si>
  <si>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</si>
  <si>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</si>
  <si>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</si>
  <si>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</si>
  <si>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</si>
  <si>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</si>
  <si>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</si>
  <si>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</si>
  <si>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</si>
  <si>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</si>
  <si>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</si>
  <si>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</si>
  <si>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</si>
  <si>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</si>
  <si>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</si>
  <si>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</si>
  <si>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</si>
  <si>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</si>
  <si>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</si>
  <si>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</si>
  <si>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</si>
  <si>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</si>
  <si>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</si>
  <si>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</si>
  <si>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</si>
  <si>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</si>
  <si>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</si>
  <si>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</si>
  <si>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</si>
  <si>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</si>
  <si>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</si>
  <si>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</si>
  <si>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</si>
  <si>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</si>
  <si>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</si>
  <si>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</si>
  <si>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</si>
  <si>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</si>
  <si>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</si>
  <si>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</si>
  <si>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</si>
  <si>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</si>
  <si>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</si>
  <si>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</si>
  <si>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</si>
  <si>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</si>
  <si>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</si>
  <si>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</si>
  <si>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</si>
  <si>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</si>
  <si>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</si>
  <si>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</si>
  <si>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</si>
  <si>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</si>
  <si>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</si>
  <si>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</si>
  <si>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</si>
  <si>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</si>
  <si>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</si>
  <si>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</si>
  <si>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</si>
  <si>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</si>
  <si>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</si>
  <si>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</si>
  <si>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</si>
  <si>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</si>
  <si>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</si>
  <si>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</si>
  <si>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</si>
  <si>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</si>
  <si>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</si>
  <si>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</si>
  <si>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</si>
  <si>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</si>
  <si>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</si>
  <si>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</si>
  <si>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</si>
  <si>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</si>
  <si>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</si>
  <si>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</si>
  <si>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</si>
  <si>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</si>
  <si>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</si>
  <si>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</si>
  <si>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</si>
  <si>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</si>
  <si>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</si>
  <si>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</si>
  <si>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</si>
  <si>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</si>
  <si>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</si>
  <si>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</si>
  <si>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</si>
  <si>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</si>
  <si>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</si>
  <si>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</si>
  <si>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</si>
  <si>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</si>
  <si>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</si>
  <si>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</si>
  <si>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</si>
  <si>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</si>
  <si>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</si>
  <si>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</si>
  <si>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</si>
  <si>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</si>
  <si>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</si>
  <si>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</si>
  <si>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</si>
  <si>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</si>
  <si>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</si>
  <si>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</si>
  <si>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</si>
  <si>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</si>
  <si>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</si>
  <si>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</si>
  <si>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</si>
  <si>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</si>
  <si>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</si>
  <si>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</si>
  <si>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</si>
  <si>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</si>
  <si>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</si>
  <si>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</si>
  <si>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</si>
  <si>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</si>
  <si>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</si>
  <si>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</si>
  <si>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</si>
  <si>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</si>
  <si>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</si>
  <si>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</si>
  <si>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</si>
  <si>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</si>
  <si>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</si>
  <si>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</si>
  <si>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</si>
  <si>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</si>
  <si>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</si>
  <si>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</si>
  <si>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</si>
  <si>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</si>
  <si>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</si>
  <si>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</si>
  <si>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</si>
  <si>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</si>
  <si>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</si>
  <si>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</si>
  <si>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</si>
  <si>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</si>
  <si>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</si>
  <si>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</si>
  <si>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</si>
  <si>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</si>
  <si>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</si>
  <si>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</si>
  <si>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</si>
  <si>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</si>
  <si>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</si>
  <si>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</si>
  <si>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</si>
  <si>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</si>
  <si>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</si>
  <si>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</si>
  <si>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</si>
  <si>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</si>
  <si>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</si>
  <si>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</si>
  <si>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</si>
  <si>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</si>
  <si>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</si>
  <si>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</si>
  <si>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</si>
  <si>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</si>
  <si>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</si>
  <si>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</si>
  <si>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</si>
  <si>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</si>
  <si>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</si>
  <si>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</si>
  <si>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</si>
  <si>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</si>
  <si>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</si>
  <si>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</si>
  <si>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</si>
  <si>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</si>
  <si>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</si>
  <si>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</si>
  <si>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</si>
  <si>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</si>
  <si>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</si>
  <si>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</si>
  <si>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</si>
  <si>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</si>
  <si>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</si>
  <si>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</si>
  <si>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</si>
  <si>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</si>
  <si>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</si>
  <si>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</si>
  <si>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</si>
  <si>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</si>
  <si>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</si>
  <si>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</si>
  <si>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</si>
  <si>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</si>
  <si>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</si>
  <si>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</si>
  <si>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</si>
  <si>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</si>
  <si>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</si>
  <si>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</si>
  <si>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</si>
  <si>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</si>
  <si>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</si>
  <si>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</si>
  <si>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</si>
  <si>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</si>
  <si>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</si>
  <si>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</si>
  <si>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</si>
  <si>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</si>
  <si>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</si>
  <si>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</si>
  <si>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</si>
  <si>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</si>
  <si>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</si>
  <si>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</si>
  <si>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</si>
  <si>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</si>
  <si>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</si>
  <si>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</si>
  <si>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</si>
  <si>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</si>
  <si>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</si>
  <si>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</si>
  <si>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</si>
  <si>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</si>
  <si>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</si>
  <si>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</si>
  <si>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</si>
  <si>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</si>
  <si>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</si>
  <si>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</si>
  <si>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</si>
  <si>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</si>
  <si>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</si>
  <si>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</si>
  <si>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</si>
  <si>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</si>
  <si>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</si>
  <si>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</si>
  <si>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</si>
  <si>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</si>
  <si>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</si>
  <si>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</si>
  <si>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</si>
  <si>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</si>
  <si>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</si>
  <si>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</si>
  <si>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</si>
  <si>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</si>
  <si>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</si>
  <si>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</si>
  <si>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</si>
  <si>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</si>
  <si>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</si>
  <si>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</si>
  <si>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</si>
  <si>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</si>
  <si>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</si>
  <si>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</si>
  <si>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</si>
  <si>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</si>
  <si>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</si>
  <si>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</si>
  <si>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</si>
  <si>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</si>
  <si>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</si>
  <si>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</si>
  <si>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</si>
  <si>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</si>
  <si>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</si>
  <si>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</si>
  <si>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</si>
  <si>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AA02 1202:FREN FRIES</t>
  </si>
  <si>
    <t>AA03 1203:GOLD MR</t>
  </si>
  <si>
    <t>AA05 1205:RAINBOW RL</t>
  </si>
  <si>
    <t>AA33 1303:CHK WING</t>
  </si>
  <si>
    <t>AF02 91202:FREN FRIES</t>
  </si>
  <si>
    <t>AF05 91205:RAINBOW RL</t>
  </si>
  <si>
    <t>AF31 91301:DUMPLING</t>
  </si>
  <si>
    <t>AF32 91302:NUGGET</t>
  </si>
  <si>
    <t>AF33 91303:CHK WING</t>
  </si>
  <si>
    <t>AF35 91305:THAI RL</t>
  </si>
  <si>
    <t>AP01 1411:MC ALACARTE</t>
  </si>
  <si>
    <t>AP02 1412:MC BEER</t>
  </si>
  <si>
    <t>AS01 1401:SET 990</t>
  </si>
  <si>
    <t>AS02 1402:SET 1390</t>
  </si>
  <si>
    <t>BH01 5001:HEI BTL</t>
  </si>
  <si>
    <t>BT03 7003:TIG RND</t>
  </si>
  <si>
    <t>BY02 8002:SOME BKT</t>
  </si>
  <si>
    <t>CA03 2025:PEPSI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</si>
  <si>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</si>
  <si>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</si>
  <si>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</si>
  <si>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</si>
  <si>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</si>
  <si>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</si>
  <si>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</si>
  <si>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</si>
  <si>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</si>
  <si>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</si>
  <si>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</si>
  <si>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</si>
  <si>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DH07 DUNHILL ICE</t>
  </si>
  <si>
    <t>DR11 TIDBITS</t>
  </si>
  <si>
    <t>HB04 2008:LMN TEA(H)</t>
  </si>
  <si>
    <t>HB08 2016:HNY LMN(H)</t>
  </si>
  <si>
    <t>HB12 2020:CAPPU(H)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</si>
  <si>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</si>
  <si>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</si>
  <si>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</si>
  <si>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</si>
  <si>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</si>
  <si>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</si>
  <si>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</si>
  <si>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</si>
  <si>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</si>
  <si>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HP01 H:REGULAR</t>
  </si>
  <si>
    <t>HP02 H:MEMBER</t>
  </si>
  <si>
    <t>HP04 H:CHILDREN</t>
  </si>
  <si>
    <t>HP09 H:XTD M ROOM</t>
  </si>
  <si>
    <t>HP18 H:4BP</t>
  </si>
  <si>
    <t>JF01 92501:GRAPE J</t>
  </si>
  <si>
    <t>JF02 92502:APPLE J</t>
  </si>
  <si>
    <t>JF03 92503:MANGO J</t>
  </si>
  <si>
    <t>JF04 92504:PASSION J</t>
  </si>
  <si>
    <t>JF05 92505:RIBENA J</t>
  </si>
  <si>
    <t>KP02 K:MEMBER</t>
  </si>
  <si>
    <t>KP04 K:CHILDREN</t>
  </si>
  <si>
    <t>KP25 K:LUNCH</t>
  </si>
  <si>
    <t>LC01 1101:THAI CHK</t>
  </si>
  <si>
    <t>LC03 1103:KO PO CHK</t>
  </si>
  <si>
    <t>LC05 1105:BUTTER CHK</t>
  </si>
  <si>
    <t>LC06 1106:HK F.RICE</t>
  </si>
  <si>
    <t>LC07 1107:SBL F.RICE</t>
  </si>
  <si>
    <t>LF01 91101:THAI CHK</t>
  </si>
  <si>
    <t>LF02 91102:MAMITE CHK</t>
  </si>
  <si>
    <t>LF03 91103:KO PO CHK</t>
  </si>
  <si>
    <t>LF04 91104:S&amp;S CHK</t>
  </si>
  <si>
    <t>LF05 91105:BUTTER CHK</t>
  </si>
  <si>
    <t>LF06 91106:HK F.RICE</t>
  </si>
  <si>
    <t>LF08 91108:SBL F.MEE</t>
  </si>
  <si>
    <t>LF09 91109:BP UDON</t>
  </si>
  <si>
    <t>LF10 91110:NISSIN</t>
  </si>
  <si>
    <t>LF11 91111:VEG RICE</t>
  </si>
  <si>
    <t>LF13 91113:KUEY TEOW</t>
  </si>
  <si>
    <t>LF14 91114:F.BALL MEE</t>
  </si>
  <si>
    <t>LF15 91115:CHK NOODLE</t>
  </si>
  <si>
    <t>MC02 MIC COVER X 3</t>
  </si>
  <si>
    <t>NP01 N:REGULAR</t>
  </si>
  <si>
    <t>NP02 N:MEMBER</t>
  </si>
  <si>
    <t>NP04 N:CHILDREN</t>
  </si>
  <si>
    <t>NP08 N:XTD S ROOM</t>
  </si>
  <si>
    <t>NP09 N:XTD M ROOM</t>
  </si>
  <si>
    <t>NP15 N:ST MEMBER</t>
  </si>
  <si>
    <t>NP17 N:FREEHEAD</t>
  </si>
  <si>
    <t>NP25 N:K DINNER</t>
  </si>
  <si>
    <t>NP34 N:YEP MEM 20%</t>
  </si>
  <si>
    <t>OS01 FREEHEAD (R)</t>
  </si>
  <si>
    <t>OS11 REBATE RM2</t>
  </si>
  <si>
    <t>OS12 REBATE RM10</t>
  </si>
  <si>
    <t>OU02 LIGHTER</t>
  </si>
  <si>
    <t>OX01 REGULAR MEM CARD</t>
  </si>
  <si>
    <t>OX02 REGULAR REPLACE</t>
  </si>
  <si>
    <t>OX22 ST REPLACE</t>
  </si>
  <si>
    <t>RQ01 1601:ADD RICE</t>
  </si>
  <si>
    <t>RQ03 ADD SAUCE 1000</t>
  </si>
  <si>
    <t>RQ10 ADD SAUCE MAYO</t>
  </si>
  <si>
    <t>RQ12 ADD SAUCE MR</t>
  </si>
  <si>
    <t>SF02 92602:APPLE SO</t>
  </si>
  <si>
    <t>SF03 92603:MANGO SO</t>
  </si>
  <si>
    <t>SF04 92604:PASSION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</si>
  <si>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</si>
  <si>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</si>
  <si>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</si>
  <si>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</si>
  <si>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</si>
  <si>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</si>
  <si>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</si>
  <si>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</si>
  <si>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</si>
  <si>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</si>
  <si>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</si>
  <si>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</si>
  <si>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</si>
  <si>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ZAA02 1202:FREN FRIES</t>
  </si>
  <si>
    <t>ZAA03 1203:GOLD MR</t>
  </si>
  <si>
    <t>ZAA04 1204:FSHBALL</t>
  </si>
  <si>
    <t>ZAA06 1206:SPRING RL</t>
  </si>
  <si>
    <t>ZAA07 1207:SAUSG</t>
  </si>
  <si>
    <t>ZAB03 1303:CHK WING</t>
  </si>
  <si>
    <t>ZBC01 COLD</t>
  </si>
  <si>
    <t>ZBC02 HOT</t>
  </si>
  <si>
    <t>ZBC03 WARM</t>
  </si>
  <si>
    <t>ZBC04 LESS ICE</t>
  </si>
  <si>
    <t>ZBC06 NO ICE</t>
  </si>
  <si>
    <t>ZBC08 MORE SWEET</t>
  </si>
  <si>
    <t>ZBC09 NO SWEET</t>
  </si>
  <si>
    <t>ZBC11 MORE LEMON</t>
  </si>
  <si>
    <t>ZBC13 JUG</t>
  </si>
  <si>
    <t>ZBC14 BEER GLASS</t>
  </si>
  <si>
    <t>ZBC15 ICE BUCKET</t>
  </si>
  <si>
    <t>ZBC17 REMARK - LEMON O</t>
  </si>
  <si>
    <t>ZBR01 TIG BKT</t>
  </si>
  <si>
    <t>ZKC16 TAKE AWAY</t>
  </si>
  <si>
    <t>ZKC17 REMARK - NO VEG</t>
  </si>
  <si>
    <t>ZZZZZ CHANGE TO SET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</si>
</sst>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48" fillId="0" borderId="0" xfId="6" applyFont="1" applyAlignment="1">
      <alignment horizontal="left"/>
    </xf>
    <xf numFmtId="0" fontId="17" fillId="0" borderId="63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DECEMBER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41609</v>
      </c>
      <c r="H27" s="378">
        <f ca="1">IFERROR(IF(MONTH(G27+1)&lt;=MONTH($G$27),G27+1,""),"")</f>
        <v>41610</v>
      </c>
      <c r="I27" s="378">
        <f t="shared" ref="I27:AK27" ca="1" si="0">IFERROR(IF(MONTH(H27+1)&lt;=MONTH($G$27),H27+1,""),"")</f>
        <v>41611</v>
      </c>
      <c r="J27" s="378">
        <f t="shared" ca="1" si="0"/>
        <v>41612</v>
      </c>
      <c r="K27" s="378">
        <f t="shared" ca="1" si="0"/>
        <v>41613</v>
      </c>
      <c r="L27" s="378">
        <f t="shared" ca="1" si="0"/>
        <v>41614</v>
      </c>
      <c r="M27" s="378">
        <f t="shared" ca="1" si="0"/>
        <v>41615</v>
      </c>
      <c r="N27" s="378">
        <f t="shared" ca="1" si="0"/>
        <v>41616</v>
      </c>
      <c r="O27" s="378">
        <f t="shared" ca="1" si="0"/>
        <v>41617</v>
      </c>
      <c r="P27" s="378">
        <f t="shared" ca="1" si="0"/>
        <v>41618</v>
      </c>
      <c r="Q27" s="378">
        <f t="shared" ca="1" si="0"/>
        <v>41619</v>
      </c>
      <c r="R27" s="378">
        <f t="shared" ca="1" si="0"/>
        <v>41620</v>
      </c>
      <c r="S27" s="378">
        <f t="shared" ca="1" si="0"/>
        <v>41621</v>
      </c>
      <c r="T27" s="378">
        <f t="shared" ca="1" si="0"/>
        <v>41622</v>
      </c>
      <c r="U27" s="378">
        <f t="shared" ca="1" si="0"/>
        <v>41623</v>
      </c>
      <c r="V27" s="378">
        <f t="shared" ca="1" si="0"/>
        <v>41624</v>
      </c>
      <c r="W27" s="378">
        <f t="shared" ca="1" si="0"/>
        <v>41625</v>
      </c>
      <c r="X27" s="378">
        <f t="shared" ca="1" si="0"/>
        <v>41626</v>
      </c>
      <c r="Y27" s="378">
        <f t="shared" ca="1" si="0"/>
        <v>41627</v>
      </c>
      <c r="Z27" s="378">
        <f t="shared" ca="1" si="0"/>
        <v>41628</v>
      </c>
      <c r="AA27" s="378">
        <f t="shared" ca="1" si="0"/>
        <v>41629</v>
      </c>
      <c r="AB27" s="378">
        <f t="shared" ca="1" si="0"/>
        <v>41630</v>
      </c>
      <c r="AC27" s="378">
        <f t="shared" ca="1" si="0"/>
        <v>41631</v>
      </c>
      <c r="AD27" s="378">
        <f t="shared" ca="1" si="0"/>
        <v>41632</v>
      </c>
      <c r="AE27" s="378">
        <f t="shared" ca="1" si="0"/>
        <v>41633</v>
      </c>
      <c r="AF27" s="378">
        <f t="shared" ca="1" si="0"/>
        <v>41634</v>
      </c>
      <c r="AG27" s="378">
        <f t="shared" ca="1" si="0"/>
        <v>41635</v>
      </c>
      <c r="AH27" s="378">
        <f t="shared" ca="1" si="0"/>
        <v>41636</v>
      </c>
      <c r="AI27" s="378">
        <f t="shared" ca="1" si="0"/>
        <v>41637</v>
      </c>
      <c r="AJ27" s="378">
        <f t="shared" ca="1" si="0"/>
        <v>41638</v>
      </c>
      <c r="AK27" s="378">
        <f t="shared" ca="1" si="0"/>
        <v>41639</v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0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0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0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0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0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0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0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0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0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0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0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0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0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0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0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0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0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0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0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0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0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0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0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0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0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0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0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0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0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0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0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0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0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0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4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0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0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0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0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0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0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0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0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0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0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0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0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0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0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0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0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0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0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0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0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0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0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0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0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0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0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0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0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0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0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0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0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0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0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0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0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0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0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0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0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0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0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0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0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0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0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0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0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0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0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0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0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0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0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0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0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0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0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0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0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0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0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0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0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0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0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0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0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0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0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0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0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0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0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0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0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0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0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0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0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0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0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0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0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0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0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0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0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0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0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0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0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workbookViewId="0">
      <selection activeCell="B18" sqref="B18:C151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DECEMBER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12 / 2013</v>
      </c>
      <c r="C14" s="5"/>
      <c r="E14" s="4" t="str">
        <f ca="1">"DATE  "&amp;TEXT(Summary!H27,"DD / MM / YYYY")</f>
        <v>DATE  02 / 12 / 2013</v>
      </c>
      <c r="F14" s="5"/>
      <c r="H14" s="4" t="str">
        <f ca="1">"DATE  "&amp;TEXT(Summary!I27,"DD / MM / YYYY")</f>
        <v>DATE  03 / 12 / 2013</v>
      </c>
      <c r="I14" s="5"/>
      <c r="K14" s="4" t="str">
        <f ca="1">"DATE  "&amp;TEXT(Summary!J27,"DD / MM / YYYY")</f>
        <v>DATE  04 / 12 / 2013</v>
      </c>
      <c r="L14" s="5"/>
      <c r="N14" s="4" t="str">
        <f ca="1">"DATE  "&amp;TEXT(Summary!K27,"DD / MM / YYYY")</f>
        <v>DATE  05 / 12 / 2013</v>
      </c>
      <c r="O14" s="5"/>
      <c r="Q14" s="4" t="str">
        <f ca="1">"DATE  "&amp;TEXT(Summary!L27,"DD / MM / YYYY")</f>
        <v>DATE  06 / 12 / 2013</v>
      </c>
      <c r="R14" s="5"/>
      <c r="T14" s="4" t="str">
        <f ca="1">"DATE  "&amp;TEXT(Summary!M27,"DD / MM / YYYY")</f>
        <v>DATE  07 / 12 / 2013</v>
      </c>
      <c r="U14" s="5"/>
      <c r="W14" s="4" t="str">
        <f ca="1">"DATE  "&amp;TEXT(Summary!N27,"DD / MM / YYYY")</f>
        <v>DATE  08 / 12 / 2013</v>
      </c>
      <c r="X14" s="5"/>
      <c r="Z14" s="4" t="str">
        <f ca="1">"DATE  "&amp;TEXT(Summary!O27,"DD / MM / YYYY")</f>
        <v>DATE  09 / 12 / 2013</v>
      </c>
      <c r="AA14" s="5"/>
      <c r="AC14" s="4" t="str">
        <f ca="1">"DATE  "&amp;TEXT(Summary!P27,"DD / MM / YYYY")</f>
        <v>DATE  10 / 12 / 2013</v>
      </c>
      <c r="AD14" s="5"/>
      <c r="AF14" s="4" t="str">
        <f ca="1">"DATE  "&amp;TEXT(Summary!Q27,"DD / MM / YYYY")</f>
        <v>DATE  11 / 12 / 2013</v>
      </c>
      <c r="AG14" s="5"/>
      <c r="AI14" s="4" t="str">
        <f ca="1">"DATE  "&amp;TEXT(Summary!R27,"DD / MM / YYYY")</f>
        <v>DATE  12 / 12 / 2013</v>
      </c>
      <c r="AJ14" s="5"/>
      <c r="AL14" s="4" t="str">
        <f ca="1">"DATE  "&amp;TEXT(Summary!S27,"DD / MM / YYYY")</f>
        <v>DATE  13 / 12 / 2013</v>
      </c>
      <c r="AM14" s="5"/>
      <c r="AO14" s="4" t="str">
        <f ca="1">"DATE  "&amp;TEXT(Summary!T27,"DD / MM / YYYY")</f>
        <v>DATE  14 / 12 / 2013</v>
      </c>
      <c r="AP14" s="5"/>
      <c r="AR14" s="4" t="str">
        <f ca="1">"DATE  "&amp;TEXT(Summary!U27,"DD / MM / YYYY")</f>
        <v>DATE  15 / 12 / 2013</v>
      </c>
      <c r="AS14" s="5"/>
      <c r="AU14" s="4" t="str">
        <f ca="1">"DATE  "&amp;TEXT(Summary!V27,"DD / MM / YYYY")</f>
        <v>DATE  16 / 12 / 2013</v>
      </c>
      <c r="AV14" s="5"/>
      <c r="AX14" s="4" t="str">
        <f ca="1">"DATE  "&amp;TEXT(Summary!W27,"DD / MM / YYYY")</f>
        <v>DATE  17 / 12 / 2013</v>
      </c>
      <c r="AY14" s="5"/>
      <c r="BA14" s="4" t="str">
        <f ca="1">"DATE  "&amp;TEXT(Summary!X27,"DD / MM / YYYY")</f>
        <v>DATE  18 / 12 / 2013</v>
      </c>
      <c r="BB14" s="5"/>
      <c r="BD14" s="4" t="str">
        <f ca="1">"DATE  "&amp;TEXT(Summary!Y27,"DD / MM / YYYY")</f>
        <v>DATE  19 / 12 / 2013</v>
      </c>
      <c r="BE14" s="5"/>
      <c r="BG14" s="4" t="str">
        <f ca="1">"DATE  "&amp;TEXT(Summary!Z27,"DD / MM / YYYY")</f>
        <v>DATE  20 / 12 / 2013</v>
      </c>
      <c r="BH14" s="5"/>
      <c r="BJ14" s="4" t="str">
        <f ca="1">"DATE  "&amp;TEXT(Summary!AA27,"DD / MM / YYYY")</f>
        <v>DATE  21 / 12 / 2013</v>
      </c>
      <c r="BK14" s="43"/>
      <c r="BM14" s="4" t="str">
        <f ca="1">"DATE  "&amp;TEXT(Summary!AB27,"DD / MM / YYYY")</f>
        <v>DATE  22 / 12 / 2013</v>
      </c>
      <c r="BN14" s="5"/>
      <c r="BP14" s="4" t="str">
        <f ca="1">"DATE  "&amp;TEXT(Summary!AC27,"DD / MM / YYYY")</f>
        <v>DATE  23 / 12 / 2013</v>
      </c>
      <c r="BQ14" s="5"/>
      <c r="BS14" s="4" t="str">
        <f ca="1">"DATE  "&amp;TEXT(Summary!AD27,"DD / MM / YYYY")</f>
        <v>DATE  24 / 12 / 2013</v>
      </c>
      <c r="BT14" s="5"/>
      <c r="BV14" s="4" t="str">
        <f ca="1">"DATE  "&amp;TEXT(Summary!AE27,"DD / MM / YYYY")</f>
        <v>DATE  25 / 12 / 2013</v>
      </c>
      <c r="BW14" s="5"/>
      <c r="BY14" s="4" t="str">
        <f ca="1">"DATE  "&amp;TEXT(Summary!AF27,"DD / MM / YYYY")</f>
        <v>DATE  26 / 12 / 2013</v>
      </c>
      <c r="BZ14" s="5"/>
      <c r="CB14" s="4" t="str">
        <f ca="1">"DATE  "&amp;TEXT(Summary!AG27,"DD / MM / YYYY")</f>
        <v>DATE  27 / 12 / 2013</v>
      </c>
      <c r="CC14" s="5"/>
      <c r="CE14" s="4" t="str">
        <f ca="1">"DATE  "&amp;TEXT(Summary!AH27,"DD / MM / YYYY")</f>
        <v>DATE  28 / 12 / 2013</v>
      </c>
      <c r="CF14" s="5"/>
      <c r="CH14" s="4" t="str">
        <f ca="1">"DATE  "&amp;TEXT(Summary!AI27,"DD / MM / YYYY")</f>
        <v>DATE  29 / 12 / 2013</v>
      </c>
      <c r="CI14" s="5"/>
      <c r="CK14" s="268" t="str">
        <f ca="1">"DATE  "&amp;TEXT(Summary!AJ27,"DD / MM / YYYY")</f>
        <v>DATE  30 / 12 / 2013</v>
      </c>
      <c r="CL14" s="269"/>
      <c r="CN14" s="4" t="str">
        <f ca="1">"DATE  "&amp;TEXT(Summary!AK27,"DD / MM / YYYY")</f>
        <v>DATE  31 / 12 / 2013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1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 t="s">
        <v>668</v>
      </c>
      <c r="C18" s="14">
        <v>2</v>
      </c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 t="s">
        <v>669</v>
      </c>
      <c r="C19" s="16">
        <v>1</v>
      </c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 t="s">
        <v>670</v>
      </c>
      <c r="C20" s="16">
        <v>1</v>
      </c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 t="s">
        <v>671</v>
      </c>
      <c r="C21" s="16">
        <v>3</v>
      </c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 t="s">
        <v>672</v>
      </c>
      <c r="C22" s="16">
        <v>1</v>
      </c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 t="s">
        <v>673</v>
      </c>
      <c r="C23" s="16">
        <v>1</v>
      </c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 t="s">
        <v>674</v>
      </c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 t="s">
        <v>675</v>
      </c>
      <c r="C25" s="16">
        <v>1</v>
      </c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 t="s">
        <v>676</v>
      </c>
      <c r="C26" s="16">
        <v>1</v>
      </c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 t="s">
        <v>677</v>
      </c>
      <c r="C27" s="16">
        <v>2</v>
      </c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 t="s">
        <v>678</v>
      </c>
      <c r="C28" s="16">
        <v>6</v>
      </c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 t="s">
        <v>679</v>
      </c>
      <c r="C29" s="16">
        <v>1</v>
      </c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 t="s">
        <v>680</v>
      </c>
      <c r="C30" s="16">
        <v>8</v>
      </c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 t="s">
        <v>681</v>
      </c>
      <c r="C31" s="16">
        <v>1</v>
      </c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 t="s">
        <v>682</v>
      </c>
      <c r="C32" s="16">
        <v>1</v>
      </c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 t="s">
        <v>683</v>
      </c>
      <c r="C33" s="16">
        <v>1</v>
      </c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 t="s">
        <v>684</v>
      </c>
      <c r="C34" s="16">
        <v>1</v>
      </c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 t="s">
        <v>685</v>
      </c>
      <c r="C35" s="16">
        <v>1</v>
      </c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 t="s">
        <v>686</v>
      </c>
      <c r="C36" s="16">
        <v>45</v>
      </c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 t="s">
        <v>687</v>
      </c>
      <c r="C37" s="16">
        <v>18</v>
      </c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 t="s">
        <v>688</v>
      </c>
      <c r="C38" s="16">
        <v>3</v>
      </c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 t="s">
        <v>689</v>
      </c>
      <c r="C39" s="16">
        <v>70</v>
      </c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 t="s">
        <v>690</v>
      </c>
      <c r="C40" s="16">
        <v>36</v>
      </c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 t="s">
        <v>691</v>
      </c>
      <c r="C41" s="16">
        <v>61</v>
      </c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 t="s">
        <v>692</v>
      </c>
      <c r="C42" s="16">
        <v>11</v>
      </c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 t="s">
        <v>693</v>
      </c>
      <c r="C43" s="16">
        <v>101</v>
      </c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 t="s">
        <v>694</v>
      </c>
      <c r="C44" s="16">
        <v>16</v>
      </c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 t="s">
        <v>695</v>
      </c>
      <c r="C45" s="16">
        <v>6</v>
      </c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 t="s">
        <v>696</v>
      </c>
      <c r="C46" s="16">
        <v>30</v>
      </c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 t="s">
        <v>697</v>
      </c>
      <c r="C47" s="16">
        <v>1</v>
      </c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 t="s">
        <v>698</v>
      </c>
      <c r="C48" s="16">
        <v>1</v>
      </c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 t="s">
        <v>699</v>
      </c>
      <c r="C49" s="16">
        <v>2</v>
      </c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 t="s">
        <v>700</v>
      </c>
      <c r="C50" s="16">
        <v>1</v>
      </c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 t="s">
        <v>701</v>
      </c>
      <c r="C51" s="16">
        <v>1</v>
      </c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 t="s">
        <v>702</v>
      </c>
      <c r="C52" s="16">
        <v>1</v>
      </c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 t="s">
        <v>703</v>
      </c>
      <c r="C53" s="16">
        <v>38</v>
      </c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 t="s">
        <v>704</v>
      </c>
      <c r="C54" s="16">
        <v>7</v>
      </c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 t="s">
        <v>705</v>
      </c>
      <c r="C55" s="16">
        <v>5</v>
      </c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 t="s">
        <v>706</v>
      </c>
      <c r="C56" s="16">
        <v>14</v>
      </c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 t="s">
        <v>707</v>
      </c>
      <c r="C57" s="16">
        <v>15</v>
      </c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 t="s">
        <v>708</v>
      </c>
      <c r="C58" s="16">
        <v>37</v>
      </c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 t="s">
        <v>709</v>
      </c>
      <c r="C59" s="16">
        <v>25</v>
      </c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 t="s">
        <v>710</v>
      </c>
      <c r="C60" s="16">
        <v>75</v>
      </c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 t="s">
        <v>711</v>
      </c>
      <c r="C61" s="16">
        <v>10</v>
      </c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 t="s">
        <v>712</v>
      </c>
      <c r="C62" s="16">
        <v>102</v>
      </c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 t="s">
        <v>713</v>
      </c>
      <c r="C63" s="16">
        <v>18</v>
      </c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 t="s">
        <v>714</v>
      </c>
      <c r="C64" s="16">
        <v>3</v>
      </c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 t="s">
        <v>715</v>
      </c>
      <c r="C65" s="16">
        <v>3</v>
      </c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 t="s">
        <v>716</v>
      </c>
      <c r="C66" s="16">
        <v>1</v>
      </c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 t="s">
        <v>717</v>
      </c>
      <c r="C67" s="16">
        <v>12</v>
      </c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 t="s">
        <v>718</v>
      </c>
      <c r="C68" s="16">
        <v>18</v>
      </c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 t="s">
        <v>719</v>
      </c>
      <c r="C69" s="16">
        <v>19</v>
      </c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 t="s">
        <v>720</v>
      </c>
      <c r="C70" s="16">
        <v>32</v>
      </c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 t="s">
        <v>721</v>
      </c>
      <c r="C71" s="16">
        <v>57</v>
      </c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 t="s">
        <v>722</v>
      </c>
      <c r="C72" s="16">
        <v>3</v>
      </c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 t="s">
        <v>723</v>
      </c>
      <c r="C73" s="16">
        <v>1</v>
      </c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 t="s">
        <v>724</v>
      </c>
      <c r="C74" s="16">
        <v>83</v>
      </c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 t="s">
        <v>725</v>
      </c>
      <c r="C75" s="16">
        <v>6</v>
      </c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 t="s">
        <v>726</v>
      </c>
      <c r="C76" s="16">
        <v>1</v>
      </c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 t="s">
        <v>727</v>
      </c>
      <c r="C77" s="16">
        <v>3</v>
      </c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 t="s">
        <v>728</v>
      </c>
      <c r="C78" s="16">
        <v>2</v>
      </c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 t="s">
        <v>729</v>
      </c>
      <c r="C79" s="16">
        <v>1</v>
      </c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 t="s">
        <v>730</v>
      </c>
      <c r="C80" s="16">
        <v>5</v>
      </c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 t="s">
        <v>731</v>
      </c>
      <c r="C81" s="16">
        <v>10</v>
      </c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 t="s">
        <v>732</v>
      </c>
      <c r="C82" s="16">
        <v>1</v>
      </c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 t="s">
        <v>733</v>
      </c>
      <c r="C83" s="16">
        <v>6</v>
      </c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 t="s">
        <v>734</v>
      </c>
      <c r="C84" s="16">
        <v>19</v>
      </c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 t="s">
        <v>735</v>
      </c>
      <c r="C85" s="16">
        <v>8</v>
      </c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 t="s">
        <v>736</v>
      </c>
      <c r="C86" s="16">
        <v>1</v>
      </c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 t="s">
        <v>737</v>
      </c>
      <c r="C87" s="16">
        <v>2</v>
      </c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 t="s">
        <v>738</v>
      </c>
      <c r="C88" s="16">
        <v>1</v>
      </c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 t="s">
        <v>739</v>
      </c>
      <c r="C89" s="16">
        <v>1</v>
      </c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 t="s">
        <v>740</v>
      </c>
      <c r="C90" s="16">
        <v>3</v>
      </c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 t="s">
        <v>741</v>
      </c>
      <c r="C91" s="16">
        <v>1</v>
      </c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 t="s">
        <v>742</v>
      </c>
      <c r="C92" s="16">
        <v>7</v>
      </c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 t="s">
        <v>743</v>
      </c>
      <c r="C93" s="16">
        <v>1</v>
      </c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 t="s">
        <v>744</v>
      </c>
      <c r="C94" s="16">
        <v>52</v>
      </c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 t="s">
        <v>745</v>
      </c>
      <c r="C95" s="16">
        <v>29</v>
      </c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 t="s">
        <v>746</v>
      </c>
      <c r="C96" s="16">
        <v>5</v>
      </c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 t="s">
        <v>747</v>
      </c>
      <c r="C97" s="16">
        <v>3</v>
      </c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 t="s">
        <v>748</v>
      </c>
      <c r="C98" s="16">
        <v>1</v>
      </c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 t="s">
        <v>749</v>
      </c>
      <c r="C99" s="16">
        <v>1</v>
      </c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 t="s">
        <v>750</v>
      </c>
      <c r="C100" s="16">
        <v>2</v>
      </c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 t="s">
        <v>751</v>
      </c>
      <c r="C101" s="16">
        <v>78</v>
      </c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 t="s">
        <v>752</v>
      </c>
      <c r="C102" s="16">
        <v>6</v>
      </c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 t="s">
        <v>753</v>
      </c>
      <c r="C103" s="16">
        <v>6</v>
      </c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 t="s">
        <v>754</v>
      </c>
      <c r="C104" s="16">
        <v>1</v>
      </c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 t="s">
        <v>755</v>
      </c>
      <c r="C105" s="16">
        <v>6</v>
      </c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 t="s">
        <v>756</v>
      </c>
      <c r="C106" s="16">
        <v>1</v>
      </c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 t="s">
        <v>757</v>
      </c>
      <c r="C107" s="16">
        <v>2</v>
      </c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 t="s">
        <v>758</v>
      </c>
      <c r="C108" s="16">
        <v>1</v>
      </c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 t="s">
        <v>759</v>
      </c>
      <c r="C109" s="16">
        <v>1</v>
      </c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 t="s">
        <v>760</v>
      </c>
      <c r="C110" s="16">
        <v>1</v>
      </c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 t="s">
        <v>761</v>
      </c>
      <c r="C111" s="16">
        <v>1</v>
      </c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 t="s">
        <v>762</v>
      </c>
      <c r="C112" s="16">
        <v>3</v>
      </c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 t="s">
        <v>763</v>
      </c>
      <c r="C113" s="16">
        <v>1</v>
      </c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 t="s">
        <v>764</v>
      </c>
      <c r="C114" s="16">
        <v>2</v>
      </c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 t="s">
        <v>765</v>
      </c>
      <c r="C115" s="16">
        <v>7</v>
      </c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 t="s">
        <v>766</v>
      </c>
      <c r="C116" s="16">
        <v>2</v>
      </c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 t="s">
        <v>767</v>
      </c>
      <c r="C117" s="16">
        <v>15</v>
      </c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 t="s">
        <v>768</v>
      </c>
      <c r="C118" s="16">
        <v>7</v>
      </c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 t="s">
        <v>769</v>
      </c>
      <c r="C119" s="16">
        <v>18</v>
      </c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 t="s">
        <v>770</v>
      </c>
      <c r="C120" s="16">
        <v>8</v>
      </c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 t="s">
        <v>771</v>
      </c>
      <c r="C121" s="16">
        <v>29</v>
      </c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 t="s">
        <v>772</v>
      </c>
      <c r="C122" s="16">
        <v>8</v>
      </c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 t="s">
        <v>773</v>
      </c>
      <c r="C123" s="16">
        <v>5</v>
      </c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 t="s">
        <v>774</v>
      </c>
      <c r="C124" s="16">
        <v>28</v>
      </c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 t="s">
        <v>775</v>
      </c>
      <c r="C125" s="16">
        <v>2</v>
      </c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 t="s">
        <v>776</v>
      </c>
      <c r="C126" s="16">
        <v>1</v>
      </c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 t="s">
        <v>777</v>
      </c>
      <c r="C127" s="16">
        <v>1</v>
      </c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 t="s">
        <v>778</v>
      </c>
      <c r="C128" s="16">
        <v>1</v>
      </c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 t="s">
        <v>779</v>
      </c>
      <c r="C129" s="16">
        <v>3</v>
      </c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 t="s">
        <v>780</v>
      </c>
      <c r="C130" s="16">
        <v>6</v>
      </c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 t="s">
        <v>781</v>
      </c>
      <c r="C131" s="16">
        <v>1</v>
      </c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 t="s">
        <v>782</v>
      </c>
      <c r="C132" s="16">
        <v>1</v>
      </c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 t="s">
        <v>783</v>
      </c>
      <c r="C133" s="16">
        <v>2</v>
      </c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 t="s">
        <v>784</v>
      </c>
      <c r="C134" s="436">
        <v>6</v>
      </c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 t="s">
        <v>785</v>
      </c>
      <c r="C135" s="16">
        <v>2</v>
      </c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 t="s">
        <v>786</v>
      </c>
      <c r="C136" s="16">
        <v>2</v>
      </c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 t="s">
        <v>787</v>
      </c>
      <c r="C137" s="16">
        <v>5</v>
      </c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 t="s">
        <v>788</v>
      </c>
      <c r="C138" s="16">
        <v>20</v>
      </c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 t="s">
        <v>789</v>
      </c>
      <c r="C139" s="16">
        <v>37</v>
      </c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 t="s">
        <v>790</v>
      </c>
      <c r="C140" s="16">
        <v>10</v>
      </c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 t="s">
        <v>791</v>
      </c>
      <c r="C141" s="16">
        <v>1</v>
      </c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 t="s">
        <v>792</v>
      </c>
      <c r="C142" s="16">
        <v>3</v>
      </c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 t="s">
        <v>793</v>
      </c>
      <c r="C143" s="16">
        <v>2</v>
      </c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 t="s">
        <v>794</v>
      </c>
      <c r="C144" s="16">
        <v>2</v>
      </c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 t="s">
        <v>795</v>
      </c>
      <c r="C145" s="16">
        <v>3</v>
      </c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 t="s">
        <v>796</v>
      </c>
      <c r="C146" s="16">
        <v>3</v>
      </c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 t="s">
        <v>797</v>
      </c>
      <c r="C147" s="16">
        <v>6</v>
      </c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 t="s">
        <v>798</v>
      </c>
      <c r="C148" s="16">
        <v>3</v>
      </c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 t="s">
        <v>799</v>
      </c>
      <c r="C149" s="16">
        <v>2</v>
      </c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 t="s">
        <v>800</v>
      </c>
      <c r="C150" s="16">
        <v>1</v>
      </c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 t="s">
        <v>801</v>
      </c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2" t="s">
        <v>636</v>
      </c>
      <c r="E7" s="743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4" t="s">
        <v>666</v>
      </c>
      <c r="E10" s="745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51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52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0</v>
      </c>
      <c r="I23" s="511">
        <f>SUMIF('SAUCE USAGE'!$G$65:$G$99,C23,'SAUCE USAGE'!$I$65:$I$99)/1000</f>
        <v>0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0</v>
      </c>
      <c r="N23" s="514">
        <f t="shared" ref="N23:N30" si="1">+F23+G23-M23</f>
        <v>0</v>
      </c>
      <c r="O23" s="514"/>
      <c r="P23" s="515">
        <f t="shared" ref="P23:P30" si="2">+O23-N23</f>
        <v>0</v>
      </c>
      <c r="Q23" s="516" t="str">
        <f t="shared" ref="Q23:Q30" si="3">IF(N23=0,"",P23/N23)</f>
        <v/>
      </c>
      <c r="R23" s="517">
        <f t="shared" ref="R23:R30" si="4">+P23*D23</f>
        <v>0</v>
      </c>
      <c r="S23" s="669" t="e">
        <f>+P23/M23</f>
        <v>#DIV/0!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</v>
      </c>
      <c r="I24" s="511">
        <f>SUMIF('SAUCE USAGE'!$G$65:$G$99,C24,'SAUCE USAGE'!$I$65:$I$99)/1000</f>
        <v>0</v>
      </c>
      <c r="J24" s="521"/>
      <c r="K24" s="511">
        <f>SUMIF('SAUCE USAGE'!$G$12:$G$25,C24,'SAUCE USAGE'!$I$12:$I$25)/1000</f>
        <v>0</v>
      </c>
      <c r="L24" s="522"/>
      <c r="M24" s="523">
        <f t="shared" si="0"/>
        <v>0</v>
      </c>
      <c r="N24" s="523">
        <f t="shared" si="1"/>
        <v>0</v>
      </c>
      <c r="O24" s="523"/>
      <c r="P24" s="524">
        <f t="shared" si="2"/>
        <v>0</v>
      </c>
      <c r="Q24" s="525" t="str">
        <f t="shared" si="3"/>
        <v/>
      </c>
      <c r="R24" s="517">
        <f t="shared" si="4"/>
        <v>0</v>
      </c>
      <c r="S24" s="669" t="e">
        <f t="shared" ref="S24:S29" si="5">+P24/M24</f>
        <v>#DIV/0!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0</v>
      </c>
      <c r="I25" s="511">
        <f>SUMIF('SAUCE USAGE'!$G$65:$G$99,C25,'SAUCE USAGE'!$I$65:$I$99)/1000</f>
        <v>0</v>
      </c>
      <c r="J25" s="521"/>
      <c r="K25" s="511">
        <f>SUMIF('SAUCE USAGE'!$G$12:$G$25,C25,'SAUCE USAGE'!$I$12:$I$25)/1000</f>
        <v>0</v>
      </c>
      <c r="L25" s="522"/>
      <c r="M25" s="523">
        <f t="shared" si="0"/>
        <v>0</v>
      </c>
      <c r="N25" s="523">
        <f t="shared" si="1"/>
        <v>0</v>
      </c>
      <c r="O25" s="523"/>
      <c r="P25" s="524">
        <f t="shared" si="2"/>
        <v>0</v>
      </c>
      <c r="Q25" s="525" t="str">
        <f t="shared" si="3"/>
        <v/>
      </c>
      <c r="R25" s="517">
        <f t="shared" si="4"/>
        <v>0</v>
      </c>
      <c r="S25" s="669" t="e">
        <f t="shared" si="5"/>
        <v>#DIV/0!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0</v>
      </c>
      <c r="N26" s="523">
        <f t="shared" si="1"/>
        <v>0</v>
      </c>
      <c r="O26" s="529"/>
      <c r="P26" s="524">
        <f t="shared" si="2"/>
        <v>0</v>
      </c>
      <c r="Q26" s="525" t="str">
        <f t="shared" si="3"/>
        <v/>
      </c>
      <c r="R26" s="517">
        <f t="shared" si="4"/>
        <v>0</v>
      </c>
      <c r="S26" s="669" t="e">
        <f t="shared" si="5"/>
        <v>#DIV/0!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0</v>
      </c>
      <c r="I27" s="511">
        <f>SUMIF('SAUCE USAGE'!$G$65:$G$99,C27,'SAUCE USAGE'!$I$65:$I$99)/1000</f>
        <v>0</v>
      </c>
      <c r="J27" s="527"/>
      <c r="K27" s="511">
        <f>SUMIF('SAUCE USAGE'!$G$12:$G$25,C27,'SAUCE USAGE'!$I$12:$I$25)/1000</f>
        <v>0</v>
      </c>
      <c r="L27" s="528"/>
      <c r="M27" s="523">
        <f t="shared" si="0"/>
        <v>0</v>
      </c>
      <c r="N27" s="523">
        <f t="shared" si="1"/>
        <v>0</v>
      </c>
      <c r="O27" s="529"/>
      <c r="P27" s="524">
        <f t="shared" si="2"/>
        <v>0</v>
      </c>
      <c r="Q27" s="525" t="str">
        <f t="shared" si="3"/>
        <v/>
      </c>
      <c r="R27" s="517">
        <f t="shared" si="4"/>
        <v>0</v>
      </c>
      <c r="S27" s="669" t="e">
        <f t="shared" si="5"/>
        <v>#DIV/0!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0</v>
      </c>
      <c r="I28" s="511">
        <f>SUMIF('SAUCE USAGE'!$G$65:$G$99,C28,'SAUCE USAGE'!$I$65:$I$99)/1000</f>
        <v>0</v>
      </c>
      <c r="J28" s="527"/>
      <c r="K28" s="511">
        <f>SUMIF('SAUCE USAGE'!$G$12:$G$25,C28,'SAUCE USAGE'!$I$12:$I$25)/1000</f>
        <v>0</v>
      </c>
      <c r="L28" s="528"/>
      <c r="M28" s="523">
        <f t="shared" si="0"/>
        <v>0</v>
      </c>
      <c r="N28" s="523">
        <f t="shared" si="1"/>
        <v>0</v>
      </c>
      <c r="O28" s="529"/>
      <c r="P28" s="524">
        <f t="shared" si="2"/>
        <v>0</v>
      </c>
      <c r="Q28" s="525" t="str">
        <f t="shared" si="3"/>
        <v/>
      </c>
      <c r="R28" s="517">
        <f t="shared" si="4"/>
        <v>0</v>
      </c>
      <c r="S28" s="669" t="e">
        <f t="shared" si="5"/>
        <v>#DIV/0!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0</v>
      </c>
      <c r="I29" s="511">
        <f>SUMIF('SAUCE USAGE'!$G$65:$G$99,C29,'SAUCE USAGE'!$I$65:$I$99)/1000</f>
        <v>0</v>
      </c>
      <c r="J29" s="527"/>
      <c r="K29" s="511">
        <f>SUMIF('SAUCE USAGE'!$G$12:$G$25,C29,'SAUCE USAGE'!$I$12:$I$25)/1000</f>
        <v>0</v>
      </c>
      <c r="L29" s="528"/>
      <c r="M29" s="523">
        <f t="shared" si="0"/>
        <v>0</v>
      </c>
      <c r="N29" s="523">
        <f t="shared" si="1"/>
        <v>0</v>
      </c>
      <c r="O29" s="529"/>
      <c r="P29" s="524">
        <f t="shared" si="2"/>
        <v>0</v>
      </c>
      <c r="Q29" s="525" t="str">
        <f t="shared" si="3"/>
        <v/>
      </c>
      <c r="R29" s="517">
        <f t="shared" si="4"/>
        <v>0</v>
      </c>
      <c r="S29" s="669" t="e">
        <f t="shared" si="5"/>
        <v>#DIV/0!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0</v>
      </c>
      <c r="I30" s="511">
        <f>SUMIF('SAUCE USAGE'!$G$65:$G$99,C30,'SAUCE USAGE'!$I$65:$I$99)/1000</f>
        <v>0</v>
      </c>
      <c r="J30" s="527"/>
      <c r="K30" s="511">
        <f>SUMIF('SAUCE USAGE'!$G$12:$G$25,C30,'SAUCE USAGE'!$I$12:$I$25)/1000</f>
        <v>0</v>
      </c>
      <c r="L30" s="528"/>
      <c r="M30" s="523">
        <f t="shared" si="0"/>
        <v>0</v>
      </c>
      <c r="N30" s="523">
        <f t="shared" si="1"/>
        <v>0</v>
      </c>
      <c r="O30" s="529"/>
      <c r="P30" s="524">
        <f t="shared" si="2"/>
        <v>0</v>
      </c>
      <c r="Q30" s="525" t="str">
        <f t="shared" si="3"/>
        <v/>
      </c>
      <c r="R30" s="517">
        <f t="shared" si="4"/>
        <v>0</v>
      </c>
      <c r="S30" s="669" t="e">
        <f t="shared" ref="S30:S61" si="7">+P30/M30</f>
        <v>#DIV/0!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9" t="s">
        <v>635</v>
      </c>
      <c r="C32" s="750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0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0</v>
      </c>
      <c r="I36" s="511">
        <f>SUMIF('SIDE ORDER &amp; FOC'!$Q$11:$Q$78,C36,'SIDE ORDER &amp; FOC'!$S$11:$S$78)</f>
        <v>0</v>
      </c>
      <c r="J36" s="536"/>
      <c r="K36" s="513">
        <v>5</v>
      </c>
      <c r="L36" s="513"/>
      <c r="M36" s="514">
        <f>SUM(H36:L36)</f>
        <v>5</v>
      </c>
      <c r="N36" s="514">
        <f>+F36+G36-M36</f>
        <v>-5</v>
      </c>
      <c r="O36" s="514"/>
      <c r="P36" s="515">
        <f>+O36-N36</f>
        <v>5</v>
      </c>
      <c r="Q36" s="516">
        <f t="shared" ref="Q36:Q50" si="8">IF(N36=0,"",P36/N36)</f>
        <v>-1</v>
      </c>
      <c r="R36" s="517">
        <f>+P36*D36</f>
        <v>16.7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0</v>
      </c>
      <c r="I38" s="522">
        <f>SUMIF('SIDE ORDER &amp; FOC'!$Q$11:$Q$78,C38,'SIDE ORDER &amp; FOC'!$S$11:$S$78)</f>
        <v>0</v>
      </c>
      <c r="J38" s="540"/>
      <c r="K38" s="522"/>
      <c r="L38" s="522"/>
      <c r="M38" s="514">
        <f t="shared" ref="M38:M58" si="9">SUM(H38:L38)</f>
        <v>0</v>
      </c>
      <c r="N38" s="523">
        <f>+F38+G38-M38</f>
        <v>0</v>
      </c>
      <c r="O38" s="523"/>
      <c r="P38" s="524">
        <f t="shared" ref="P38:P39" si="10">+O38-N38</f>
        <v>0</v>
      </c>
      <c r="Q38" s="525" t="str">
        <f t="shared" si="8"/>
        <v/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0</v>
      </c>
      <c r="I39" s="528">
        <f>SUMIF('SIDE ORDER &amp; FOC'!$Q$11:$Q$78,C39,'SIDE ORDER &amp; FOC'!$S$11:$S$78)</f>
        <v>0</v>
      </c>
      <c r="J39" s="543"/>
      <c r="K39" s="528">
        <v>4</v>
      </c>
      <c r="L39" s="528"/>
      <c r="M39" s="503">
        <f t="shared" si="9"/>
        <v>4</v>
      </c>
      <c r="N39" s="529">
        <f>+F39+G39-M39</f>
        <v>-4</v>
      </c>
      <c r="O39" s="529"/>
      <c r="P39" s="530">
        <f t="shared" si="10"/>
        <v>4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0</v>
      </c>
      <c r="I40" s="660">
        <f t="shared" si="11"/>
        <v>0</v>
      </c>
      <c r="J40" s="660"/>
      <c r="K40" s="660"/>
      <c r="L40" s="660"/>
      <c r="M40" s="660">
        <f t="shared" si="11"/>
        <v>4</v>
      </c>
      <c r="N40" s="660">
        <f t="shared" si="11"/>
        <v>-4</v>
      </c>
      <c r="O40" s="660">
        <f>SUM(O38:O39)</f>
        <v>0</v>
      </c>
      <c r="P40" s="660">
        <f>SUM(P38:P39)</f>
        <v>4</v>
      </c>
      <c r="Q40" s="661">
        <f t="shared" si="11"/>
        <v>-1</v>
      </c>
      <c r="R40" s="517">
        <f>+P40*D40</f>
        <v>4.68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0</v>
      </c>
      <c r="I42" s="522">
        <f>SUMIF('SIDE ORDER &amp; FOC'!$Q$11:$Q$78,C42,'SIDE ORDER &amp; FOC'!$S$11:$S$78)</f>
        <v>0</v>
      </c>
      <c r="J42" s="540"/>
      <c r="K42" s="522"/>
      <c r="L42" s="522"/>
      <c r="M42" s="514">
        <f t="shared" ref="M42" si="12">SUM(H42:L42)</f>
        <v>0</v>
      </c>
      <c r="N42" s="523">
        <f>+F42+G42-M42</f>
        <v>0</v>
      </c>
      <c r="O42" s="523"/>
      <c r="P42" s="524">
        <f t="shared" ref="P42" si="13">+O42-N42</f>
        <v>0</v>
      </c>
      <c r="Q42" s="525" t="str">
        <f t="shared" si="8"/>
        <v/>
      </c>
      <c r="R42" s="517">
        <f>+P42*D42</f>
        <v>0</v>
      </c>
      <c r="S42" s="669" t="e">
        <f t="shared" si="7"/>
        <v>#DIV/0!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9" t="s">
        <v>635</v>
      </c>
      <c r="C44" s="750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21.38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0</v>
      </c>
      <c r="J47" s="536"/>
      <c r="K47" s="513"/>
      <c r="L47" s="513"/>
      <c r="M47" s="514">
        <f t="shared" si="9"/>
        <v>0</v>
      </c>
      <c r="N47" s="514">
        <f>+F47+G47-M47</f>
        <v>0</v>
      </c>
      <c r="O47" s="514"/>
      <c r="P47" s="515">
        <f t="shared" ref="P47:P50" si="14">+O47-N47</f>
        <v>0</v>
      </c>
      <c r="Q47" s="516" t="str">
        <f t="shared" si="8"/>
        <v/>
      </c>
      <c r="R47" s="517">
        <f>+P47*D47</f>
        <v>0</v>
      </c>
      <c r="S47" s="669" t="e">
        <f t="shared" si="7"/>
        <v>#DIV/0!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0</v>
      </c>
      <c r="J48" s="540"/>
      <c r="K48" s="522"/>
      <c r="L48" s="522"/>
      <c r="M48" s="514">
        <f t="shared" si="9"/>
        <v>0</v>
      </c>
      <c r="N48" s="523">
        <f>+F48+G48-M48</f>
        <v>0</v>
      </c>
      <c r="O48" s="523"/>
      <c r="P48" s="524">
        <f t="shared" si="14"/>
        <v>0</v>
      </c>
      <c r="Q48" s="525" t="str">
        <f t="shared" si="8"/>
        <v/>
      </c>
      <c r="R48" s="517">
        <f>+P48*D48</f>
        <v>0</v>
      </c>
      <c r="S48" s="669" t="e">
        <f t="shared" si="7"/>
        <v>#DIV/0!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0</v>
      </c>
      <c r="J49" s="540"/>
      <c r="K49" s="522"/>
      <c r="L49" s="522"/>
      <c r="M49" s="514">
        <f t="shared" si="9"/>
        <v>0</v>
      </c>
      <c r="N49" s="523">
        <f>+F49+G49-M49</f>
        <v>0</v>
      </c>
      <c r="O49" s="523"/>
      <c r="P49" s="524">
        <f t="shared" si="14"/>
        <v>0</v>
      </c>
      <c r="Q49" s="525" t="str">
        <f t="shared" si="8"/>
        <v/>
      </c>
      <c r="R49" s="517">
        <f>+P49*D49</f>
        <v>0</v>
      </c>
      <c r="S49" s="669" t="e">
        <f t="shared" si="7"/>
        <v>#DIV/0!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</v>
      </c>
      <c r="J50" s="540"/>
      <c r="K50" s="522"/>
      <c r="L50" s="522"/>
      <c r="M50" s="514">
        <f t="shared" si="9"/>
        <v>0</v>
      </c>
      <c r="N50" s="523">
        <f>+F50+G50-M50</f>
        <v>0</v>
      </c>
      <c r="O50" s="523"/>
      <c r="P50" s="524">
        <f t="shared" si="14"/>
        <v>0</v>
      </c>
      <c r="Q50" s="525" t="str">
        <f t="shared" si="8"/>
        <v/>
      </c>
      <c r="R50" s="517">
        <f>+P50*D50</f>
        <v>0</v>
      </c>
      <c r="S50" s="669" t="e">
        <f t="shared" si="7"/>
        <v>#DIV/0!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0</v>
      </c>
      <c r="I51" s="522">
        <f>SUMIF('SIDE ORDER &amp; FOC'!$Q$11:$Q$78,C51,'SIDE ORDER &amp; FOC'!$S$11:$S$78)</f>
        <v>0</v>
      </c>
      <c r="J51" s="540"/>
      <c r="K51" s="522"/>
      <c r="L51" s="522"/>
      <c r="M51" s="514">
        <f t="shared" si="9"/>
        <v>0</v>
      </c>
      <c r="N51" s="523">
        <f t="shared" ref="N51:N61" si="16">+F51+G51-M51</f>
        <v>0</v>
      </c>
      <c r="O51" s="523"/>
      <c r="P51" s="524">
        <f t="shared" ref="P51:P58" si="17">+O51-N51</f>
        <v>0</v>
      </c>
      <c r="Q51" s="525" t="str">
        <f t="shared" ref="Q51:Q61" si="18">IF(N51=0,"",P51/N51)</f>
        <v/>
      </c>
      <c r="R51" s="517">
        <f t="shared" ref="R51:R61" si="19">+P51*D51</f>
        <v>0</v>
      </c>
      <c r="S51" s="669" t="e">
        <f t="shared" si="7"/>
        <v>#DIV/0!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0</v>
      </c>
      <c r="I52" s="580">
        <f>SUMIF('SIDE ORDER &amp; FOC'!$Q$11:$Q$78,C52,'SIDE ORDER &amp; FOC'!$S$11:$S$78)</f>
        <v>0</v>
      </c>
      <c r="J52" s="540"/>
      <c r="K52" s="522"/>
      <c r="L52" s="522"/>
      <c r="M52" s="514">
        <f t="shared" si="9"/>
        <v>0</v>
      </c>
      <c r="N52" s="523">
        <f t="shared" si="16"/>
        <v>0</v>
      </c>
      <c r="O52" s="523"/>
      <c r="P52" s="524">
        <f t="shared" si="17"/>
        <v>0</v>
      </c>
      <c r="Q52" s="525" t="str">
        <f t="shared" si="18"/>
        <v/>
      </c>
      <c r="R52" s="517">
        <f t="shared" si="19"/>
        <v>0</v>
      </c>
      <c r="S52" s="669" t="e">
        <f t="shared" si="7"/>
        <v>#DIV/0!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0</v>
      </c>
      <c r="I53" s="522">
        <f>SUMIF('SIDE ORDER &amp; FOC'!$Q$11:$Q$78,C53,'SIDE ORDER &amp; FOC'!$S$11:$S$78)</f>
        <v>0</v>
      </c>
      <c r="J53" s="540"/>
      <c r="K53" s="522"/>
      <c r="L53" s="522"/>
      <c r="M53" s="514">
        <f t="shared" si="9"/>
        <v>0</v>
      </c>
      <c r="N53" s="523">
        <f t="shared" si="16"/>
        <v>0</v>
      </c>
      <c r="O53" s="523"/>
      <c r="P53" s="524">
        <f t="shared" si="17"/>
        <v>0</v>
      </c>
      <c r="Q53" s="525" t="str">
        <f t="shared" si="18"/>
        <v/>
      </c>
      <c r="R53" s="517">
        <f t="shared" si="19"/>
        <v>0</v>
      </c>
      <c r="S53" s="669" t="e">
        <f t="shared" si="7"/>
        <v>#DIV/0!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0</v>
      </c>
      <c r="I54" s="522">
        <f>SUMIF('SIDE ORDER &amp; FOC'!$Q$11:$Q$78,C54,'SIDE ORDER &amp; FOC'!$S$11:$S$78)</f>
        <v>0</v>
      </c>
      <c r="J54" s="540"/>
      <c r="K54" s="522"/>
      <c r="L54" s="522"/>
      <c r="M54" s="514">
        <f t="shared" si="9"/>
        <v>0</v>
      </c>
      <c r="N54" s="523">
        <f t="shared" si="16"/>
        <v>0</v>
      </c>
      <c r="O54" s="523"/>
      <c r="P54" s="524">
        <f t="shared" si="17"/>
        <v>0</v>
      </c>
      <c r="Q54" s="525" t="str">
        <f t="shared" si="18"/>
        <v/>
      </c>
      <c r="R54" s="517">
        <f t="shared" si="19"/>
        <v>0</v>
      </c>
      <c r="S54" s="669" t="e">
        <f t="shared" si="7"/>
        <v>#DIV/0!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0</v>
      </c>
      <c r="I55" s="522">
        <f>SUMIF('SIDE ORDER &amp; FOC'!$Q$11:$Q$78,C55,'SIDE ORDER &amp; FOC'!$S$11:$S$78)</f>
        <v>0</v>
      </c>
      <c r="J55" s="540"/>
      <c r="K55" s="522"/>
      <c r="L55" s="522"/>
      <c r="M55" s="514">
        <f t="shared" si="9"/>
        <v>0</v>
      </c>
      <c r="N55" s="523">
        <f t="shared" si="16"/>
        <v>0</v>
      </c>
      <c r="O55" s="523"/>
      <c r="P55" s="524">
        <f t="shared" si="17"/>
        <v>0</v>
      </c>
      <c r="Q55" s="525" t="str">
        <f t="shared" si="18"/>
        <v/>
      </c>
      <c r="R55" s="517">
        <f t="shared" si="19"/>
        <v>0</v>
      </c>
      <c r="S55" s="669" t="e">
        <f t="shared" si="7"/>
        <v>#DIV/0!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0</v>
      </c>
      <c r="J56" s="540"/>
      <c r="K56" s="522"/>
      <c r="L56" s="522"/>
      <c r="M56" s="514">
        <f t="shared" si="9"/>
        <v>0</v>
      </c>
      <c r="N56" s="523">
        <f t="shared" si="16"/>
        <v>0</v>
      </c>
      <c r="O56" s="523"/>
      <c r="P56" s="524">
        <f t="shared" si="17"/>
        <v>0</v>
      </c>
      <c r="Q56" s="525" t="str">
        <f t="shared" si="18"/>
        <v/>
      </c>
      <c r="R56" s="517">
        <f t="shared" si="19"/>
        <v>0</v>
      </c>
      <c r="S56" s="669" t="e">
        <f t="shared" si="7"/>
        <v>#DIV/0!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0</v>
      </c>
      <c r="J57" s="540"/>
      <c r="K57" s="522"/>
      <c r="L57" s="522"/>
      <c r="M57" s="514">
        <f t="shared" si="9"/>
        <v>0</v>
      </c>
      <c r="N57" s="523">
        <f t="shared" si="16"/>
        <v>0</v>
      </c>
      <c r="O57" s="523"/>
      <c r="P57" s="524">
        <f t="shared" si="17"/>
        <v>0</v>
      </c>
      <c r="Q57" s="525" t="str">
        <f t="shared" si="18"/>
        <v/>
      </c>
      <c r="R57" s="517">
        <f t="shared" si="19"/>
        <v>0</v>
      </c>
      <c r="S57" s="669" t="e">
        <f t="shared" si="7"/>
        <v>#DIV/0!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0</v>
      </c>
      <c r="J58" s="540"/>
      <c r="K58" s="522"/>
      <c r="L58" s="522"/>
      <c r="M58" s="514">
        <f t="shared" si="9"/>
        <v>0</v>
      </c>
      <c r="N58" s="523">
        <f t="shared" si="16"/>
        <v>0</v>
      </c>
      <c r="O58" s="523"/>
      <c r="P58" s="524">
        <f t="shared" si="17"/>
        <v>0</v>
      </c>
      <c r="Q58" s="525" t="str">
        <f t="shared" si="18"/>
        <v/>
      </c>
      <c r="R58" s="517">
        <f t="shared" si="19"/>
        <v>0</v>
      </c>
      <c r="S58" s="669" t="e">
        <f t="shared" si="7"/>
        <v>#DIV/0!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0</v>
      </c>
      <c r="J59" s="540"/>
      <c r="K59" s="522"/>
      <c r="L59" s="522"/>
      <c r="M59" s="514">
        <f t="shared" ref="M59:M61" si="20">SUM(H59:L59)</f>
        <v>0</v>
      </c>
      <c r="N59" s="523">
        <f t="shared" si="16"/>
        <v>0</v>
      </c>
      <c r="O59" s="523"/>
      <c r="P59" s="524">
        <f t="shared" ref="P59:P61" si="21">+O59-N59</f>
        <v>0</v>
      </c>
      <c r="Q59" s="579" t="str">
        <f t="shared" si="18"/>
        <v/>
      </c>
      <c r="R59" s="517">
        <f t="shared" si="19"/>
        <v>0</v>
      </c>
      <c r="S59" s="669" t="e">
        <f t="shared" si="7"/>
        <v>#DIV/0!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0</v>
      </c>
      <c r="I60" s="522">
        <f>SUMIF('SIDE ORDER &amp; FOC'!$Q$11:$Q$78,C60,'SIDE ORDER &amp; FOC'!$S$11:$S$78)</f>
        <v>0</v>
      </c>
      <c r="J60" s="540"/>
      <c r="K60" s="522"/>
      <c r="L60" s="522"/>
      <c r="M60" s="514">
        <f t="shared" si="20"/>
        <v>0</v>
      </c>
      <c r="N60" s="523">
        <f t="shared" si="16"/>
        <v>0</v>
      </c>
      <c r="O60" s="523"/>
      <c r="P60" s="524">
        <f t="shared" si="21"/>
        <v>0</v>
      </c>
      <c r="Q60" s="525" t="str">
        <f t="shared" si="18"/>
        <v/>
      </c>
      <c r="R60" s="517">
        <f t="shared" si="19"/>
        <v>0</v>
      </c>
      <c r="S60" s="669" t="e">
        <f t="shared" si="7"/>
        <v>#DIV/0!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0</v>
      </c>
      <c r="I61" s="522">
        <f>SUMIF('SIDE ORDER &amp; FOC'!$Q$11:$Q$78,C61,'SIDE ORDER &amp; FOC'!$S$11:$S$78)</f>
        <v>0</v>
      </c>
      <c r="J61" s="540"/>
      <c r="K61" s="522"/>
      <c r="L61" s="522"/>
      <c r="M61" s="514">
        <f t="shared" si="20"/>
        <v>0</v>
      </c>
      <c r="N61" s="523">
        <f t="shared" si="16"/>
        <v>0</v>
      </c>
      <c r="O61" s="523"/>
      <c r="P61" s="524">
        <f t="shared" si="21"/>
        <v>0</v>
      </c>
      <c r="Q61" s="525" t="str">
        <f t="shared" si="18"/>
        <v/>
      </c>
      <c r="R61" s="517">
        <f t="shared" si="19"/>
        <v>0</v>
      </c>
      <c r="S61" s="669" t="e">
        <f t="shared" si="7"/>
        <v>#DIV/0!</v>
      </c>
    </row>
    <row r="62" spans="2:19" s="518" customFormat="1" ht="23.25" customHeight="1" thickBot="1">
      <c r="B62" s="749" t="s">
        <v>635</v>
      </c>
      <c r="C62" s="750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0</v>
      </c>
      <c r="S62" s="665"/>
    </row>
    <row r="63" spans="2:19">
      <c r="B63" s="544"/>
      <c r="C63" s="545"/>
    </row>
    <row r="65" spans="1:17" ht="16.5" thickBot="1">
      <c r="B65" s="753" t="s">
        <v>653</v>
      </c>
      <c r="C65" s="753"/>
      <c r="D65" s="753"/>
      <c r="E65" s="753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0</v>
      </c>
      <c r="H68" s="699">
        <f>(+G68-F68)/F68</f>
        <v>-1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21.38</v>
      </c>
      <c r="H69" s="699">
        <f t="shared" ref="H69:H70" si="22">(+G69-F69)/F69</f>
        <v>-0.9709547649672623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0</v>
      </c>
      <c r="H70" s="699">
        <f t="shared" si="22"/>
        <v>-1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6" t="s">
        <v>635</v>
      </c>
      <c r="C72" s="747"/>
      <c r="D72" s="747"/>
      <c r="E72" s="748"/>
      <c r="F72" s="706">
        <f>SUM(F68:F70)</f>
        <v>1122.3232</v>
      </c>
      <c r="G72" s="706">
        <f>SUM(G68:G70)</f>
        <v>21.38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0</v>
      </c>
      <c r="H79" s="699">
        <f t="shared" ref="H79:H86" si="25">(+G79-F79)/F79</f>
        <v>-1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</v>
      </c>
      <c r="H80" s="699">
        <f t="shared" si="25"/>
        <v>-1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0</v>
      </c>
      <c r="H81" s="699">
        <f t="shared" si="25"/>
        <v>-1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</v>
      </c>
      <c r="H82" s="705">
        <f>(+G82-F82)/F82</f>
        <v>-1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0</v>
      </c>
      <c r="H83" s="664">
        <f t="shared" si="25"/>
        <v>-1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0</v>
      </c>
      <c r="H84" s="664">
        <f t="shared" si="25"/>
        <v>-1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0</v>
      </c>
      <c r="H85" s="664">
        <f t="shared" si="25"/>
        <v>-1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0</v>
      </c>
      <c r="H86" s="718">
        <f t="shared" si="25"/>
        <v>-1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S18:S19"/>
    <mergeCell ref="B65:E65"/>
    <mergeCell ref="B62:C62"/>
    <mergeCell ref="D7:E7"/>
    <mergeCell ref="D10:E10"/>
    <mergeCell ref="B72:E72"/>
    <mergeCell ref="B32:C32"/>
    <mergeCell ref="B44:C44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0</v>
      </c>
      <c r="E10" s="58">
        <f ca="1">+D10*C10</f>
        <v>0</v>
      </c>
      <c r="F10" s="46"/>
      <c r="G10" s="625"/>
      <c r="H10" s="626" t="s">
        <v>53</v>
      </c>
      <c r="I10" s="627">
        <v>0.66</v>
      </c>
      <c r="J10" s="128">
        <f>+I10*D10</f>
        <v>0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0</v>
      </c>
      <c r="E11" s="58">
        <f t="shared" ref="E11:E45" ca="1" si="0">+D11*C11</f>
        <v>0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0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0</v>
      </c>
      <c r="E12" s="58">
        <f t="shared" ca="1" si="0"/>
        <v>0</v>
      </c>
      <c r="F12" s="46"/>
      <c r="G12" s="625"/>
      <c r="H12" s="626" t="s">
        <v>53</v>
      </c>
      <c r="I12" s="627">
        <v>0.66</v>
      </c>
      <c r="J12" s="128">
        <f t="shared" si="1"/>
        <v>0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0</v>
      </c>
      <c r="E13" s="58">
        <f t="shared" ca="1" si="0"/>
        <v>0</v>
      </c>
      <c r="F13" s="46"/>
      <c r="G13" s="625"/>
      <c r="H13" s="626" t="s">
        <v>53</v>
      </c>
      <c r="I13" s="627">
        <v>0.66</v>
      </c>
      <c r="J13" s="128">
        <f t="shared" si="1"/>
        <v>0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0</v>
      </c>
      <c r="E14" s="58">
        <f t="shared" ca="1" si="0"/>
        <v>0</v>
      </c>
      <c r="F14" s="46"/>
      <c r="G14" s="625"/>
      <c r="H14" s="626" t="s">
        <v>53</v>
      </c>
      <c r="I14" s="627">
        <v>0.66</v>
      </c>
      <c r="J14" s="128">
        <f t="shared" si="1"/>
        <v>0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0</v>
      </c>
      <c r="E15" s="58">
        <f t="shared" ca="1" si="0"/>
        <v>0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0</v>
      </c>
      <c r="E16" s="58">
        <f t="shared" ca="1" si="0"/>
        <v>0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0</v>
      </c>
      <c r="E17" s="58">
        <f t="shared" ca="1" si="0"/>
        <v>0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0</v>
      </c>
      <c r="E18" s="58">
        <f t="shared" ca="1" si="0"/>
        <v>0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0</v>
      </c>
      <c r="E19" s="58">
        <f t="shared" ca="1" si="0"/>
        <v>0</v>
      </c>
      <c r="F19" s="46"/>
      <c r="G19" s="625"/>
      <c r="H19" s="626" t="s">
        <v>58</v>
      </c>
      <c r="I19" s="627">
        <v>1.5</v>
      </c>
      <c r="J19" s="128">
        <f>+I19*D19</f>
        <v>0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0</v>
      </c>
      <c r="E20" s="58">
        <f t="shared" ca="1" si="0"/>
        <v>0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0</v>
      </c>
      <c r="E21" s="58">
        <f t="shared" ca="1" si="0"/>
        <v>0</v>
      </c>
      <c r="F21" s="46"/>
      <c r="G21" s="625"/>
      <c r="H21" s="626" t="s">
        <v>284</v>
      </c>
      <c r="I21" s="627">
        <v>1</v>
      </c>
      <c r="J21" s="128">
        <f>+I21*D21</f>
        <v>0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0</v>
      </c>
      <c r="E22" s="58">
        <f t="shared" ca="1" si="0"/>
        <v>0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0</v>
      </c>
      <c r="E23" s="58">
        <f t="shared" ca="1" si="0"/>
        <v>0</v>
      </c>
      <c r="F23" s="46"/>
      <c r="G23" s="625"/>
      <c r="H23" s="626" t="s">
        <v>54</v>
      </c>
      <c r="I23" s="627">
        <v>5</v>
      </c>
      <c r="J23" s="128">
        <f>+I23*D23</f>
        <v>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0</v>
      </c>
      <c r="E24" s="58">
        <f t="shared" ca="1" si="0"/>
        <v>0</v>
      </c>
      <c r="F24" s="46"/>
      <c r="G24" s="625"/>
      <c r="H24" s="626" t="s">
        <v>53</v>
      </c>
      <c r="I24" s="627">
        <v>1</v>
      </c>
      <c r="J24" s="128">
        <f>+I24*D24</f>
        <v>0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0</v>
      </c>
      <c r="E25" s="58">
        <f t="shared" ca="1" si="0"/>
        <v>0</v>
      </c>
      <c r="F25" s="46"/>
      <c r="G25" s="625"/>
      <c r="H25" s="626" t="s">
        <v>53</v>
      </c>
      <c r="I25" s="627">
        <v>1</v>
      </c>
      <c r="J25" s="128">
        <f t="shared" si="3"/>
        <v>0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0</v>
      </c>
      <c r="E26" s="58">
        <f t="shared" ca="1" si="0"/>
        <v>0</v>
      </c>
      <c r="F26" s="46"/>
      <c r="G26" s="625"/>
      <c r="H26" s="626" t="s">
        <v>53</v>
      </c>
      <c r="I26" s="627">
        <v>1</v>
      </c>
      <c r="J26" s="128">
        <f t="shared" si="3"/>
        <v>0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0</v>
      </c>
      <c r="E27" s="58">
        <f t="shared" ca="1" si="0"/>
        <v>0</v>
      </c>
      <c r="F27" s="46"/>
      <c r="G27" s="625"/>
      <c r="H27" s="626" t="s">
        <v>53</v>
      </c>
      <c r="I27" s="627">
        <v>1</v>
      </c>
      <c r="J27" s="128">
        <f>+I27*D27</f>
        <v>0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0</v>
      </c>
      <c r="E28" s="58">
        <f t="shared" ca="1" si="0"/>
        <v>0</v>
      </c>
      <c r="F28" s="46"/>
      <c r="G28" s="625"/>
      <c r="H28" s="626" t="s">
        <v>53</v>
      </c>
      <c r="I28" s="627">
        <v>1</v>
      </c>
      <c r="J28" s="128">
        <f t="shared" si="3"/>
        <v>0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0</v>
      </c>
      <c r="E29" s="58">
        <f t="shared" ca="1" si="0"/>
        <v>0</v>
      </c>
      <c r="F29" s="46"/>
      <c r="G29" s="625"/>
      <c r="H29" s="626" t="s">
        <v>285</v>
      </c>
      <c r="I29" s="627">
        <v>1</v>
      </c>
      <c r="J29" s="128">
        <f>+I29*D29</f>
        <v>0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0</v>
      </c>
      <c r="E30" s="58">
        <f t="shared" ca="1" si="0"/>
        <v>0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0</v>
      </c>
      <c r="E31" s="58">
        <f t="shared" ca="1" si="0"/>
        <v>0</v>
      </c>
      <c r="F31" s="46"/>
      <c r="G31" s="625"/>
      <c r="H31" s="626" t="s">
        <v>53</v>
      </c>
      <c r="I31" s="627">
        <v>1</v>
      </c>
      <c r="J31" s="128">
        <f>+I31*D31</f>
        <v>0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0</v>
      </c>
      <c r="E35" s="58">
        <f t="shared" ca="1" si="0"/>
        <v>0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0</v>
      </c>
      <c r="E36" s="58">
        <f t="shared" ca="1" si="0"/>
        <v>0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0</v>
      </c>
      <c r="E37" s="58">
        <f t="shared" ca="1" si="0"/>
        <v>0</v>
      </c>
      <c r="F37" s="46"/>
      <c r="G37" s="625"/>
      <c r="H37" s="626" t="s">
        <v>288</v>
      </c>
      <c r="I37" s="627">
        <v>6</v>
      </c>
      <c r="J37" s="128">
        <f>+I37*D37</f>
        <v>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0</v>
      </c>
      <c r="E39" s="58">
        <f t="shared" ca="1" si="0"/>
        <v>0</v>
      </c>
      <c r="F39" s="46"/>
      <c r="G39" s="625"/>
      <c r="H39" s="626" t="s">
        <v>55</v>
      </c>
      <c r="I39" s="627">
        <v>8</v>
      </c>
      <c r="J39" s="128">
        <f t="shared" si="5"/>
        <v>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0</v>
      </c>
      <c r="E40" s="58">
        <f t="shared" ca="1" si="0"/>
        <v>0</v>
      </c>
      <c r="F40" s="46"/>
      <c r="G40" s="625"/>
      <c r="H40" s="626" t="s">
        <v>58</v>
      </c>
      <c r="I40" s="627">
        <v>4</v>
      </c>
      <c r="J40" s="128">
        <f t="shared" si="5"/>
        <v>0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0</v>
      </c>
      <c r="E41" s="58">
        <f t="shared" ca="1" si="0"/>
        <v>0</v>
      </c>
      <c r="F41" s="46"/>
      <c r="G41" s="625"/>
      <c r="H41" s="626" t="s">
        <v>290</v>
      </c>
      <c r="I41" s="627">
        <v>6</v>
      </c>
      <c r="J41" s="128">
        <f t="shared" si="5"/>
        <v>0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0</v>
      </c>
      <c r="E42" s="58">
        <f t="shared" ca="1" si="0"/>
        <v>0</v>
      </c>
      <c r="F42" s="46"/>
      <c r="G42" s="625"/>
      <c r="H42" s="626" t="s">
        <v>56</v>
      </c>
      <c r="I42" s="627">
        <v>8</v>
      </c>
      <c r="J42" s="128">
        <f>+I42*D42</f>
        <v>0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0</v>
      </c>
      <c r="E43" s="58">
        <f t="shared" ca="1" si="0"/>
        <v>0</v>
      </c>
      <c r="F43" s="46"/>
      <c r="G43" s="625"/>
      <c r="H43" s="626" t="s">
        <v>291</v>
      </c>
      <c r="I43" s="627">
        <v>3</v>
      </c>
      <c r="J43" s="128">
        <f>+I43*D43</f>
        <v>0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0</v>
      </c>
      <c r="E45" s="58">
        <f t="shared" ca="1" si="0"/>
        <v>0</v>
      </c>
      <c r="F45" s="46"/>
      <c r="G45" s="625"/>
      <c r="H45" s="626" t="s">
        <v>305</v>
      </c>
      <c r="I45" s="627">
        <v>7</v>
      </c>
      <c r="J45" s="128">
        <f>+I45*D45</f>
        <v>0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0</v>
      </c>
      <c r="E47" s="145">
        <f ca="1">SUM(E10:E46)</f>
        <v>0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0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59" t="s">
        <v>44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63" t="s">
        <v>60</v>
      </c>
      <c r="E7" s="763"/>
      <c r="F7" s="163"/>
      <c r="G7" s="763" t="s">
        <v>61</v>
      </c>
      <c r="H7" s="763"/>
      <c r="I7" s="763" t="s">
        <v>292</v>
      </c>
      <c r="J7" s="763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4" t="s">
        <v>45</v>
      </c>
      <c r="E8" s="775"/>
      <c r="F8" s="171"/>
      <c r="G8" s="774" t="s">
        <v>41</v>
      </c>
      <c r="H8" s="775"/>
      <c r="I8" s="774" t="s">
        <v>46</v>
      </c>
      <c r="J8" s="775"/>
      <c r="K8" s="172"/>
      <c r="L8" s="761" t="s">
        <v>47</v>
      </c>
      <c r="M8" s="762"/>
      <c r="N8" s="772" t="s">
        <v>48</v>
      </c>
      <c r="O8" s="773"/>
      <c r="Q8" s="769" t="s">
        <v>49</v>
      </c>
      <c r="R8" s="770"/>
      <c r="S8" s="771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0</v>
      </c>
      <c r="E11" s="56">
        <f>D11*C11</f>
        <v>0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0</v>
      </c>
      <c r="J11" s="195">
        <f t="shared" ref="J11:J34" si="2">+I11*C11</f>
        <v>0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0</v>
      </c>
      <c r="E12" s="56">
        <f t="shared" ref="E12:E34" si="5">D12*C12</f>
        <v>0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0</v>
      </c>
      <c r="J12" s="195">
        <f t="shared" si="2"/>
        <v>0</v>
      </c>
      <c r="K12" s="146"/>
      <c r="L12" s="197">
        <f ca="1">SUMIF(DATABASE!$E$3:$E$65,'SIDE ORDER &amp; FOC'!B12,DATABASE!$F$3:$F$49)</f>
        <v>0.34</v>
      </c>
      <c r="M12" s="198">
        <f t="shared" ca="1" si="3"/>
        <v>0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0</v>
      </c>
      <c r="E13" s="56">
        <f t="shared" si="5"/>
        <v>0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0</v>
      </c>
      <c r="J13" s="195">
        <f t="shared" si="2"/>
        <v>0</v>
      </c>
      <c r="K13" s="146"/>
      <c r="L13" s="197">
        <f ca="1">SUMIF(DATABASE!$E$3:$E$65,'SIDE ORDER &amp; FOC'!B13,DATABASE!$F$3:$F$49)</f>
        <v>3.29</v>
      </c>
      <c r="M13" s="198">
        <f t="shared" ca="1" si="3"/>
        <v>0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0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0</v>
      </c>
      <c r="E14" s="56">
        <f t="shared" si="5"/>
        <v>0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0</v>
      </c>
      <c r="J14" s="195">
        <f t="shared" si="2"/>
        <v>0</v>
      </c>
      <c r="K14" s="146"/>
      <c r="L14" s="197">
        <f ca="1">SUMIF(DATABASE!$E$3:$E$65,'SIDE ORDER &amp; FOC'!B14,DATABASE!$F$3:$F$49)</f>
        <v>3.02</v>
      </c>
      <c r="M14" s="198">
        <f t="shared" ca="1" si="3"/>
        <v>0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0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0</v>
      </c>
      <c r="E15" s="642">
        <f t="shared" si="5"/>
        <v>0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0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0</v>
      </c>
      <c r="E16" s="56">
        <f t="shared" si="5"/>
        <v>0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0</v>
      </c>
      <c r="J16" s="195">
        <f t="shared" si="2"/>
        <v>0</v>
      </c>
      <c r="K16" s="146"/>
      <c r="L16" s="197">
        <f ca="1">SUMIF(DATABASE!$E$3:$E$65,'SIDE ORDER &amp; FOC'!B16,DATABASE!$F$3:$F$49)</f>
        <v>3.45</v>
      </c>
      <c r="M16" s="198">
        <f t="shared" ca="1" si="3"/>
        <v>0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0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0</v>
      </c>
      <c r="E17" s="56">
        <f t="shared" si="5"/>
        <v>0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0</v>
      </c>
      <c r="J17" s="195">
        <f t="shared" si="2"/>
        <v>0</v>
      </c>
      <c r="K17" s="146"/>
      <c r="L17" s="197">
        <f ca="1">SUMIF(DATABASE!$E$3:$E$65,'SIDE ORDER &amp; FOC'!B17,DATABASE!$F$3:$F$49)</f>
        <v>3.32</v>
      </c>
      <c r="M17" s="198">
        <f t="shared" ca="1" si="3"/>
        <v>0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0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0</v>
      </c>
      <c r="E18" s="56">
        <f t="shared" si="5"/>
        <v>0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0</v>
      </c>
      <c r="J18" s="195">
        <f t="shared" si="2"/>
        <v>0</v>
      </c>
      <c r="K18" s="146"/>
      <c r="L18" s="197">
        <f ca="1">SUMIF(DATABASE!$E$3:$E$65,'SIDE ORDER &amp; FOC'!B18,DATABASE!$F$3:$F$49)</f>
        <v>3.16</v>
      </c>
      <c r="M18" s="198">
        <f t="shared" ca="1" si="3"/>
        <v>0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0</v>
      </c>
      <c r="E19" s="56">
        <f t="shared" si="5"/>
        <v>0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0</v>
      </c>
      <c r="J19" s="195">
        <f t="shared" si="2"/>
        <v>0</v>
      </c>
      <c r="K19" s="146"/>
      <c r="L19" s="197">
        <f ca="1">SUMIF(DATABASE!$E$3:$E$65,'SIDE ORDER &amp; FOC'!B19,DATABASE!$F$3:$F$49)</f>
        <v>2.41</v>
      </c>
      <c r="M19" s="198">
        <f t="shared" ca="1" si="3"/>
        <v>0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0</v>
      </c>
      <c r="E20" s="642">
        <f t="shared" si="5"/>
        <v>0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0</v>
      </c>
      <c r="E21" s="642">
        <f t="shared" si="5"/>
        <v>0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0</v>
      </c>
      <c r="E22" s="56">
        <f t="shared" si="5"/>
        <v>0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0</v>
      </c>
      <c r="J22" s="195">
        <f t="shared" si="2"/>
        <v>0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0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0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0</v>
      </c>
      <c r="E24" s="642">
        <f t="shared" si="5"/>
        <v>0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0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0</v>
      </c>
      <c r="E25" s="56">
        <f t="shared" si="5"/>
        <v>0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0</v>
      </c>
      <c r="J25" s="195">
        <f t="shared" si="2"/>
        <v>0</v>
      </c>
      <c r="K25" s="146"/>
      <c r="L25" s="197">
        <f ca="1">SUMIF(DATABASE!$E$3:$E$65,'SIDE ORDER &amp; FOC'!B25,DATABASE!$F$3:$F$49)</f>
        <v>3.16</v>
      </c>
      <c r="M25" s="198">
        <f t="shared" ca="1" si="3"/>
        <v>0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0</v>
      </c>
      <c r="E26" s="56">
        <f t="shared" si="5"/>
        <v>0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0</v>
      </c>
      <c r="J26" s="195">
        <f t="shared" si="2"/>
        <v>0</v>
      </c>
      <c r="K26" s="146"/>
      <c r="L26" s="197">
        <f ca="1">SUMIF(DATABASE!$E$3:$E$65,'SIDE ORDER &amp; FOC'!B26,DATABASE!$F$3:$F$49)</f>
        <v>2.59</v>
      </c>
      <c r="M26" s="198">
        <f t="shared" ca="1" si="3"/>
        <v>0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0</v>
      </c>
      <c r="E27" s="56">
        <f t="shared" si="5"/>
        <v>0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0</v>
      </c>
      <c r="J27" s="195">
        <f t="shared" si="2"/>
        <v>0</v>
      </c>
      <c r="K27" s="146"/>
      <c r="L27" s="197">
        <f ca="1">SUMIF(DATABASE!$E$3:$E$65,'SIDE ORDER &amp; FOC'!B27,DATABASE!$F$3:$F$49)</f>
        <v>4.71</v>
      </c>
      <c r="M27" s="198">
        <f t="shared" ca="1" si="3"/>
        <v>0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0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0</v>
      </c>
      <c r="E28" s="644">
        <f t="shared" si="5"/>
        <v>0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0</v>
      </c>
      <c r="J28" s="195">
        <f t="shared" si="2"/>
        <v>0</v>
      </c>
      <c r="K28" s="146"/>
      <c r="L28" s="197">
        <f ca="1">SUMIF(DATABASE!$E$3:$E$65,'SIDE ORDER &amp; FOC'!B28,DATABASE!$F$3:$F$49)</f>
        <v>4.41</v>
      </c>
      <c r="M28" s="198">
        <f t="shared" ca="1" si="3"/>
        <v>0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0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0</v>
      </c>
      <c r="E30" s="644">
        <f t="shared" si="5"/>
        <v>0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0</v>
      </c>
      <c r="J30" s="195">
        <f t="shared" si="2"/>
        <v>0</v>
      </c>
      <c r="K30" s="146"/>
      <c r="L30" s="197">
        <f ca="1">SUMIF(DATABASE!$E$3:$E$65,'SIDE ORDER &amp; FOC'!B30,DATABASE!$F$3:$F$49)</f>
        <v>4.75</v>
      </c>
      <c r="M30" s="198">
        <f t="shared" ca="1" si="3"/>
        <v>0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0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0</v>
      </c>
      <c r="E31" s="56">
        <f t="shared" si="5"/>
        <v>0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-2</v>
      </c>
      <c r="J31" s="195">
        <f t="shared" si="2"/>
        <v>-25.8</v>
      </c>
      <c r="K31" s="146"/>
      <c r="L31" s="197">
        <f ca="1">SUMIF(DATABASE!$E$3:$E$65,'SIDE ORDER &amp; FOC'!B31,DATABASE!$F$3:$F$49)</f>
        <v>5.98</v>
      </c>
      <c r="M31" s="198">
        <f t="shared" ca="1" si="3"/>
        <v>-11.96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0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0</v>
      </c>
      <c r="E32" s="56">
        <f t="shared" si="5"/>
        <v>0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-1</v>
      </c>
      <c r="J32" s="195">
        <f t="shared" si="2"/>
        <v>-12.9</v>
      </c>
      <c r="K32" s="146"/>
      <c r="L32" s="197">
        <f ca="1">SUMIF(DATABASE!$E$3:$E$65,'SIDE ORDER &amp; FOC'!B32,DATABASE!$F$3:$F$49)</f>
        <v>4.29</v>
      </c>
      <c r="M32" s="198">
        <f t="shared" ca="1" si="3"/>
        <v>-4.29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0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0</v>
      </c>
      <c r="E33" s="56">
        <f t="shared" si="5"/>
        <v>0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0</v>
      </c>
      <c r="J33" s="195">
        <f t="shared" si="2"/>
        <v>0</v>
      </c>
      <c r="K33" s="146"/>
      <c r="L33" s="197">
        <f ca="1">SUMIF(DATABASE!$E$3:$E$65,'SIDE ORDER &amp; FOC'!B33,DATABASE!$F$3:$F$49)</f>
        <v>2.1</v>
      </c>
      <c r="M33" s="198">
        <f t="shared" ca="1" si="3"/>
        <v>0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0</v>
      </c>
      <c r="E34" s="56">
        <f t="shared" si="5"/>
        <v>0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0</v>
      </c>
      <c r="J34" s="195">
        <f t="shared" si="2"/>
        <v>0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0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0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0</v>
      </c>
      <c r="E38" s="56">
        <f t="shared" ref="E38:E49" si="9">D38*C38</f>
        <v>0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0</v>
      </c>
      <c r="J38" s="195">
        <f t="shared" ref="J38:J49" si="12">+I38*C38</f>
        <v>0</v>
      </c>
      <c r="K38" s="146"/>
      <c r="L38" s="197">
        <f ca="1">SUMIF(DATABASE!$E$3:$E$65,'SIDE ORDER &amp; FOC'!B38,DATABASE!$F$3:$F$49)</f>
        <v>1.76</v>
      </c>
      <c r="M38" s="198">
        <f t="shared" ca="1" si="3"/>
        <v>0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0</v>
      </c>
      <c r="E39" s="56">
        <f t="shared" si="9"/>
        <v>0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0</v>
      </c>
      <c r="J39" s="195">
        <f>+I39*C39</f>
        <v>0</v>
      </c>
      <c r="K39" s="146"/>
      <c r="L39" s="197">
        <f ca="1">SUMIF(DATABASE!$E$3:$E$65,'SIDE ORDER &amp; FOC'!B39,DATABASE!$F$3:$F$49)</f>
        <v>2.15</v>
      </c>
      <c r="M39" s="198">
        <f t="shared" ca="1" si="3"/>
        <v>0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0</v>
      </c>
      <c r="E40" s="56">
        <f t="shared" si="9"/>
        <v>0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0</v>
      </c>
      <c r="J40" s="195">
        <f t="shared" si="12"/>
        <v>0</v>
      </c>
      <c r="K40" s="146"/>
      <c r="L40" s="197">
        <f ca="1">SUMIF(DATABASE!$E$3:$E$65,'SIDE ORDER &amp; FOC'!B40,DATABASE!$F$3:$F$49)</f>
        <v>1.56</v>
      </c>
      <c r="M40" s="198">
        <f t="shared" ca="1" si="3"/>
        <v>0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0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0</v>
      </c>
      <c r="E42" s="56">
        <f t="shared" si="9"/>
        <v>0</v>
      </c>
      <c r="F42" s="90"/>
      <c r="G42" s="196">
        <f>+'DAILY FOC'!BO40</f>
        <v>0</v>
      </c>
      <c r="H42" s="56">
        <f>G42*C42</f>
        <v>0</v>
      </c>
      <c r="I42" s="89">
        <f t="shared" si="11"/>
        <v>0</v>
      </c>
      <c r="J42" s="195">
        <f>+I42*C42</f>
        <v>0</v>
      </c>
      <c r="K42" s="146"/>
      <c r="L42" s="197">
        <f ca="1">SUMIF(DATABASE!$E$3:$E$65,'SIDE ORDER &amp; FOC'!B42,DATABASE!$F$3:$F$49)</f>
        <v>2.67</v>
      </c>
      <c r="M42" s="198">
        <f t="shared" ca="1" si="3"/>
        <v>0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0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0</v>
      </c>
      <c r="E43" s="56">
        <f t="shared" si="9"/>
        <v>0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0</v>
      </c>
      <c r="J43" s="195">
        <f t="shared" si="12"/>
        <v>0</v>
      </c>
      <c r="K43" s="146"/>
      <c r="L43" s="197">
        <f ca="1">SUMIF(DATABASE!$E$3:$E$65,'SIDE ORDER &amp; FOC'!B43,DATABASE!$F$3:$F$49)</f>
        <v>1.24</v>
      </c>
      <c r="M43" s="198">
        <f t="shared" ca="1" si="3"/>
        <v>0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0</v>
      </c>
      <c r="E45" s="56">
        <f t="shared" si="9"/>
        <v>0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0</v>
      </c>
      <c r="J45" s="195">
        <f t="shared" si="12"/>
        <v>0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0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0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0</v>
      </c>
      <c r="E46" s="56">
        <f t="shared" si="9"/>
        <v>0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0</v>
      </c>
      <c r="J46" s="195">
        <f t="shared" si="12"/>
        <v>0</v>
      </c>
      <c r="K46" s="146"/>
      <c r="L46" s="197">
        <f ca="1">SUMIF(DATABASE!$E$3:$E$65,'SIDE ORDER &amp; FOC'!B46,DATABASE!$F$3:$F$49)</f>
        <v>3.97</v>
      </c>
      <c r="M46" s="198">
        <f t="shared" ca="1" si="3"/>
        <v>0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0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0</v>
      </c>
      <c r="E47" s="56">
        <f t="shared" si="9"/>
        <v>0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0</v>
      </c>
      <c r="J47" s="195">
        <f t="shared" si="12"/>
        <v>0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0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0</v>
      </c>
      <c r="E51" s="56">
        <f>D51*C51</f>
        <v>0</v>
      </c>
      <c r="F51" s="90"/>
      <c r="G51" s="196"/>
      <c r="H51" s="56"/>
      <c r="I51" s="89">
        <f>+D51-G51</f>
        <v>0</v>
      </c>
      <c r="J51" s="195">
        <f>+I51*C51</f>
        <v>0</v>
      </c>
      <c r="K51" s="146"/>
      <c r="L51" s="197">
        <f ca="1">SUMIF(DATABASE!$E$3:$E$65,'SIDE ORDER &amp; FOC'!B51,DATABASE!$F$3:$F$49)</f>
        <v>2</v>
      </c>
      <c r="M51" s="198">
        <f ca="1">+L51*I51</f>
        <v>0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0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0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0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0</v>
      </c>
      <c r="E54" s="56">
        <f t="shared" ref="E54:E64" si="16">D54*C54</f>
        <v>0</v>
      </c>
      <c r="F54" s="90"/>
      <c r="G54" s="196"/>
      <c r="H54" s="56"/>
      <c r="I54" s="89">
        <f t="shared" ref="I54:I64" si="17">+D54-G54</f>
        <v>0</v>
      </c>
      <c r="J54" s="195">
        <f t="shared" ref="J54:J64" si="18">+I54*C54</f>
        <v>0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0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0</v>
      </c>
      <c r="E55" s="56">
        <f t="shared" si="16"/>
        <v>0</v>
      </c>
      <c r="F55" s="90"/>
      <c r="G55" s="196"/>
      <c r="H55" s="56"/>
      <c r="I55" s="89">
        <f t="shared" si="17"/>
        <v>0</v>
      </c>
      <c r="J55" s="195">
        <f t="shared" si="18"/>
        <v>0</v>
      </c>
      <c r="K55" s="146"/>
      <c r="L55" s="197">
        <f ca="1">SUMIF(DATABASE!$E$3:$E$65,'SIDE ORDER &amp; FOC'!B55,DATABASE!$F$3:$F$49)</f>
        <v>2.15</v>
      </c>
      <c r="M55" s="198">
        <f t="shared" ca="1" si="19"/>
        <v>0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0</v>
      </c>
      <c r="E56" s="56">
        <f t="shared" si="16"/>
        <v>0</v>
      </c>
      <c r="F56" s="90"/>
      <c r="G56" s="196"/>
      <c r="H56" s="56"/>
      <c r="I56" s="89">
        <f t="shared" si="17"/>
        <v>0</v>
      </c>
      <c r="J56" s="195">
        <f t="shared" si="18"/>
        <v>0</v>
      </c>
      <c r="K56" s="146"/>
      <c r="L56" s="197">
        <f ca="1">SUMIF(DATABASE!$E$3:$E$65,'SIDE ORDER &amp; FOC'!B56,DATABASE!$F$3:$F$49)</f>
        <v>1.56</v>
      </c>
      <c r="M56" s="198">
        <f t="shared" ca="1" si="19"/>
        <v>0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0</v>
      </c>
      <c r="E57" s="56">
        <f>D57*C57</f>
        <v>0</v>
      </c>
      <c r="F57" s="90"/>
      <c r="G57" s="196"/>
      <c r="H57" s="56"/>
      <c r="I57" s="89">
        <f>+D57-G57</f>
        <v>0</v>
      </c>
      <c r="J57" s="195">
        <f>+I57*C57</f>
        <v>0</v>
      </c>
      <c r="K57" s="146"/>
      <c r="L57" s="197">
        <f ca="1">SUMIF(DATABASE!$E$3:$E$65,'SIDE ORDER &amp; FOC'!B57,DATABASE!$F$3:$F$49)</f>
        <v>2.5</v>
      </c>
      <c r="M57" s="198">
        <f ca="1">+L57*I57</f>
        <v>0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0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0</v>
      </c>
      <c r="E58" s="56">
        <f t="shared" si="16"/>
        <v>0</v>
      </c>
      <c r="F58" s="90"/>
      <c r="G58" s="196"/>
      <c r="H58" s="56"/>
      <c r="I58" s="89">
        <f t="shared" si="17"/>
        <v>0</v>
      </c>
      <c r="J58" s="195">
        <f t="shared" si="18"/>
        <v>0</v>
      </c>
      <c r="K58" s="146"/>
      <c r="L58" s="197">
        <f ca="1">SUMIF(DATABASE!$E$3:$E$65,'SIDE ORDER &amp; FOC'!B58,DATABASE!$F$3:$F$49)</f>
        <v>2.5</v>
      </c>
      <c r="M58" s="198">
        <f t="shared" ca="1" si="19"/>
        <v>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0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0</v>
      </c>
      <c r="E59" s="56">
        <f t="shared" si="16"/>
        <v>0</v>
      </c>
      <c r="F59" s="90"/>
      <c r="G59" s="196"/>
      <c r="H59" s="56"/>
      <c r="I59" s="89">
        <f t="shared" si="17"/>
        <v>0</v>
      </c>
      <c r="J59" s="195">
        <f t="shared" si="18"/>
        <v>0</v>
      </c>
      <c r="K59" s="146"/>
      <c r="L59" s="197">
        <f ca="1">SUMIF(DATABASE!$E$3:$E$65,'SIDE ORDER &amp; FOC'!B59,DATABASE!$F$3:$F$49)</f>
        <v>2.67</v>
      </c>
      <c r="M59" s="198">
        <f t="shared" ca="1" si="19"/>
        <v>0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0</v>
      </c>
      <c r="E60" s="56">
        <f>D60*C60</f>
        <v>0</v>
      </c>
      <c r="F60" s="90"/>
      <c r="G60" s="196"/>
      <c r="H60" s="56"/>
      <c r="I60" s="89">
        <f>+D60-G60</f>
        <v>0</v>
      </c>
      <c r="J60" s="195">
        <f>+I60*C60</f>
        <v>0</v>
      </c>
      <c r="K60" s="146"/>
      <c r="L60" s="197">
        <f ca="1">SUMIF(DATABASE!$E$3:$E$65,'SIDE ORDER &amp; FOC'!B60,DATABASE!$F$3:$F$49)</f>
        <v>1.24</v>
      </c>
      <c r="M60" s="198">
        <f ca="1">+L60*I60</f>
        <v>0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0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0</v>
      </c>
      <c r="E61" s="56">
        <f t="shared" si="16"/>
        <v>0</v>
      </c>
      <c r="F61" s="90"/>
      <c r="G61" s="196"/>
      <c r="H61" s="56"/>
      <c r="I61" s="89">
        <f t="shared" si="17"/>
        <v>0</v>
      </c>
      <c r="J61" s="195">
        <f t="shared" si="18"/>
        <v>0</v>
      </c>
      <c r="K61" s="146"/>
      <c r="L61" s="197">
        <f ca="1">SUMIF(DATABASE!$E$3:$E$65,'SIDE ORDER &amp; FOC'!B61,DATABASE!$F$3:$F$49)</f>
        <v>1.24</v>
      </c>
      <c r="M61" s="198">
        <f t="shared" ca="1" si="19"/>
        <v>0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0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0</v>
      </c>
      <c r="E62" s="56">
        <f t="shared" si="16"/>
        <v>0</v>
      </c>
      <c r="F62" s="90"/>
      <c r="G62" s="196"/>
      <c r="H62" s="56"/>
      <c r="I62" s="89">
        <f t="shared" si="17"/>
        <v>0</v>
      </c>
      <c r="J62" s="195">
        <f t="shared" si="18"/>
        <v>0</v>
      </c>
      <c r="K62" s="146"/>
      <c r="L62" s="197">
        <f ca="1">SUMIF(DATABASE!$E$3:$E$65,'SIDE ORDER &amp; FOC'!B62,DATABASE!$F$3:$F$49)</f>
        <v>3.97</v>
      </c>
      <c r="M62" s="198">
        <f t="shared" ca="1" si="19"/>
        <v>0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0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0</v>
      </c>
      <c r="E63" s="56">
        <f t="shared" si="16"/>
        <v>0</v>
      </c>
      <c r="F63" s="90"/>
      <c r="G63" s="196"/>
      <c r="H63" s="56"/>
      <c r="I63" s="89">
        <f t="shared" si="17"/>
        <v>0</v>
      </c>
      <c r="J63" s="195">
        <f t="shared" si="18"/>
        <v>0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0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0</v>
      </c>
      <c r="E64" s="56">
        <f t="shared" si="16"/>
        <v>0</v>
      </c>
      <c r="F64" s="90"/>
      <c r="G64" s="196"/>
      <c r="H64" s="56"/>
      <c r="I64" s="89">
        <f t="shared" si="17"/>
        <v>0</v>
      </c>
      <c r="J64" s="195">
        <f t="shared" si="18"/>
        <v>0</v>
      </c>
      <c r="K64" s="146"/>
      <c r="L64" s="197">
        <f ca="1">SUMIF(DATABASE!$E$3:$E$65,'SIDE ORDER &amp; FOC'!B64,DATABASE!$F$3:$F$49)</f>
        <v>3.61</v>
      </c>
      <c r="M64" s="198">
        <f t="shared" ca="1" si="19"/>
        <v>0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0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0</v>
      </c>
      <c r="E71" s="56">
        <f>D71*C71</f>
        <v>0</v>
      </c>
      <c r="F71" s="90"/>
      <c r="G71" s="203"/>
      <c r="H71" s="56"/>
      <c r="I71" s="201">
        <f>+D71-G71</f>
        <v>0</v>
      </c>
      <c r="J71" s="195">
        <f>+I71*C71</f>
        <v>0</v>
      </c>
      <c r="K71" s="146"/>
      <c r="L71" s="197">
        <f ca="1">SUMIF(DATABASE!$E$3:$E$65,'SIDE ORDER &amp; FOC'!B71,DATABASE!$F$3:$F$49)</f>
        <v>4.5999999999999996</v>
      </c>
      <c r="M71" s="198">
        <f ca="1">+L71*I71</f>
        <v>0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0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0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0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0</v>
      </c>
      <c r="E75" s="56">
        <f>D75*C75</f>
        <v>0</v>
      </c>
      <c r="F75" s="90"/>
      <c r="G75" s="203"/>
      <c r="H75" s="56"/>
      <c r="I75" s="201">
        <f>+D75-G75</f>
        <v>0</v>
      </c>
      <c r="J75" s="195">
        <f>+I75*C75</f>
        <v>0</v>
      </c>
      <c r="K75" s="146"/>
      <c r="L75" s="197">
        <f ca="1">SUMIF(DATABASE!$E$3:$E$65,'SIDE ORDER &amp; FOC'!B75,DATABASE!$F$3:$F$49)</f>
        <v>4.5999999999999996</v>
      </c>
      <c r="M75" s="198">
        <f ca="1">+L75*I75</f>
        <v>0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0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0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0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</v>
      </c>
    </row>
    <row r="79" spans="1:19" s="117" customFormat="1" ht="33.75" hidden="1" customHeight="1" thickBot="1">
      <c r="A79" s="764" t="s">
        <v>36</v>
      </c>
      <c r="B79" s="765"/>
      <c r="C79" s="766"/>
      <c r="D79" s="73">
        <f>SUM(D11:D78)</f>
        <v>0</v>
      </c>
      <c r="E79" s="74">
        <f>SUM(E11:E78)</f>
        <v>0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-2</v>
      </c>
      <c r="J79" s="74">
        <f>SUM(J11:J78)</f>
        <v>-32.800000000000004</v>
      </c>
      <c r="K79" s="208"/>
      <c r="L79" s="209"/>
      <c r="M79" s="210">
        <f ca="1">SUM(M11:M78)</f>
        <v>-14.25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78"/>
      <c r="E85" s="778"/>
      <c r="F85" s="223"/>
      <c r="G85" s="778"/>
      <c r="H85" s="778"/>
      <c r="I85" s="778"/>
      <c r="J85" s="778"/>
      <c r="K85" s="582"/>
      <c r="L85" s="768"/>
      <c r="M85" s="768"/>
      <c r="N85" s="768"/>
      <c r="O85" s="768"/>
      <c r="Q85" s="767"/>
      <c r="R85" s="767"/>
      <c r="S85" s="767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76"/>
      <c r="B123" s="776"/>
      <c r="C123" s="776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77"/>
      <c r="K127" s="777"/>
      <c r="L127" s="777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77"/>
      <c r="K128" s="777"/>
      <c r="L128" s="777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0</v>
      </c>
    </row>
  </sheetData>
  <autoFilter ref="Q1:S159">
    <filterColumn colId="0">
      <filters>
        <filter val="CHICKEN CHOP (MARINATED)"/>
      </filters>
    </filterColumn>
  </autoFilter>
  <mergeCells count="20">
    <mergeCell ref="A123:C123"/>
    <mergeCell ref="J127:L127"/>
    <mergeCell ref="J128:L128"/>
    <mergeCell ref="D85:E85"/>
    <mergeCell ref="G85:H85"/>
    <mergeCell ref="I85:J85"/>
    <mergeCell ref="L85:M85"/>
    <mergeCell ref="A79:C79"/>
    <mergeCell ref="Q85:S85"/>
    <mergeCell ref="N85:O85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0</v>
      </c>
      <c r="E12" s="421">
        <f>+D12</f>
        <v>0</v>
      </c>
      <c r="F12" s="422"/>
      <c r="G12" s="135" t="s">
        <v>570</v>
      </c>
      <c r="H12" s="138">
        <v>55</v>
      </c>
      <c r="I12" s="139">
        <f t="shared" ref="I12:I25" si="0">+H12*E12</f>
        <v>0</v>
      </c>
      <c r="J12" s="58">
        <f t="shared" ref="J12:J25" si="1">+I12*C12</f>
        <v>0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0</v>
      </c>
      <c r="E16" s="421">
        <f t="shared" si="2"/>
        <v>0</v>
      </c>
      <c r="F16" s="422"/>
      <c r="G16" s="135" t="s">
        <v>574</v>
      </c>
      <c r="H16" s="138">
        <v>20</v>
      </c>
      <c r="I16" s="139">
        <f t="shared" si="0"/>
        <v>0</v>
      </c>
      <c r="J16" s="58">
        <f t="shared" si="1"/>
        <v>0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0</v>
      </c>
      <c r="E18" s="421">
        <f t="shared" si="2"/>
        <v>0</v>
      </c>
      <c r="F18" s="422"/>
      <c r="G18" s="135" t="s">
        <v>577</v>
      </c>
      <c r="H18" s="138">
        <v>70</v>
      </c>
      <c r="I18" s="139">
        <f t="shared" si="0"/>
        <v>0</v>
      </c>
      <c r="J18" s="58">
        <f t="shared" si="1"/>
        <v>0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0</v>
      </c>
      <c r="E20" s="421">
        <f t="shared" si="2"/>
        <v>0</v>
      </c>
      <c r="F20" s="422"/>
      <c r="G20" s="135" t="s">
        <v>63</v>
      </c>
      <c r="H20" s="138">
        <v>80</v>
      </c>
      <c r="I20" s="139">
        <f t="shared" si="0"/>
        <v>0</v>
      </c>
      <c r="J20" s="58">
        <f t="shared" si="1"/>
        <v>0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0</v>
      </c>
      <c r="E21" s="421">
        <f t="shared" si="2"/>
        <v>0</v>
      </c>
      <c r="F21" s="422"/>
      <c r="G21" s="135" t="s">
        <v>567</v>
      </c>
      <c r="H21" s="138">
        <v>110</v>
      </c>
      <c r="I21" s="139">
        <f t="shared" si="0"/>
        <v>0</v>
      </c>
      <c r="J21" s="58">
        <f t="shared" si="1"/>
        <v>0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0</v>
      </c>
      <c r="E23" s="421">
        <f t="shared" si="2"/>
        <v>0</v>
      </c>
      <c r="G23" s="135" t="s">
        <v>578</v>
      </c>
      <c r="H23" s="138">
        <v>20</v>
      </c>
      <c r="I23" s="139">
        <f t="shared" si="0"/>
        <v>0</v>
      </c>
      <c r="J23" s="58">
        <f t="shared" si="1"/>
        <v>0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0</v>
      </c>
      <c r="E24" s="421">
        <f t="shared" si="2"/>
        <v>0</v>
      </c>
      <c r="G24" s="135" t="s">
        <v>572</v>
      </c>
      <c r="H24" s="138">
        <v>28</v>
      </c>
      <c r="I24" s="139">
        <f t="shared" si="0"/>
        <v>0</v>
      </c>
      <c r="J24" s="58">
        <f t="shared" si="1"/>
        <v>0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0</v>
      </c>
      <c r="E28" s="421">
        <f>+D28</f>
        <v>0</v>
      </c>
      <c r="F28" s="422"/>
      <c r="G28" s="424" t="s">
        <v>560</v>
      </c>
      <c r="H28" s="138">
        <v>75</v>
      </c>
      <c r="I28" s="139">
        <f>+H28*E28</f>
        <v>0</v>
      </c>
      <c r="J28" s="58">
        <f t="shared" ref="J28:J60" si="4">+I28*C28</f>
        <v>0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0</v>
      </c>
      <c r="E29" s="421">
        <f t="shared" ref="E29:E92" si="5">+D29</f>
        <v>0</v>
      </c>
      <c r="F29" s="422"/>
      <c r="G29" s="425" t="s">
        <v>561</v>
      </c>
      <c r="H29" s="138">
        <v>80</v>
      </c>
      <c r="I29" s="139">
        <f t="shared" ref="I29:I62" si="6">+H29*E29</f>
        <v>0</v>
      </c>
      <c r="J29" s="58">
        <f t="shared" si="4"/>
        <v>0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0</v>
      </c>
      <c r="E30" s="421">
        <f t="shared" si="5"/>
        <v>0</v>
      </c>
      <c r="F30" s="422"/>
      <c r="G30" s="424" t="s">
        <v>562</v>
      </c>
      <c r="H30" s="138">
        <v>180</v>
      </c>
      <c r="I30" s="139">
        <f t="shared" si="6"/>
        <v>0</v>
      </c>
      <c r="J30" s="58">
        <f t="shared" si="4"/>
        <v>0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0</v>
      </c>
      <c r="E31" s="421">
        <f t="shared" si="5"/>
        <v>0</v>
      </c>
      <c r="F31" s="422"/>
      <c r="G31" s="425" t="s">
        <v>563</v>
      </c>
      <c r="H31" s="138">
        <v>200</v>
      </c>
      <c r="I31" s="139">
        <f t="shared" si="6"/>
        <v>0</v>
      </c>
      <c r="J31" s="58">
        <f t="shared" si="4"/>
        <v>0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0</v>
      </c>
      <c r="E32" s="421">
        <f t="shared" si="5"/>
        <v>0</v>
      </c>
      <c r="F32" s="422"/>
      <c r="G32" s="424" t="s">
        <v>564</v>
      </c>
      <c r="H32" s="138">
        <v>75</v>
      </c>
      <c r="I32" s="139">
        <f t="shared" si="6"/>
        <v>0</v>
      </c>
      <c r="J32" s="58">
        <f t="shared" si="4"/>
        <v>0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0</v>
      </c>
      <c r="E33" s="421">
        <f t="shared" si="5"/>
        <v>0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0</v>
      </c>
      <c r="E34" s="421">
        <f t="shared" si="5"/>
        <v>0</v>
      </c>
      <c r="F34" s="422"/>
      <c r="G34" s="424" t="s">
        <v>565</v>
      </c>
      <c r="H34" s="138">
        <v>30</v>
      </c>
      <c r="I34" s="139">
        <f t="shared" si="6"/>
        <v>0</v>
      </c>
      <c r="J34" s="58">
        <f t="shared" si="4"/>
        <v>0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0</v>
      </c>
      <c r="E35" s="421">
        <f t="shared" si="5"/>
        <v>0</v>
      </c>
      <c r="F35" s="422"/>
      <c r="G35" s="424" t="s">
        <v>565</v>
      </c>
      <c r="H35" s="138">
        <v>30</v>
      </c>
      <c r="I35" s="139">
        <f t="shared" si="6"/>
        <v>0</v>
      </c>
      <c r="J35" s="58">
        <f t="shared" si="4"/>
        <v>0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0</v>
      </c>
      <c r="E36" s="421">
        <f t="shared" si="5"/>
        <v>0</v>
      </c>
      <c r="F36" s="422"/>
      <c r="G36" s="135" t="s">
        <v>566</v>
      </c>
      <c r="H36" s="138">
        <v>70</v>
      </c>
      <c r="I36" s="139">
        <f t="shared" si="6"/>
        <v>0</v>
      </c>
      <c r="J36" s="58">
        <f t="shared" si="4"/>
        <v>0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0</v>
      </c>
      <c r="E37" s="421">
        <f t="shared" si="5"/>
        <v>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0</v>
      </c>
      <c r="E38" s="421">
        <f t="shared" si="5"/>
        <v>0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0</v>
      </c>
      <c r="E39" s="421">
        <f t="shared" si="5"/>
        <v>0</v>
      </c>
      <c r="F39" s="422"/>
      <c r="G39" s="135" t="s">
        <v>567</v>
      </c>
      <c r="H39" s="138">
        <v>110</v>
      </c>
      <c r="I39" s="139">
        <f t="shared" si="6"/>
        <v>0</v>
      </c>
      <c r="J39" s="58">
        <f t="shared" si="4"/>
        <v>0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0</v>
      </c>
      <c r="E40" s="421">
        <f t="shared" si="5"/>
        <v>0</v>
      </c>
      <c r="F40" s="422"/>
      <c r="G40" s="424" t="s">
        <v>565</v>
      </c>
      <c r="H40" s="138">
        <v>30</v>
      </c>
      <c r="I40" s="139">
        <f t="shared" si="6"/>
        <v>0</v>
      </c>
      <c r="J40" s="58">
        <f t="shared" si="4"/>
        <v>0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0</v>
      </c>
      <c r="E41" s="421">
        <f t="shared" si="5"/>
        <v>0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0</v>
      </c>
      <c r="E42" s="421">
        <f>+D42</f>
        <v>0</v>
      </c>
      <c r="F42" s="422"/>
      <c r="G42" s="135" t="s">
        <v>568</v>
      </c>
      <c r="H42" s="138">
        <v>25</v>
      </c>
      <c r="I42" s="139">
        <f t="shared" si="6"/>
        <v>0</v>
      </c>
      <c r="J42" s="58">
        <f t="shared" si="4"/>
        <v>0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0</v>
      </c>
      <c r="E43" s="421">
        <f t="shared" si="5"/>
        <v>0</v>
      </c>
      <c r="F43" s="422"/>
      <c r="G43" s="135" t="s">
        <v>64</v>
      </c>
      <c r="H43" s="138">
        <v>90</v>
      </c>
      <c r="I43" s="139">
        <f t="shared" si="6"/>
        <v>0</v>
      </c>
      <c r="J43" s="58">
        <f t="shared" si="4"/>
        <v>0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0</v>
      </c>
      <c r="E44" s="421">
        <f t="shared" si="5"/>
        <v>0</v>
      </c>
      <c r="F44" s="422"/>
      <c r="G44" s="135" t="s">
        <v>569</v>
      </c>
      <c r="H44" s="138">
        <v>90</v>
      </c>
      <c r="I44" s="139">
        <f t="shared" si="6"/>
        <v>0</v>
      </c>
      <c r="J44" s="58">
        <f t="shared" si="4"/>
        <v>0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0</v>
      </c>
      <c r="E45" s="421">
        <f t="shared" si="5"/>
        <v>0</v>
      </c>
      <c r="F45" s="422"/>
      <c r="G45" s="135" t="s">
        <v>63</v>
      </c>
      <c r="H45" s="138">
        <v>90</v>
      </c>
      <c r="I45" s="139">
        <f t="shared" si="6"/>
        <v>0</v>
      </c>
      <c r="J45" s="58">
        <f t="shared" si="4"/>
        <v>0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0</v>
      </c>
      <c r="E46" s="421">
        <f t="shared" si="5"/>
        <v>0</v>
      </c>
      <c r="F46" s="422"/>
      <c r="G46" s="135" t="s">
        <v>570</v>
      </c>
      <c r="H46" s="138">
        <v>30</v>
      </c>
      <c r="I46" s="139">
        <f t="shared" si="6"/>
        <v>0</v>
      </c>
      <c r="J46" s="58">
        <f t="shared" si="4"/>
        <v>0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0</v>
      </c>
      <c r="E48" s="421">
        <f t="shared" si="5"/>
        <v>0</v>
      </c>
      <c r="F48" s="422"/>
      <c r="G48" s="135" t="s">
        <v>572</v>
      </c>
      <c r="H48" s="138">
        <v>30</v>
      </c>
      <c r="I48" s="139">
        <f t="shared" si="6"/>
        <v>0</v>
      </c>
      <c r="J48" s="58">
        <f t="shared" si="4"/>
        <v>0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0</v>
      </c>
      <c r="E49" s="421">
        <f t="shared" si="5"/>
        <v>0</v>
      </c>
      <c r="F49" s="422"/>
      <c r="G49" s="135" t="s">
        <v>573</v>
      </c>
      <c r="H49" s="138">
        <v>150</v>
      </c>
      <c r="I49" s="139">
        <f t="shared" si="6"/>
        <v>0</v>
      </c>
      <c r="J49" s="58">
        <f t="shared" si="4"/>
        <v>0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0</v>
      </c>
      <c r="E50" s="421">
        <f t="shared" si="5"/>
        <v>0</v>
      </c>
      <c r="F50" s="422"/>
      <c r="G50" s="135" t="s">
        <v>570</v>
      </c>
      <c r="H50" s="138">
        <v>65</v>
      </c>
      <c r="I50" s="139">
        <f t="shared" si="6"/>
        <v>0</v>
      </c>
      <c r="J50" s="58">
        <f t="shared" si="4"/>
        <v>0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0</v>
      </c>
      <c r="E52" s="421">
        <f t="shared" si="5"/>
        <v>0</v>
      </c>
      <c r="F52" s="422"/>
      <c r="G52" s="135" t="s">
        <v>574</v>
      </c>
      <c r="H52" s="138">
        <v>30</v>
      </c>
      <c r="I52" s="139">
        <f t="shared" si="6"/>
        <v>0</v>
      </c>
      <c r="J52" s="58">
        <f t="shared" si="4"/>
        <v>0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0</v>
      </c>
      <c r="E53" s="421">
        <f t="shared" si="5"/>
        <v>0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0</v>
      </c>
      <c r="E54" s="421">
        <f t="shared" si="5"/>
        <v>0</v>
      </c>
      <c r="F54" s="422"/>
      <c r="G54" s="135" t="s">
        <v>574</v>
      </c>
      <c r="H54" s="138">
        <v>30</v>
      </c>
      <c r="I54" s="139">
        <f t="shared" si="6"/>
        <v>0</v>
      </c>
      <c r="J54" s="58">
        <f t="shared" si="4"/>
        <v>0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0</v>
      </c>
      <c r="E56" s="421">
        <f>+D56</f>
        <v>0</v>
      </c>
      <c r="F56" s="422"/>
      <c r="G56" s="135" t="s">
        <v>572</v>
      </c>
      <c r="H56" s="138">
        <v>30</v>
      </c>
      <c r="I56" s="139">
        <f t="shared" si="6"/>
        <v>0</v>
      </c>
      <c r="J56" s="58">
        <f t="shared" si="4"/>
        <v>0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0</v>
      </c>
      <c r="E57" s="421">
        <f t="shared" si="5"/>
        <v>0</v>
      </c>
      <c r="F57" s="422"/>
      <c r="G57" s="135" t="s">
        <v>574</v>
      </c>
      <c r="H57" s="138">
        <v>30</v>
      </c>
      <c r="I57" s="139">
        <f t="shared" si="6"/>
        <v>0</v>
      </c>
      <c r="J57" s="58">
        <f t="shared" si="4"/>
        <v>0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0</v>
      </c>
      <c r="E58" s="421">
        <f t="shared" si="5"/>
        <v>0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0</v>
      </c>
      <c r="E59" s="421">
        <f t="shared" si="5"/>
        <v>0</v>
      </c>
      <c r="F59" s="422"/>
      <c r="G59" s="135" t="s">
        <v>574</v>
      </c>
      <c r="H59" s="138">
        <v>30</v>
      </c>
      <c r="I59" s="139">
        <f t="shared" si="6"/>
        <v>0</v>
      </c>
      <c r="J59" s="58">
        <f t="shared" si="4"/>
        <v>0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0</v>
      </c>
      <c r="E60" s="421">
        <f t="shared" si="5"/>
        <v>0</v>
      </c>
      <c r="F60" s="422"/>
      <c r="G60" s="135" t="s">
        <v>560</v>
      </c>
      <c r="H60" s="138">
        <v>38</v>
      </c>
      <c r="I60" s="139">
        <f t="shared" si="6"/>
        <v>0</v>
      </c>
      <c r="J60" s="58">
        <f t="shared" si="4"/>
        <v>0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0</v>
      </c>
      <c r="E62" s="421">
        <f t="shared" si="5"/>
        <v>0</v>
      </c>
      <c r="F62" s="422"/>
      <c r="G62" s="135" t="s">
        <v>560</v>
      </c>
      <c r="H62" s="138">
        <v>38</v>
      </c>
      <c r="I62" s="139">
        <f t="shared" si="6"/>
        <v>0</v>
      </c>
      <c r="J62" s="58">
        <f>+I62*C62</f>
        <v>0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0</v>
      </c>
      <c r="E65" s="421">
        <f t="shared" si="5"/>
        <v>0</v>
      </c>
      <c r="F65" s="422"/>
      <c r="G65" s="424" t="s">
        <v>560</v>
      </c>
      <c r="H65" s="138">
        <v>75</v>
      </c>
      <c r="I65" s="139">
        <f>+H65*E65</f>
        <v>0</v>
      </c>
      <c r="J65" s="58">
        <f t="shared" ref="J65:J97" si="8">+I65*C65</f>
        <v>0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0</v>
      </c>
      <c r="E66" s="421">
        <f t="shared" si="5"/>
        <v>0</v>
      </c>
      <c r="F66" s="422"/>
      <c r="G66" s="425" t="s">
        <v>561</v>
      </c>
      <c r="H66" s="138">
        <v>80</v>
      </c>
      <c r="I66" s="139">
        <f t="shared" ref="I66:I99" si="9">+H66*E66</f>
        <v>0</v>
      </c>
      <c r="J66" s="58">
        <f t="shared" si="8"/>
        <v>0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0</v>
      </c>
      <c r="E67" s="421">
        <f t="shared" si="5"/>
        <v>0</v>
      </c>
      <c r="F67" s="422"/>
      <c r="G67" s="424" t="s">
        <v>562</v>
      </c>
      <c r="H67" s="138">
        <v>180</v>
      </c>
      <c r="I67" s="139">
        <f t="shared" si="9"/>
        <v>0</v>
      </c>
      <c r="J67" s="58">
        <f t="shared" si="8"/>
        <v>0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0</v>
      </c>
      <c r="E68" s="421">
        <f t="shared" si="5"/>
        <v>0</v>
      </c>
      <c r="F68" s="422"/>
      <c r="G68" s="425" t="s">
        <v>563</v>
      </c>
      <c r="H68" s="138">
        <v>200</v>
      </c>
      <c r="I68" s="139">
        <f t="shared" si="9"/>
        <v>0</v>
      </c>
      <c r="J68" s="58">
        <f t="shared" si="8"/>
        <v>0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0</v>
      </c>
      <c r="E69" s="421">
        <f t="shared" si="5"/>
        <v>0</v>
      </c>
      <c r="F69" s="422"/>
      <c r="G69" s="424" t="s">
        <v>564</v>
      </c>
      <c r="H69" s="138">
        <v>75</v>
      </c>
      <c r="I69" s="139">
        <f t="shared" si="9"/>
        <v>0</v>
      </c>
      <c r="J69" s="58">
        <f t="shared" si="8"/>
        <v>0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0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0</v>
      </c>
      <c r="E71" s="421">
        <f t="shared" si="5"/>
        <v>0</v>
      </c>
      <c r="F71" s="422"/>
      <c r="G71" s="424" t="s">
        <v>565</v>
      </c>
      <c r="H71" s="138">
        <v>30</v>
      </c>
      <c r="I71" s="139">
        <f t="shared" si="9"/>
        <v>0</v>
      </c>
      <c r="J71" s="58">
        <f t="shared" si="8"/>
        <v>0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0</v>
      </c>
      <c r="E72" s="421">
        <f t="shared" si="5"/>
        <v>0</v>
      </c>
      <c r="F72" s="422"/>
      <c r="G72" s="424" t="s">
        <v>565</v>
      </c>
      <c r="H72" s="138">
        <v>30</v>
      </c>
      <c r="I72" s="139">
        <f t="shared" si="9"/>
        <v>0</v>
      </c>
      <c r="J72" s="58">
        <f t="shared" si="8"/>
        <v>0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0</v>
      </c>
      <c r="E73" s="421">
        <f t="shared" si="5"/>
        <v>0</v>
      </c>
      <c r="F73" s="422"/>
      <c r="G73" s="135" t="s">
        <v>566</v>
      </c>
      <c r="H73" s="138">
        <v>70</v>
      </c>
      <c r="I73" s="139">
        <f t="shared" si="9"/>
        <v>0</v>
      </c>
      <c r="J73" s="58">
        <f t="shared" si="8"/>
        <v>0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0</v>
      </c>
      <c r="E74" s="421">
        <f t="shared" si="5"/>
        <v>0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0</v>
      </c>
      <c r="E76" s="421">
        <f t="shared" si="5"/>
        <v>0</v>
      </c>
      <c r="F76" s="422"/>
      <c r="G76" s="135" t="s">
        <v>567</v>
      </c>
      <c r="H76" s="138">
        <v>110</v>
      </c>
      <c r="I76" s="139">
        <f t="shared" si="9"/>
        <v>0</v>
      </c>
      <c r="J76" s="58">
        <f t="shared" si="8"/>
        <v>0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0</v>
      </c>
      <c r="E77" s="421">
        <f t="shared" si="5"/>
        <v>0</v>
      </c>
      <c r="F77" s="422"/>
      <c r="G77" s="424" t="s">
        <v>565</v>
      </c>
      <c r="H77" s="138">
        <v>30</v>
      </c>
      <c r="I77" s="139">
        <f t="shared" si="9"/>
        <v>0</v>
      </c>
      <c r="J77" s="58">
        <f t="shared" si="8"/>
        <v>0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0</v>
      </c>
      <c r="E78" s="421">
        <f t="shared" si="5"/>
        <v>0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0</v>
      </c>
      <c r="E79" s="421">
        <f t="shared" si="5"/>
        <v>0</v>
      </c>
      <c r="F79" s="422"/>
      <c r="G79" s="135" t="s">
        <v>568</v>
      </c>
      <c r="H79" s="138">
        <v>25</v>
      </c>
      <c r="I79" s="139">
        <f t="shared" si="9"/>
        <v>0</v>
      </c>
      <c r="J79" s="58">
        <f t="shared" si="8"/>
        <v>0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0</v>
      </c>
      <c r="E80" s="421">
        <f t="shared" si="5"/>
        <v>0</v>
      </c>
      <c r="F80" s="422"/>
      <c r="G80" s="135" t="s">
        <v>64</v>
      </c>
      <c r="H80" s="138">
        <v>90</v>
      </c>
      <c r="I80" s="139">
        <f t="shared" si="9"/>
        <v>0</v>
      </c>
      <c r="J80" s="58">
        <f t="shared" si="8"/>
        <v>0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0</v>
      </c>
      <c r="E82" s="421">
        <f t="shared" si="5"/>
        <v>0</v>
      </c>
      <c r="F82" s="422"/>
      <c r="G82" s="135" t="s">
        <v>63</v>
      </c>
      <c r="H82" s="138">
        <v>90</v>
      </c>
      <c r="I82" s="139">
        <f t="shared" si="9"/>
        <v>0</v>
      </c>
      <c r="J82" s="58">
        <f t="shared" si="8"/>
        <v>0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0</v>
      </c>
      <c r="E83" s="421">
        <f t="shared" si="5"/>
        <v>0</v>
      </c>
      <c r="F83" s="422"/>
      <c r="G83" s="135" t="s">
        <v>570</v>
      </c>
      <c r="H83" s="138">
        <v>30</v>
      </c>
      <c r="I83" s="139">
        <f t="shared" si="9"/>
        <v>0</v>
      </c>
      <c r="J83" s="58">
        <f t="shared" si="8"/>
        <v>0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0</v>
      </c>
      <c r="E85" s="421">
        <f t="shared" si="5"/>
        <v>0</v>
      </c>
      <c r="F85" s="422"/>
      <c r="G85" s="135" t="s">
        <v>572</v>
      </c>
      <c r="H85" s="138">
        <v>30</v>
      </c>
      <c r="I85" s="139">
        <f t="shared" si="9"/>
        <v>0</v>
      </c>
      <c r="J85" s="58">
        <f t="shared" si="8"/>
        <v>0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0</v>
      </c>
      <c r="E86" s="421">
        <f t="shared" si="5"/>
        <v>0</v>
      </c>
      <c r="F86" s="422"/>
      <c r="G86" s="135" t="s">
        <v>573</v>
      </c>
      <c r="H86" s="138">
        <v>150</v>
      </c>
      <c r="I86" s="139">
        <f t="shared" si="9"/>
        <v>0</v>
      </c>
      <c r="J86" s="58">
        <f t="shared" si="8"/>
        <v>0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0</v>
      </c>
      <c r="E87" s="421">
        <f t="shared" si="5"/>
        <v>0</v>
      </c>
      <c r="F87" s="422"/>
      <c r="G87" s="135" t="s">
        <v>570</v>
      </c>
      <c r="H87" s="138">
        <v>65</v>
      </c>
      <c r="I87" s="139">
        <f t="shared" si="9"/>
        <v>0</v>
      </c>
      <c r="J87" s="58">
        <f t="shared" si="8"/>
        <v>0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0</v>
      </c>
      <c r="E89" s="421">
        <f t="shared" si="5"/>
        <v>0</v>
      </c>
      <c r="F89" s="422"/>
      <c r="G89" s="135" t="s">
        <v>574</v>
      </c>
      <c r="H89" s="138">
        <v>30</v>
      </c>
      <c r="I89" s="139">
        <f t="shared" si="9"/>
        <v>0</v>
      </c>
      <c r="J89" s="58">
        <f t="shared" si="8"/>
        <v>0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0</v>
      </c>
      <c r="E90" s="421">
        <f t="shared" si="5"/>
        <v>0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0</v>
      </c>
      <c r="E91" s="421">
        <f t="shared" si="5"/>
        <v>0</v>
      </c>
      <c r="F91" s="422"/>
      <c r="G91" s="135" t="s">
        <v>574</v>
      </c>
      <c r="H91" s="138">
        <v>30</v>
      </c>
      <c r="I91" s="139">
        <f t="shared" si="9"/>
        <v>0</v>
      </c>
      <c r="J91" s="58">
        <f t="shared" si="8"/>
        <v>0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0</v>
      </c>
      <c r="E93" s="421">
        <f t="shared" ref="E93:E100" si="11">+D93</f>
        <v>0</v>
      </c>
      <c r="F93" s="422"/>
      <c r="G93" s="135" t="s">
        <v>572</v>
      </c>
      <c r="H93" s="138">
        <v>30</v>
      </c>
      <c r="I93" s="139">
        <f t="shared" si="9"/>
        <v>0</v>
      </c>
      <c r="J93" s="58">
        <f t="shared" si="8"/>
        <v>0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0</v>
      </c>
      <c r="E94" s="421">
        <f t="shared" si="11"/>
        <v>0</v>
      </c>
      <c r="F94" s="422"/>
      <c r="G94" s="135" t="s">
        <v>574</v>
      </c>
      <c r="H94" s="138">
        <v>30</v>
      </c>
      <c r="I94" s="139">
        <f t="shared" si="9"/>
        <v>0</v>
      </c>
      <c r="J94" s="58">
        <f t="shared" si="8"/>
        <v>0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0</v>
      </c>
      <c r="E96" s="421">
        <f t="shared" si="11"/>
        <v>0</v>
      </c>
      <c r="F96" s="422"/>
      <c r="G96" s="135" t="s">
        <v>574</v>
      </c>
      <c r="H96" s="138">
        <v>30</v>
      </c>
      <c r="I96" s="139">
        <f t="shared" si="9"/>
        <v>0</v>
      </c>
      <c r="J96" s="58">
        <f t="shared" si="8"/>
        <v>0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0</v>
      </c>
      <c r="E97" s="421">
        <f t="shared" si="11"/>
        <v>0</v>
      </c>
      <c r="F97" s="422"/>
      <c r="G97" s="135" t="s">
        <v>560</v>
      </c>
      <c r="H97" s="138">
        <v>38</v>
      </c>
      <c r="I97" s="139">
        <f t="shared" si="9"/>
        <v>0</v>
      </c>
      <c r="J97" s="58">
        <f t="shared" si="8"/>
        <v>0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0</v>
      </c>
      <c r="E98" s="421">
        <f t="shared" si="11"/>
        <v>0</v>
      </c>
      <c r="F98" s="422"/>
      <c r="G98" s="135" t="s">
        <v>565</v>
      </c>
      <c r="H98" s="138">
        <v>30</v>
      </c>
      <c r="I98" s="139">
        <f t="shared" si="9"/>
        <v>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2" t="s">
        <v>356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2"/>
      <c r="AS1" s="782"/>
      <c r="AT1" s="782"/>
      <c r="AU1" s="782"/>
      <c r="AV1" s="782"/>
      <c r="AW1" s="782"/>
      <c r="AX1" s="782"/>
      <c r="AY1" s="782"/>
      <c r="AZ1" s="782"/>
      <c r="BA1" s="782"/>
      <c r="BB1" s="782"/>
      <c r="BC1" s="782"/>
      <c r="BD1" s="782"/>
      <c r="BE1" s="782"/>
      <c r="BF1" s="782"/>
      <c r="BG1" s="782"/>
      <c r="BH1" s="782"/>
      <c r="BI1" s="782"/>
      <c r="BJ1" s="782"/>
      <c r="BK1" s="782"/>
      <c r="BL1" s="782"/>
      <c r="BM1" s="782"/>
      <c r="BN1" s="782"/>
      <c r="BO1" s="782"/>
      <c r="BP1" s="782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3">
        <v>1</v>
      </c>
      <c r="E7" s="783"/>
      <c r="F7" s="783">
        <f>+D7+1</f>
        <v>2</v>
      </c>
      <c r="G7" s="783"/>
      <c r="H7" s="783">
        <f>+F7+1</f>
        <v>3</v>
      </c>
      <c r="I7" s="783"/>
      <c r="J7" s="783">
        <f>+H7+1</f>
        <v>4</v>
      </c>
      <c r="K7" s="783"/>
      <c r="L7" s="783">
        <f>+J7+1</f>
        <v>5</v>
      </c>
      <c r="M7" s="783"/>
      <c r="N7" s="783">
        <f>+L7+1</f>
        <v>6</v>
      </c>
      <c r="O7" s="783"/>
      <c r="P7" s="783">
        <f>+N7+1</f>
        <v>7</v>
      </c>
      <c r="Q7" s="783"/>
      <c r="R7" s="783">
        <f>+P7+1</f>
        <v>8</v>
      </c>
      <c r="S7" s="783"/>
      <c r="T7" s="783">
        <f>+R7+1</f>
        <v>9</v>
      </c>
      <c r="U7" s="783"/>
      <c r="V7" s="783">
        <f>+T7+1</f>
        <v>10</v>
      </c>
      <c r="W7" s="783"/>
      <c r="X7" s="783">
        <f>+V7+1</f>
        <v>11</v>
      </c>
      <c r="Y7" s="783"/>
      <c r="Z7" s="783">
        <f>+X7+1</f>
        <v>12</v>
      </c>
      <c r="AA7" s="783"/>
      <c r="AB7" s="783">
        <f>+Z7+1</f>
        <v>13</v>
      </c>
      <c r="AC7" s="783"/>
      <c r="AD7" s="783">
        <f>+AB7+1</f>
        <v>14</v>
      </c>
      <c r="AE7" s="783"/>
      <c r="AF7" s="783">
        <f>+AD7+1</f>
        <v>15</v>
      </c>
      <c r="AG7" s="783"/>
      <c r="AH7" s="783">
        <f>+AF7+1</f>
        <v>16</v>
      </c>
      <c r="AI7" s="783"/>
      <c r="AJ7" s="783">
        <f>+AH7+1</f>
        <v>17</v>
      </c>
      <c r="AK7" s="783"/>
      <c r="AL7" s="783">
        <f>+AJ7+1</f>
        <v>18</v>
      </c>
      <c r="AM7" s="783"/>
      <c r="AN7" s="783">
        <f>+AL7+1</f>
        <v>19</v>
      </c>
      <c r="AO7" s="783"/>
      <c r="AP7" s="783">
        <f>+AN7+1</f>
        <v>20</v>
      </c>
      <c r="AQ7" s="783"/>
      <c r="AR7" s="783">
        <f>+AP7+1</f>
        <v>21</v>
      </c>
      <c r="AS7" s="783"/>
      <c r="AT7" s="783">
        <f>+AR7+1</f>
        <v>22</v>
      </c>
      <c r="AU7" s="783"/>
      <c r="AV7" s="783">
        <f>+AT7+1</f>
        <v>23</v>
      </c>
      <c r="AW7" s="783"/>
      <c r="AX7" s="783">
        <f>+AV7+1</f>
        <v>24</v>
      </c>
      <c r="AY7" s="783"/>
      <c r="AZ7" s="783">
        <f>+AX7+1</f>
        <v>25</v>
      </c>
      <c r="BA7" s="783"/>
      <c r="BB7" s="783">
        <f>+AZ7+1</f>
        <v>26</v>
      </c>
      <c r="BC7" s="783"/>
      <c r="BD7" s="783">
        <f>+BB7+1</f>
        <v>27</v>
      </c>
      <c r="BE7" s="783"/>
      <c r="BF7" s="783">
        <f>+BD7+1</f>
        <v>28</v>
      </c>
      <c r="BG7" s="783"/>
      <c r="BH7" s="783">
        <f>+BF7+1</f>
        <v>29</v>
      </c>
      <c r="BI7" s="783"/>
      <c r="BJ7" s="783">
        <f>+BH7+1</f>
        <v>30</v>
      </c>
      <c r="BK7" s="783"/>
      <c r="BL7" s="783">
        <f>+BJ7+1</f>
        <v>31</v>
      </c>
      <c r="BM7" s="783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2013-12-03T10:38:36Z</dcterms:modified>
</cp:coreProperties>
</file>