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852" i="2"/>
  <c r="A776"/>
  <c r="A744"/>
  <c r="A536"/>
  <c r="A664"/>
  <c r="A436"/>
  <c r="A756"/>
  <c r="A104"/>
  <c r="A696"/>
  <c r="A504"/>
  <c r="A152"/>
  <c r="A296"/>
  <c r="A404"/>
  <c r="A628"/>
  <c r="A472"/>
  <c r="A968"/>
  <c r="A312"/>
  <c r="A124"/>
  <c r="A532"/>
  <c r="A184"/>
  <c r="A936"/>
  <c r="A712"/>
  <c r="A452"/>
  <c r="A244"/>
  <c r="A248"/>
  <c r="A56"/>
  <c r="A344"/>
  <c r="A308"/>
  <c r="A164"/>
  <c r="A856"/>
  <c r="A292"/>
  <c r="A836"/>
  <c r="A948"/>
  <c r="A232"/>
  <c r="A136"/>
  <c r="A824"/>
  <c r="A792"/>
  <c r="A676"/>
  <c r="A76"/>
  <c r="A548"/>
  <c r="A328"/>
  <c r="A728"/>
  <c r="A264"/>
  <c r="A516"/>
  <c r="A840"/>
  <c r="A376"/>
  <c r="A872"/>
  <c r="A24"/>
  <c r="A932"/>
  <c r="A324"/>
  <c r="A108"/>
  <c r="A520"/>
  <c r="A456"/>
  <c r="A648"/>
  <c r="A440"/>
  <c r="A632"/>
  <c r="A680"/>
  <c r="A68"/>
  <c r="A584"/>
  <c r="A92"/>
  <c r="A724"/>
  <c r="A552"/>
  <c r="A372"/>
  <c r="A612"/>
  <c r="A72"/>
  <c r="A600"/>
  <c r="A212"/>
  <c r="A148"/>
  <c r="A340"/>
  <c r="A740"/>
  <c r="A788"/>
  <c r="A20"/>
  <c r="A708"/>
  <c r="A88"/>
  <c r="A356"/>
  <c r="A44"/>
  <c r="A216"/>
  <c r="A644"/>
  <c r="A120"/>
  <c r="A200"/>
  <c r="A488"/>
  <c r="A564"/>
  <c r="A388"/>
  <c r="A140"/>
  <c r="A196"/>
  <c r="A484"/>
  <c r="A260"/>
  <c r="A808"/>
  <c r="A920"/>
  <c r="A500"/>
  <c r="A884"/>
  <c r="A424"/>
  <c r="A116"/>
  <c r="A596"/>
  <c r="A420"/>
  <c r="A888"/>
  <c r="A276"/>
  <c r="A772"/>
  <c r="A280"/>
  <c r="A360"/>
  <c r="A916"/>
  <c r="A760"/>
  <c r="A28"/>
  <c r="A132"/>
  <c r="A904"/>
  <c r="A580"/>
  <c r="A468"/>
  <c r="A820"/>
  <c r="A616"/>
  <c r="A40"/>
  <c r="A804"/>
  <c r="A692"/>
  <c r="A408"/>
  <c r="A100"/>
  <c r="A568"/>
  <c r="A900"/>
  <c r="A228"/>
  <c r="A868"/>
  <c r="A392"/>
  <c r="A36"/>
  <c r="A52"/>
  <c r="A952"/>
  <c r="A168"/>
  <c r="A660"/>
  <c r="A180"/>
  <c r="A964"/>
  <c r="A60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M31" i="11" l="1"/>
  <c r="N31" s="1"/>
  <c r="P31" s="1"/>
  <c r="Q31" s="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892" i="2"/>
  <c r="A876"/>
  <c r="A586"/>
  <c r="A318"/>
  <c r="A610"/>
  <c r="A134"/>
  <c r="A604"/>
  <c r="A1011"/>
  <c r="A166"/>
  <c r="A194"/>
  <c r="A250"/>
  <c r="A411"/>
  <c r="A531"/>
  <c r="A846"/>
  <c r="A887"/>
  <c r="A590"/>
  <c r="A1017"/>
  <c r="A199"/>
  <c r="A326"/>
  <c r="A942"/>
  <c r="A851"/>
  <c r="A480"/>
  <c r="A414"/>
  <c r="A862"/>
  <c r="A607"/>
  <c r="A854"/>
  <c r="A526"/>
  <c r="A153"/>
  <c r="A934"/>
  <c r="A861"/>
  <c r="A18"/>
  <c r="A667"/>
  <c r="A880"/>
  <c r="A461"/>
  <c r="A432"/>
  <c r="A193"/>
  <c r="A430"/>
  <c r="A85"/>
  <c r="A782"/>
  <c r="A569"/>
  <c r="A885"/>
  <c r="A966"/>
  <c r="A293"/>
  <c r="A881"/>
  <c r="A203"/>
  <c r="A286"/>
  <c r="A558"/>
  <c r="A185"/>
  <c r="A249"/>
  <c r="A33"/>
  <c r="A826"/>
  <c r="A694"/>
  <c r="A780"/>
  <c r="A63"/>
  <c r="A791"/>
  <c r="A663"/>
  <c r="A393"/>
  <c r="A702"/>
  <c r="A778"/>
  <c r="A323"/>
  <c r="A891"/>
  <c r="A847"/>
  <c r="A239"/>
  <c r="A119"/>
  <c r="A387"/>
  <c r="A783"/>
  <c r="A658"/>
  <c r="A417"/>
  <c r="A126"/>
  <c r="A606"/>
  <c r="A313"/>
  <c r="A541"/>
  <c r="A269"/>
  <c r="A930"/>
  <c r="A221"/>
  <c r="A442"/>
  <c r="A466"/>
  <c r="A867"/>
  <c r="A351"/>
  <c r="A510"/>
  <c r="A94"/>
  <c r="A857"/>
  <c r="A122"/>
  <c r="A48"/>
  <c r="A980"/>
  <c r="A385"/>
  <c r="A489"/>
  <c r="A790"/>
  <c r="A151"/>
  <c r="A188"/>
  <c r="A263"/>
  <c r="A713"/>
  <c r="A621"/>
  <c r="A425"/>
  <c r="A158"/>
  <c r="A357"/>
  <c r="A139"/>
  <c r="A460"/>
  <c r="A977"/>
  <c r="A96"/>
  <c r="A746"/>
  <c r="A281"/>
  <c r="A911"/>
  <c r="A719"/>
  <c r="A650"/>
  <c r="A909"/>
  <c r="A673"/>
  <c r="A946"/>
  <c r="A775"/>
  <c r="A774"/>
  <c r="A996"/>
  <c r="A463"/>
  <c r="A603"/>
  <c r="A625"/>
  <c r="A883"/>
  <c r="A793"/>
  <c r="A619"/>
  <c r="A138"/>
  <c r="A255"/>
  <c r="A481"/>
  <c r="A275"/>
  <c r="A706"/>
  <c r="A609"/>
  <c r="A27"/>
  <c r="A431"/>
  <c r="A957"/>
  <c r="A310"/>
  <c r="A287"/>
  <c r="A69"/>
  <c r="A443"/>
  <c r="A261"/>
  <c r="A576"/>
  <c r="A786"/>
  <c r="A384"/>
  <c r="A830"/>
  <c r="A319"/>
  <c r="A882"/>
  <c r="A245"/>
  <c r="A35"/>
  <c r="A91"/>
  <c r="A747"/>
  <c r="A734"/>
  <c r="A954"/>
  <c r="A254"/>
  <c r="A906"/>
  <c r="A855"/>
  <c r="A336"/>
  <c r="A927"/>
  <c r="A374"/>
  <c r="A97"/>
  <c r="A506"/>
  <c r="A864"/>
  <c r="A947"/>
  <c r="A522"/>
  <c r="A593"/>
  <c r="A55"/>
  <c r="A605"/>
  <c r="A566"/>
  <c r="A901"/>
  <c r="A83"/>
  <c r="A253"/>
  <c r="A441"/>
  <c r="A419"/>
  <c r="A448"/>
  <c r="A869"/>
  <c r="A202"/>
  <c r="A825"/>
  <c r="A377"/>
  <c r="A391"/>
  <c r="A865"/>
  <c r="A129"/>
  <c r="A633"/>
  <c r="A695"/>
  <c r="A662"/>
  <c r="A556"/>
  <c r="A186"/>
  <c r="A530"/>
  <c r="A397"/>
  <c r="A918"/>
  <c r="A973"/>
  <c r="A582"/>
  <c r="A1004"/>
  <c r="A781"/>
  <c r="A38"/>
  <c r="A678"/>
  <c r="A206"/>
  <c r="A446"/>
  <c r="A505"/>
  <c r="A839"/>
  <c r="A285"/>
  <c r="A257"/>
  <c r="A31"/>
  <c r="A306"/>
  <c r="A86"/>
  <c r="A62"/>
  <c r="A978"/>
  <c r="A835"/>
  <c r="A95"/>
  <c r="A457"/>
  <c r="A739"/>
  <c r="A986"/>
  <c r="A937"/>
  <c r="A272"/>
  <c r="A742"/>
  <c r="A502"/>
  <c r="A517"/>
  <c r="A127"/>
  <c r="A956"/>
  <c r="A355"/>
  <c r="A163"/>
  <c r="A413"/>
  <c r="A533"/>
  <c r="A935"/>
  <c r="A570"/>
  <c r="A258"/>
  <c r="A785"/>
  <c r="A732"/>
  <c r="A735"/>
  <c r="A1014"/>
  <c r="A218"/>
  <c r="A928"/>
  <c r="A268"/>
  <c r="A914"/>
  <c r="A829"/>
  <c r="A795"/>
  <c r="A490"/>
  <c r="A400"/>
  <c r="A929"/>
  <c r="A923"/>
  <c r="A984"/>
  <c r="A654"/>
  <c r="A225"/>
  <c r="A498"/>
  <c r="A787"/>
  <c r="A758"/>
  <c r="A925"/>
  <c r="A154"/>
  <c r="A1001"/>
  <c r="A399"/>
  <c r="A381"/>
  <c r="A427"/>
  <c r="A698"/>
  <c r="A251"/>
  <c r="A770"/>
  <c r="A535"/>
  <c r="A314"/>
  <c r="A54"/>
  <c r="A801"/>
  <c r="A78"/>
  <c r="A514"/>
  <c r="A445"/>
  <c r="A354"/>
  <c r="A470"/>
  <c r="A620"/>
  <c r="A169"/>
  <c r="A507"/>
  <c r="A426"/>
  <c r="A649"/>
  <c r="A959"/>
  <c r="A396"/>
  <c r="A82"/>
  <c r="A131"/>
  <c r="A256"/>
  <c r="A155"/>
  <c r="A745"/>
  <c r="A369"/>
  <c r="A240"/>
  <c r="A841"/>
  <c r="A1010"/>
  <c r="A665"/>
  <c r="A686"/>
  <c r="A789"/>
  <c r="A716"/>
  <c r="A366"/>
  <c r="A128"/>
  <c r="A765"/>
  <c r="A737"/>
  <c r="A581"/>
  <c r="A858"/>
  <c r="A721"/>
  <c r="A679"/>
  <c r="A831"/>
  <c r="A953"/>
  <c r="A46"/>
  <c r="A229"/>
  <c r="A894"/>
  <c r="A412"/>
  <c r="A750"/>
  <c r="A204"/>
  <c r="A73"/>
  <c r="A529"/>
  <c r="A415"/>
  <c r="A121"/>
  <c r="A924"/>
  <c r="A725"/>
  <c r="A271"/>
  <c r="A896"/>
  <c r="A537"/>
  <c r="A487"/>
  <c r="A945"/>
  <c r="A700"/>
  <c r="A208"/>
  <c r="A495"/>
  <c r="A955"/>
  <c r="A989"/>
  <c r="A557"/>
  <c r="A259"/>
  <c r="A1009"/>
  <c r="A101"/>
  <c r="A317"/>
  <c r="A358"/>
  <c r="A205"/>
  <c r="A626"/>
  <c r="A114"/>
  <c r="A819"/>
  <c r="A147"/>
  <c r="A519"/>
  <c r="A499"/>
  <c r="A976"/>
  <c r="A682"/>
  <c r="A877"/>
  <c r="A814"/>
  <c r="A845"/>
  <c r="A860"/>
  <c r="A714"/>
  <c r="A832"/>
  <c r="A879"/>
  <c r="A573"/>
  <c r="A538"/>
  <c r="A107"/>
  <c r="A528"/>
  <c r="A210"/>
  <c r="A521"/>
  <c r="A177"/>
  <c r="A106"/>
  <c r="A486"/>
  <c r="A799"/>
  <c r="A30"/>
  <c r="A405"/>
  <c r="A179"/>
  <c r="A773"/>
  <c r="A738"/>
  <c r="A895"/>
  <c r="A798"/>
  <c r="A652"/>
  <c r="A908"/>
  <c r="A797"/>
  <c r="A219"/>
  <c r="A971"/>
  <c r="A301"/>
  <c r="A817"/>
  <c r="A545"/>
  <c r="A53"/>
  <c r="A455"/>
  <c r="A940"/>
  <c r="A602"/>
  <c r="A222"/>
  <c r="A201"/>
  <c r="A103"/>
  <c r="A995"/>
  <c r="A262"/>
  <c r="A988"/>
  <c r="A859"/>
  <c r="A915"/>
  <c r="A672"/>
  <c r="A1000"/>
  <c r="A833"/>
  <c r="A467"/>
  <c r="A21"/>
  <c r="A513"/>
  <c r="A298"/>
  <c r="A687"/>
  <c r="A975"/>
  <c r="A899"/>
  <c r="A386"/>
  <c r="A549"/>
  <c r="A634"/>
  <c r="A501"/>
  <c r="A729"/>
  <c r="A79"/>
  <c r="A230"/>
  <c r="A485"/>
  <c r="A389"/>
  <c r="A270"/>
  <c r="A720"/>
  <c r="A462"/>
  <c r="A807"/>
  <c r="A967"/>
  <c r="A183"/>
  <c r="A422"/>
  <c r="A395"/>
  <c r="A133"/>
  <c r="A428"/>
  <c r="A902"/>
  <c r="A965"/>
  <c r="A794"/>
  <c r="A636"/>
  <c r="A622"/>
  <c r="A135"/>
  <c r="A118"/>
  <c r="A334"/>
  <c r="A704"/>
  <c r="A409"/>
  <c r="A246"/>
  <c r="A363"/>
  <c r="A999"/>
  <c r="A670"/>
  <c r="A181"/>
  <c r="A761"/>
  <c r="A766"/>
  <c r="A398"/>
  <c r="A338"/>
  <c r="A39"/>
  <c r="A113"/>
  <c r="A637"/>
  <c r="A518"/>
  <c r="A771"/>
  <c r="A707"/>
  <c r="A98"/>
  <c r="A941"/>
  <c r="A853"/>
  <c r="A970"/>
  <c r="A731"/>
  <c r="A137"/>
  <c r="A848"/>
  <c r="A41"/>
  <c r="A51"/>
  <c r="A217"/>
  <c r="A844"/>
  <c r="A380"/>
  <c r="A207"/>
  <c r="A47"/>
  <c r="A235"/>
  <c r="A886"/>
  <c r="A647"/>
  <c r="A370"/>
  <c r="A950"/>
  <c r="A933"/>
  <c r="A367"/>
  <c r="A863"/>
  <c r="A371"/>
  <c r="A162"/>
  <c r="A25"/>
  <c r="A80"/>
  <c r="A252"/>
  <c r="A527"/>
  <c r="A850"/>
  <c r="A762"/>
  <c r="A449"/>
  <c r="A889"/>
  <c r="A905"/>
  <c r="A539"/>
  <c r="A49"/>
  <c r="A29"/>
  <c r="A192"/>
  <c r="A247"/>
  <c r="A311"/>
  <c r="A350"/>
  <c r="A479"/>
  <c r="A402"/>
  <c r="A297"/>
  <c r="A320"/>
  <c r="A878"/>
  <c r="A768"/>
  <c r="A332"/>
  <c r="A617"/>
  <c r="A459"/>
  <c r="A173"/>
  <c r="A352"/>
  <c r="A75"/>
  <c r="A331"/>
  <c r="A655"/>
  <c r="A689"/>
  <c r="A174"/>
  <c r="A478"/>
  <c r="A898"/>
  <c r="A809"/>
  <c r="A589"/>
  <c r="A64"/>
  <c r="A755"/>
  <c r="A329"/>
  <c r="A434"/>
  <c r="A554"/>
  <c r="A494"/>
  <c r="A631"/>
  <c r="A65"/>
  <c r="A197"/>
  <c r="A227"/>
  <c r="A156"/>
  <c r="A66"/>
  <c r="A592"/>
  <c r="A595"/>
  <c r="A172"/>
  <c r="A492"/>
  <c r="A559"/>
  <c r="A290"/>
  <c r="A874"/>
  <c r="A803"/>
  <c r="A421"/>
  <c r="A279"/>
  <c r="A943"/>
  <c r="A587"/>
  <c r="A710"/>
  <c r="A190"/>
  <c r="A727"/>
  <c r="A32"/>
  <c r="A534"/>
  <c r="A565"/>
  <c r="A578"/>
  <c r="A171"/>
  <c r="A743"/>
  <c r="A677"/>
  <c r="A149"/>
  <c r="A913"/>
  <c r="A983"/>
  <c r="A496"/>
  <c r="A998"/>
  <c r="A993"/>
  <c r="A523"/>
  <c r="A815"/>
  <c r="A1005"/>
  <c r="A316"/>
  <c r="A963"/>
  <c r="A307"/>
  <c r="A931"/>
  <c r="A567"/>
  <c r="A236"/>
  <c r="A752"/>
  <c r="A524"/>
  <c r="A294"/>
  <c r="A284"/>
  <c r="A991"/>
  <c r="A779"/>
  <c r="A661"/>
  <c r="A608"/>
  <c r="A842"/>
  <c r="A597"/>
  <c r="A594"/>
  <c r="A802"/>
  <c r="A435"/>
  <c r="A659"/>
  <c r="A615"/>
  <c r="A143"/>
  <c r="A691"/>
  <c r="A544"/>
  <c r="A645"/>
  <c r="A394"/>
  <c r="A50"/>
  <c r="A512"/>
  <c r="A327"/>
  <c r="A288"/>
  <c r="A726"/>
  <c r="A439"/>
  <c r="A769"/>
  <c r="A77"/>
  <c r="A383"/>
  <c r="A917"/>
  <c r="A23"/>
  <c r="A543"/>
  <c r="A161"/>
  <c r="A944"/>
  <c r="A233"/>
  <c r="A800"/>
  <c r="A511"/>
  <c r="A482"/>
  <c r="A157"/>
  <c r="A45"/>
  <c r="A234"/>
  <c r="A74"/>
  <c r="A416"/>
  <c r="A303"/>
  <c r="A145"/>
  <c r="A346"/>
  <c r="A444"/>
  <c r="A474"/>
  <c r="A699"/>
  <c r="A150"/>
  <c r="A624"/>
  <c r="A274"/>
  <c r="A144"/>
  <c r="A542"/>
  <c r="A67"/>
  <c r="A117"/>
  <c r="A834"/>
  <c r="A763"/>
  <c r="A87"/>
  <c r="A912"/>
  <c r="A515"/>
  <c r="A553"/>
  <c r="A410"/>
  <c r="A562"/>
  <c r="A666"/>
  <c r="A875"/>
  <c r="A509"/>
  <c r="A22"/>
  <c r="A585"/>
  <c r="A938"/>
  <c r="A368"/>
  <c r="A910"/>
  <c r="A639"/>
  <c r="A70"/>
  <c r="A560"/>
  <c r="A974"/>
  <c r="A722"/>
  <c r="A130"/>
  <c r="A458"/>
  <c r="A267"/>
  <c r="A611"/>
  <c r="A159"/>
  <c r="A447"/>
  <c r="A838"/>
  <c r="A921"/>
  <c r="A111"/>
  <c r="A493"/>
  <c r="A668"/>
  <c r="A160"/>
  <c r="A142"/>
  <c r="A843"/>
  <c r="A315"/>
  <c r="A767"/>
  <c r="A337"/>
  <c r="A690"/>
  <c r="A784"/>
  <c r="A195"/>
  <c r="A375"/>
  <c r="A688"/>
  <c r="A638"/>
  <c r="A58"/>
  <c r="A224"/>
  <c r="A361"/>
  <c r="A919"/>
  <c r="A220"/>
  <c r="A693"/>
  <c r="A508"/>
  <c r="A359"/>
  <c r="A1012"/>
  <c r="A711"/>
  <c r="A353"/>
  <c r="A623"/>
  <c r="A178"/>
  <c r="A373"/>
  <c r="A333"/>
  <c r="A962"/>
  <c r="A407"/>
  <c r="A471"/>
  <c r="A618"/>
  <c r="A683"/>
  <c r="A979"/>
  <c r="A406"/>
  <c r="A754"/>
  <c r="A187"/>
  <c r="A897"/>
  <c r="A491"/>
  <c r="A813"/>
  <c r="A547"/>
  <c r="A237"/>
  <c r="A437"/>
  <c r="A289"/>
  <c r="A451"/>
  <c r="A981"/>
  <c r="A464"/>
  <c r="A907"/>
  <c r="A348"/>
  <c r="A362"/>
  <c r="A364"/>
  <c r="A837"/>
  <c r="A705"/>
  <c r="A828"/>
  <c r="A423"/>
  <c r="A403"/>
  <c r="A438"/>
  <c r="A309"/>
  <c r="A796"/>
  <c r="A635"/>
  <c r="A684"/>
  <c r="A450"/>
  <c r="A277"/>
  <c r="A19"/>
  <c r="A42"/>
  <c r="A295"/>
  <c r="A325"/>
  <c r="A816"/>
  <c r="A453"/>
  <c r="A646"/>
  <c r="A656"/>
  <c r="A110"/>
  <c r="A1016"/>
  <c r="A231"/>
  <c r="A903"/>
  <c r="A465"/>
  <c r="A709"/>
  <c r="A265"/>
  <c r="A870"/>
  <c r="A701"/>
  <c r="A951"/>
  <c r="A583"/>
  <c r="A657"/>
  <c r="A475"/>
  <c r="A669"/>
  <c r="A681"/>
  <c r="A718"/>
  <c r="A176"/>
  <c r="A643"/>
  <c r="A982"/>
  <c r="A170"/>
  <c r="A335"/>
  <c r="A985"/>
  <c r="A93"/>
  <c r="A497"/>
  <c r="A433"/>
  <c r="A893"/>
  <c r="A653"/>
  <c r="A563"/>
  <c r="A330"/>
  <c r="A866"/>
  <c r="A278"/>
  <c r="A214"/>
  <c r="A321"/>
  <c r="A1003"/>
  <c r="A341"/>
  <c r="A822"/>
  <c r="A685"/>
  <c r="A812"/>
  <c r="A305"/>
  <c r="A922"/>
  <c r="A476"/>
  <c r="A540"/>
  <c r="A182"/>
  <c r="A223"/>
  <c r="A112"/>
  <c r="A1015"/>
  <c r="A994"/>
  <c r="A90"/>
  <c r="A811"/>
  <c r="A757"/>
  <c r="A675"/>
  <c r="A1013"/>
  <c r="A588"/>
  <c r="A469"/>
  <c r="A211"/>
  <c r="A273"/>
  <c r="A1007"/>
  <c r="A300"/>
  <c r="A571"/>
  <c r="A990"/>
  <c r="A579"/>
  <c r="A165"/>
  <c r="A574"/>
  <c r="A629"/>
  <c r="A43"/>
  <c r="A191"/>
  <c r="A266"/>
  <c r="A102"/>
  <c r="A572"/>
  <c r="A640"/>
  <c r="A175"/>
  <c r="A109"/>
  <c r="A215"/>
  <c r="A987"/>
  <c r="A939"/>
  <c r="A299"/>
  <c r="A871"/>
  <c r="A503"/>
  <c r="A764"/>
  <c r="A115"/>
  <c r="A304"/>
  <c r="A748"/>
  <c r="A390"/>
  <c r="A99"/>
  <c r="A641"/>
  <c r="A401"/>
  <c r="A198"/>
  <c r="A827"/>
  <c r="A167"/>
  <c r="A821"/>
  <c r="A997"/>
  <c r="A241"/>
  <c r="A378"/>
  <c r="A671"/>
  <c r="A890"/>
  <c r="A555"/>
  <c r="A125"/>
  <c r="A105"/>
  <c r="A697"/>
  <c r="A992"/>
  <c r="A614"/>
  <c r="A575"/>
  <c r="A322"/>
  <c r="A282"/>
  <c r="A226"/>
  <c r="A546"/>
  <c r="A454"/>
  <c r="A418"/>
  <c r="A37"/>
  <c r="A525"/>
  <c r="A302"/>
  <c r="A703"/>
  <c r="A717"/>
  <c r="A146"/>
  <c r="A715"/>
  <c r="A753"/>
  <c r="A741"/>
  <c r="A342"/>
  <c r="A751"/>
  <c r="A57"/>
  <c r="A209"/>
  <c r="A477"/>
  <c r="A960"/>
  <c r="A123"/>
  <c r="A642"/>
  <c r="A818"/>
  <c r="A627"/>
  <c r="A71"/>
  <c r="A61"/>
  <c r="A189"/>
  <c r="A591"/>
  <c r="A26"/>
  <c r="A777"/>
  <c r="A213"/>
  <c r="A599"/>
  <c r="A551"/>
  <c r="A730"/>
  <c r="A1008"/>
  <c r="A613"/>
  <c r="A873"/>
  <c r="A1006"/>
  <c r="A473"/>
  <c r="A598"/>
  <c r="A89"/>
  <c r="A969"/>
  <c r="A651"/>
  <c r="A601"/>
  <c r="A382"/>
  <c r="A291"/>
  <c r="A630"/>
  <c r="A674"/>
  <c r="A823"/>
  <c r="A958"/>
  <c r="A347"/>
  <c r="A577"/>
  <c r="A805"/>
  <c r="A243"/>
  <c r="A723"/>
  <c r="A1002"/>
  <c r="A926"/>
  <c r="A365"/>
  <c r="A733"/>
  <c r="A483"/>
  <c r="A561"/>
  <c r="A749"/>
  <c r="A343"/>
  <c r="A429"/>
  <c r="A736"/>
  <c r="A59"/>
  <c r="A972"/>
  <c r="A81"/>
  <c r="A242"/>
  <c r="A283"/>
  <c r="A759"/>
  <c r="A849"/>
  <c r="A34"/>
  <c r="A349"/>
  <c r="A810"/>
  <c r="A339"/>
  <c r="A238"/>
  <c r="A141"/>
  <c r="A961"/>
  <c r="A806"/>
  <c r="A379"/>
  <c r="A550"/>
  <c r="A949"/>
  <c r="A345"/>
  <c r="AF14" l="1"/>
  <c r="R27" i="1"/>
  <c r="AI14" i="2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<sst xmlns="http://schemas.openxmlformats.org/spreadsheetml/2006/main" count="3332" uniqueCount="1259">
  <si>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</si>
  <si>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</si>
  <si>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</si>
  <si>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</si>
  <si>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</si>
  <si>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</si>
  <si>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</si>
  <si>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</si>
  <si>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</si>
  <si>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</si>
  <si>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</si>
  <si>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</si>
  <si>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</si>
  <si>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</si>
  <si>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</si>
  <si>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</si>
  <si>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</si>
  <si>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</si>
  <si>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</si>
  <si>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</si>
  <si>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</si>
  <si>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</si>
  <si>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</si>
  <si>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</si>
  <si>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</si>
  <si>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</si>
  <si>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</si>
  <si>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</si>
  <si>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</si>
  <si>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</si>
  <si>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</si>
  <si>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</si>
  <si>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</si>
  <si>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</si>
  <si>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</si>
  <si>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</si>
  <si>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</si>
  <si>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</si>
  <si>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</si>
  <si>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</si>
  <si>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</si>
  <si>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</si>
  <si>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</si>
  <si>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</si>
  <si>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</si>
  <si>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</si>
  <si>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</si>
  <si>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</si>
  <si>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</si>
  <si>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</si>
  <si>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</si>
  <si>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</si>
  <si>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</si>
  <si>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</si>
  <si>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</si>
  <si>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</si>
  <si>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</si>
  <si>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</si>
  <si>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</si>
  <si>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</si>
  <si>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</si>
  <si>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</si>
  <si>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</si>
  <si>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</si>
  <si>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</si>
  <si>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</si>
  <si>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</si>
  <si>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</si>
  <si>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</si>
  <si>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</si>
  <si>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</si>
  <si>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</si>
  <si>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</si>
  <si>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</si>
  <si>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</si>
  <si>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</si>
  <si>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</si>
  <si>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</si>
  <si>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</si>
  <si>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</si>
  <si>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</si>
  <si>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</si>
  <si>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</si>
  <si>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</si>
  <si>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</si>
  <si>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</si>
  <si>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</si>
  <si>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</si>
  <si>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</si>
  <si>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</si>
  <si>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</si>
  <si>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</si>
  <si>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</si>
  <si>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</si>
  <si>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</si>
  <si>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</si>
  <si>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</si>
  <si>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</si>
  <si>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</si>
  <si>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</si>
  <si>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</si>
  <si>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</si>
  <si>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</si>
  <si>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</si>
  <si>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</si>
  <si>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</si>
  <si>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</si>
  <si>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</si>
  <si>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</si>
  <si>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</si>
  <si>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</si>
  <si>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</si>
  <si>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</si>
  <si>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</si>
  <si>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</si>
  <si>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</si>
  <si>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</si>
  <si>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</si>
  <si>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</si>
  <si>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</si>
  <si>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</si>
  <si>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</si>
  <si>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</si>
  <si>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</si>
  <si>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</si>
  <si>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</si>
  <si>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</si>
  <si>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</si>
  <si>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</si>
  <si>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</si>
  <si>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</si>
  <si>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</si>
  <si>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</si>
  <si>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</si>
  <si>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</si>
  <si>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</si>
  <si>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</si>
  <si>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</si>
  <si>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</si>
  <si>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</si>
  <si>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</si>
  <si>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</si>
  <si>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</si>
  <si>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</si>
  <si>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</si>
  <si>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</si>
  <si>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</si>
  <si>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</si>
  <si>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</si>
  <si>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</si>
  <si>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</si>
  <si>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</si>
  <si>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</si>
  <si>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</si>
  <si>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</si>
  <si>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</si>
  <si>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</si>
  <si>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</si>
  <si>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</si>
  <si>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</si>
  <si>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</si>
  <si>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</si>
  <si>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</si>
  <si>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</si>
  <si>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</si>
  <si>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</si>
  <si>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</si>
  <si>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</si>
  <si>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</si>
  <si>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</si>
  <si>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</si>
  <si>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</si>
  <si>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</si>
  <si>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</si>
  <si>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</si>
  <si>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</si>
  <si>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</si>
  <si>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</si>
  <si>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</si>
  <si>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</si>
  <si>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</si>
  <si>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</si>
  <si>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</si>
  <si>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</si>
  <si>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</si>
  <si>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</si>
  <si>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</si>
  <si>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</si>
  <si>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</si>
  <si>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</si>
  <si>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</si>
  <si>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</si>
  <si>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</si>
  <si>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</si>
  <si>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</si>
  <si>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</si>
  <si>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</si>
  <si>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</si>
  <si>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</si>
  <si>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</si>
  <si>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</si>
  <si>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</si>
  <si>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</si>
  <si>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</si>
  <si>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</si>
  <si>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</si>
  <si>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</si>
  <si>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</si>
  <si>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</si>
  <si>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</si>
  <si>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</si>
  <si>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</si>
  <si>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</si>
  <si>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</si>
  <si>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</si>
  <si>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</si>
  <si>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</si>
  <si>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</si>
  <si>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</si>
  <si>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</si>
  <si>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</si>
  <si>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</si>
  <si>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</si>
  <si>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</si>
  <si>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</si>
  <si>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</si>
  <si>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</si>
  <si>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</si>
  <si>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</si>
  <si>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</si>
  <si>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</si>
  <si>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</si>
  <si>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</si>
  <si>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</si>
  <si>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</si>
  <si>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</si>
  <si>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</si>
  <si>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</si>
  <si>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</si>
  <si>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</si>
  <si>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</si>
  <si>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</si>
  <si>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</si>
  <si>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</si>
  <si>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</si>
  <si>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</si>
  <si>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</si>
  <si>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</si>
  <si>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</si>
  <si>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</si>
  <si>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</si>
  <si>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</si>
  <si>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</si>
  <si>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</si>
  <si>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</si>
  <si>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</si>
  <si>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</si>
  <si>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</si>
  <si>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</si>
  <si>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</si>
  <si>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</si>
  <si>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</si>
  <si>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</si>
  <si>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</si>
  <si>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</si>
  <si>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</si>
  <si>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</si>
  <si>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</si>
  <si>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</si>
  <si>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</si>
  <si>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</si>
  <si>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</si>
  <si>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</si>
  <si>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</si>
  <si>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</si>
  <si>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</si>
  <si>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</si>
  <si>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</si>
  <si>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</si>
  <si>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</si>
  <si>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</si>
  <si>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</si>
  <si>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</si>
  <si>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</si>
  <si>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</si>
  <si>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</si>
  <si>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</si>
  <si>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</si>
  <si>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</si>
  <si>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</si>
  <si>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</si>
  <si>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</si>
  <si>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</si>
  <si>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</si>
  <si>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</si>
  <si>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</si>
  <si>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</si>
  <si>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</si>
  <si>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</si>
  <si>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</si>
  <si>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</si>
  <si>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</si>
  <si>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</si>
  <si>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</si>
  <si>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</si>
  <si>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</si>
  <si>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</si>
  <si>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</si>
  <si>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</si>
  <si>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</si>
  <si>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</si>
  <si>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</si>
  <si>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</si>
  <si>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</si>
  <si>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</si>
  <si>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</si>
  <si>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</si>
  <si>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</si>
  <si>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</si>
  <si>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</si>
  <si>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</si>
  <si>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</si>
  <si>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</si>
  <si>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</si>
  <si>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</si>
  <si>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</si>
  <si>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</si>
  <si>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</si>
  <si>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</si>
  <si>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</si>
  <si>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</si>
  <si>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</si>
  <si>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</si>
  <si>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</si>
  <si>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</si>
  <si>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</si>
  <si>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</si>
  <si>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</si>
  <si>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</si>
  <si>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</si>
  <si>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</si>
  <si>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</si>
  <si>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</si>
  <si>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</si>
  <si>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</si>
  <si>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</si>
  <si>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</si>
  <si>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</si>
  <si>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</si>
  <si>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</si>
  <si>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</si>
  <si>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</si>
  <si>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</si>
  <si>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</si>
  <si>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</si>
  <si>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</si>
  <si>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</si>
  <si>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</si>
  <si>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</si>
  <si>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</si>
  <si>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</si>
  <si>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</si>
  <si>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</si>
  <si>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</si>
  <si>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</si>
  <si>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</si>
  <si>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</si>
  <si>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</si>
  <si>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</si>
  <si>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</si>
  <si>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</si>
  <si>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</si>
  <si>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</si>
  <si>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</si>
  <si>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</si>
  <si>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</si>
  <si>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</si>
  <si>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</si>
  <si>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</si>
  <si>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</si>
  <si>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</si>
  <si>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</si>
  <si>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</si>
  <si>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</si>
  <si>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</si>
  <si>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</si>
  <si>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</si>
  <si>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</si>
  <si>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</si>
  <si>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</si>
  <si>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</si>
  <si>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</si>
  <si>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</si>
  <si>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</si>
  <si>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</si>
  <si>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</si>
  <si>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</si>
  <si>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</si>
  <si>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</si>
  <si>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</si>
  <si>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</si>
  <si>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</si>
  <si>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</si>
  <si>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</si>
  <si>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</si>
  <si>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</si>
  <si>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</si>
  <si>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</si>
  <si>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</si>
  <si>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</si>
  <si>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</si>
  <si>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</si>
  <si>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</si>
  <si>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</si>
  <si>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</si>
  <si>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</si>
  <si>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</si>
  <si>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</si>
  <si>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</si>
  <si>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</si>
  <si>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</si>
  <si>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</si>
  <si>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</si>
  <si>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</si>
  <si>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</si>
  <si>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</si>
  <si>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</si>
  <si>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</si>
  <si>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</si>
  <si>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</si>
  <si>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</si>
  <si>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</si>
  <si>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</si>
  <si>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</si>
  <si>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</si>
  <si>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</si>
  <si>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</si>
  <si>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</si>
  <si>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</si>
  <si>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</si>
  <si>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</si>
  <si>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</si>
  <si>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</si>
  <si>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</si>
  <si>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</si>
  <si>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</si>
  <si>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</si>
  <si>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</si>
  <si>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</si>
  <si>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</si>
  <si>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</si>
  <si>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</si>
  <si>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</si>
  <si>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</si>
  <si>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</si>
  <si>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</si>
  <si>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</si>
  <si>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</si>
  <si>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</si>
  <si>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</si>
  <si>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</si>
  <si>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</si>
  <si>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</si>
  <si>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</si>
  <si>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</si>
  <si>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</si>
  <si>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</si>
  <si>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</si>
  <si>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</si>
  <si>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</si>
  <si>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</si>
  <si>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</si>
  <si>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</si>
  <si>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</si>
  <si>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</si>
  <si>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</si>
  <si>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</si>
  <si>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</si>
  <si>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</si>
  <si>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</si>
  <si>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</si>
  <si>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</si>
  <si>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</si>
  <si>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</si>
  <si>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</si>
  <si>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</si>
  <si>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</si>
  <si>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</si>
  <si>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</si>
  <si>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</si>
  <si>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</si>
  <si>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</si>
  <si>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</si>
  <si>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</si>
  <si>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</si>
  <si>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</si>
  <si>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</si>
  <si>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</si>
  <si>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</si>
  <si>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</si>
  <si>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</si>
  <si>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</si>
  <si>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</si>
  <si>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</si>
  <si>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</si>
  <si>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</si>
  <si>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</si>
  <si>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</si>
  <si>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</si>
  <si>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</si>
  <si>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</si>
  <si>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</si>
  <si>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</si>
  <si>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</si>
  <si>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</si>
  <si>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</si>
  <si>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</si>
  <si>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</si>
  <si>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</si>
  <si>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</si>
  <si>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</si>
  <si>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</si>
  <si>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</si>
  <si>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</si>
  <si>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</si>
  <si>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</si>
  <si>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</si>
  <si>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</si>
  <si>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</si>
  <si>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</si>
  <si>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</si>
  <si>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</si>
  <si>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</si>
  <si>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</si>
  <si>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</si>
  <si>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</si>
  <si>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</si>
  <si>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</si>
  <si>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</si>
  <si>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</si>
  <si>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</si>
  <si>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</si>
  <si>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</si>
  <si>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</si>
  <si>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</si>
  <si>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</si>
  <si>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</si>
  <si>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</si>
  <si>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</si>
  <si>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</si>
  <si>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</si>
  <si>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</si>
  <si>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</si>
  <si>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</si>
  <si>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</si>
  <si>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</si>
  <si>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</si>
  <si>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</si>
  <si>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</si>
  <si>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</si>
  <si>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</si>
  <si>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</si>
  <si>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</si>
  <si>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</si>
  <si>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</si>
  <si>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</si>
  <si>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</si>
  <si>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</si>
  <si>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</si>
  <si>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</si>
  <si>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</si>
  <si>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</si>
  <si>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</si>
  <si>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</si>
  <si>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</si>
  <si>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</si>
  <si>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</si>
  <si>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</si>
  <si>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</si>
  <si>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</si>
  <si>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</si>
  <si>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</si>
  <si>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</si>
  <si>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</si>
  <si>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</si>
  <si>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</si>
  <si>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</si>
  <si>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</si>
  <si>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</si>
  <si>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</si>
  <si>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</si>
  <si>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</si>
  <si>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</si>
  <si>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</si>
  <si>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</si>
  <si>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</si>
  <si>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</si>
  <si>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</si>
  <si>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</si>
  <si>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</si>
  <si>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</si>
  <si>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</si>
  <si>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</si>
  <si>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</si>
  <si>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</si>
  <si>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</si>
  <si>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</si>
  <si>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</si>
  <si>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</si>
  <si>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</si>
  <si>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</si>
  <si>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</si>
  <si>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</si>
  <si>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</si>
  <si>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</si>
  <si>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</si>
  <si>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</si>
  <si>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</si>
  <si>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</si>
  <si>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</si>
  <si>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</si>
  <si>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</si>
  <si>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</si>
  <si>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</si>
  <si>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</si>
  <si>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</si>
  <si>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</si>
  <si>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</si>
  <si>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</si>
  <si>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</si>
  <si>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</si>
  <si>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</si>
  <si>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</si>
  <si>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</si>
  <si>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</si>
  <si>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</si>
  <si>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</si>
  <si>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</si>
  <si>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</si>
  <si>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</si>
  <si>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</si>
  <si>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</si>
  <si>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</si>
  <si>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</si>
  <si>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</si>
  <si>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</si>
  <si>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</si>
  <si>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</si>
  <si>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</si>
  <si>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</si>
  <si>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</si>
  <si>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</si>
  <si>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</si>
  <si>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</si>
  <si>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</si>
  <si>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</si>
  <si>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</si>
  <si>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</si>
  <si>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</si>
  <si>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</si>
  <si>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</si>
  <si>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</si>
  <si>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</si>
  <si>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</si>
  <si>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</si>
  <si>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</si>
  <si>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</si>
  <si>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</si>
  <si>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</si>
  <si>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</si>
  <si>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</si>
  <si>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</si>
  <si>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</si>
  <si>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</si>
  <si>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</si>
  <si>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</si>
  <si>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</si>
  <si>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</si>
  <si>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</si>
  <si>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</si>
  <si>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</si>
  <si>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</si>
  <si>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</si>
  <si>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</si>
  <si>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</si>
  <si>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</si>
  <si>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</si>
  <si>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</si>
  <si>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</si>
  <si>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</si>
  <si>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</si>
  <si>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</si>
  <si>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</si>
  <si>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</si>
  <si>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</si>
  <si>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</si>
  <si>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</si>
  <si>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</si>
  <si>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</si>
  <si>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</si>
  <si>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</si>
  <si>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</si>
  <si>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</si>
  <si>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</si>
  <si>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</si>
  <si>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</si>
  <si>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</si>
  <si>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</si>
  <si>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</si>
  <si>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</si>
  <si>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</si>
  <si>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</si>
  <si>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</si>
  <si>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</si>
  <si>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</si>
  <si>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</si>
  <si>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</si>
  <si>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</si>
  <si>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</si>
  <si>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</si>
  <si>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</si>
  <si>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</si>
  <si>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</si>
  <si>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</si>
  <si>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</si>
  <si>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</si>
  <si>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</si>
  <si>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</si>
  <si>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</si>
  <si>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</si>
  <si>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</si>
  <si>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</si>
  <si>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</si>
  <si>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</si>
  <si>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</si>
  <si>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</si>
  <si>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</si>
  <si>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</si>
  <si>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</si>
  <si>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</si>
  <si>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</si>
  <si>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</si>
  <si>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</si>
  <si>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</si>
  <si>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</si>
  <si>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</si>
  <si>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</si>
  <si>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</si>
  <si>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</si>
  <si>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</si>
  <si>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</si>
  <si>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</si>
  <si>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</si>
  <si>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</si>
  <si>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</si>
  <si>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</si>
  <si>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</si>
  <si>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</si>
  <si>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</si>
  <si>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</si>
  <si>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</si>
  <si>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</si>
  <si>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</si>
  <si>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</si>
  <si>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</si>
  <si>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</si>
  <si>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</si>
  <si>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</si>
  <si>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</si>
  <si>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</si>
  <si>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</si>
  <si>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</si>
  <si>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</si>
  <si>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</si>
  <si>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</si>
  <si>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</si>
  <si>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</si>
  <si>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</si>
  <si>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</si>
  <si>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</si>
  <si>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</si>
  <si>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</si>
  <si>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</si>
  <si>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</si>
  <si>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</si>
  <si>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</si>
  <si>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</si>
  <si>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</si>
  <si>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</si>
  <si>
    <t>AA02 1202:FREN FRIES 2</t>
  </si>
  <si>
    <t>AA03 1203:GOLD MR 1</t>
  </si>
  <si>
    <t>AA07 1207:SAUSG 1</t>
  </si>
  <si>
    <t>AA33 1303:CHK WING 2</t>
  </si>
  <si>
    <t>AF02 91202:FREN FRIES 2</t>
  </si>
  <si>
    <t>AF04 91204:FSH BALL 1</t>
  </si>
  <si>
    <t>AF07 91207:SAUSG 2</t>
  </si>
  <si>
    <t>AF32 91302:NUGGET 1</t>
  </si>
  <si>
    <t>AF36 91306:DF WING 1</t>
  </si>
  <si>
    <t>AF39 91309:MC S.FRIES 1</t>
  </si>
  <si>
    <t>AS01 1401:SET 990 7</t>
  </si>
  <si>
    <t>AS02 1402:SET 1390 4</t>
  </si>
  <si>
    <t>BH02 5002:HEI BKT 19</t>
  </si>
  <si>
    <t>BH04 5004:HEI 3+1 4</t>
  </si>
  <si>
    <t>BT02 7002:TIG BKT 5</t>
  </si>
  <si>
    <t>BT03 7003:TIG RND 1</t>
  </si>
  <si>
    <t>CD02 81102:MAMITE CHK 1</t>
  </si>
  <si>
    <t>CD06 81107:SBL F.RICE 1</t>
  </si>
  <si>
    <t>CF01 92001:MILO(C) 15</t>
  </si>
  <si>
    <t>CF02 92003:NESCAFE(C) 5</t>
  </si>
  <si>
    <t>CF03 92005:TEA(C) 12</t>
  </si>
  <si>
    <t>CF04 92007:LMN TEA(C) 30</t>
  </si>
  <si>
    <t>CF05 92009:GRN TEA(C) 47</t>
  </si>
  <si>
    <t>CF06 92011:HNY GT(C) 34</t>
  </si>
  <si>
    <t>CF07 92013:HONEY(C) 16</t>
  </si>
  <si>
    <t>CF08 92015:HNY LMN(C) 63</t>
  </si>
  <si>
    <t>CG01 92023:7 UP 8</t>
  </si>
  <si>
    <t>CG02 92024:7UP REVIVE 3</t>
  </si>
  <si>
    <t>CG03 92025:PEPSI 24</t>
  </si>
  <si>
    <t>CH01 82008:LEMON TEA 4</t>
  </si>
  <si>
    <t>CH05 82030:CINCAU 2</t>
  </si>
  <si>
    <t>CH06 82023:7 UP 2</t>
  </si>
  <si>
    <t>CH09 82105:RIBENA 1</t>
  </si>
  <si>
    <t>CK02 88102:STRONG BKT 1</t>
  </si>
  <si>
    <t>CL02 LOK PACKAGE B 1</t>
  </si>
  <si>
    <t>CM03 80003:CHK KIDNEY 5</t>
  </si>
  <si>
    <t>CM05 80005:CHEE SAUSG 3</t>
  </si>
  <si>
    <t>CM06 80006:BP SAUSG 2</t>
  </si>
  <si>
    <t>CM07 80007:SFL BBAL 3</t>
  </si>
  <si>
    <t>CM08 80008:PANDAN CHK 2</t>
  </si>
  <si>
    <t>CM10 80010:CHK WING 2</t>
  </si>
  <si>
    <t>CO08 80061:VEGE BAL 2</t>
  </si>
  <si>
    <t>CO11 80064:SPRING RL 1</t>
  </si>
  <si>
    <t>CO14 80067:CHEE SF TF 3</t>
  </si>
  <si>
    <t>CP01 80011:MT BAL S 5</t>
  </si>
  <si>
    <t>CP02 80012:WX RL S 1</t>
  </si>
  <si>
    <t>CP03 80013:SAUSG SLC 2</t>
  </si>
  <si>
    <t>CP04 80014:DUMPLING 4</t>
  </si>
  <si>
    <t>CP05 80015:MT BAL B 3</t>
  </si>
  <si>
    <t>CP07 80017:TW SAUSG 4</t>
  </si>
  <si>
    <t>CP08 80018:BACON 2</t>
  </si>
  <si>
    <t>CP10 80020:SFL PBAL 2</t>
  </si>
  <si>
    <t>CP11 80021:ROAST POK 1</t>
  </si>
  <si>
    <t>CU01 80023:FSH WONTON 1</t>
  </si>
  <si>
    <t>CU07 80029:FSH BAL S 1</t>
  </si>
  <si>
    <t>CU09 80031:PRW BAL 1</t>
  </si>
  <si>
    <t>CU10 80032:ABALO SLC 1</t>
  </si>
  <si>
    <t>CU13 80035:TPURA PRW 3</t>
  </si>
  <si>
    <t>CU14 80036:CRB CLAW 1</t>
  </si>
  <si>
    <t>CU15 80037:CHEE SP FP 1</t>
  </si>
  <si>
    <t>CU16 80038:OTAK FSH 1</t>
  </si>
  <si>
    <t>CU18 80040:FZ FSH BAL 2</t>
  </si>
  <si>
    <t>CU20 80042:CFSH BAL 1</t>
  </si>
  <si>
    <t>CU22 80044:SF BAL 1</t>
  </si>
  <si>
    <t>CU24 80046:SHISAMO 1</t>
  </si>
  <si>
    <t>CW01 80048:BOTTOM MR 2</t>
  </si>
  <si>
    <t>CW02 80049:KANG KONG 1</t>
  </si>
  <si>
    <t>CW03 80050:BROCCOLI 1</t>
  </si>
  <si>
    <t>CW05 80052:ABALO MR 5</t>
  </si>
  <si>
    <t>CZ05 87005:TIG BKT P 1</t>
  </si>
  <si>
    <t>CZ06 87006:TIG 2BKT P 1</t>
  </si>
  <si>
    <t>DH02 DUNHILL LITE 1</t>
  </si>
  <si>
    <t>DH03 DUNHILL MT 1</t>
  </si>
  <si>
    <t>DH07 DUNHILL ICE 1</t>
  </si>
  <si>
    <t>DR11 TIDBITS 4</t>
  </si>
  <si>
    <t>HF01 92002:MILO(H) 18</t>
  </si>
  <si>
    <t>HF02 92004:NESCAFE(H) 10</t>
  </si>
  <si>
    <t>HF03 92006:TEA(H) 1</t>
  </si>
  <si>
    <t>HF04 92008:LMN TEA(H) 9</t>
  </si>
  <si>
    <t>HF05 92010:GRN TEA(H) 10</t>
  </si>
  <si>
    <t>HF06 92012:HNY GT(H) 22</t>
  </si>
  <si>
    <t>HF07 92014:HONEY(H) 12</t>
  </si>
  <si>
    <t>HF08 92016:HNY LMN(H) 38</t>
  </si>
  <si>
    <t>HF09 92017:CHAMOMILE 3</t>
  </si>
  <si>
    <t>HF11 92019:EARL GREY 6</t>
  </si>
  <si>
    <t>HP01 H:REGULAR 10</t>
  </si>
  <si>
    <t>HP02 H:MEMBER 14</t>
  </si>
  <si>
    <t>HP21 H:STUDENT 40</t>
  </si>
  <si>
    <t>HP23 H:SENIOR 1</t>
  </si>
  <si>
    <t>JF01 92501:GRAPE J 10</t>
  </si>
  <si>
    <t>JF02 92502:APPLE J 29</t>
  </si>
  <si>
    <t>JF03 92503:MANGO J 32</t>
  </si>
  <si>
    <t>JF04 92504:PASSION J 15</t>
  </si>
  <si>
    <t>JF05 92505:RIBENA J 12</t>
  </si>
  <si>
    <t>KP01 K:REGULAR 6</t>
  </si>
  <si>
    <t>KP25 K:LUNCH 54</t>
  </si>
  <si>
    <t>LC02 1102:MAMITE CHK 3</t>
  </si>
  <si>
    <t>LC04 1104:S&amp;S CHK 2</t>
  </si>
  <si>
    <t>LC05 1105:BUTTER CHK 5</t>
  </si>
  <si>
    <t>LC06 1106:HK F.RICE 1</t>
  </si>
  <si>
    <t>LC07 1107:SBL F.RICE 1</t>
  </si>
  <si>
    <t>LC09 1109:BP UDON 1</t>
  </si>
  <si>
    <t>LC10 1110:NISSIN 2</t>
  </si>
  <si>
    <t>LC15 1115:CHK NOODLE 1</t>
  </si>
  <si>
    <t>LF01 91101:THAI CHK 2</t>
  </si>
  <si>
    <t>LF02 91102:MAMITE CHK 4</t>
  </si>
  <si>
    <t>LF04 91104:S&amp;S CHK 2</t>
  </si>
  <si>
    <t>LF05 91105:BUTTER CHK 3</t>
  </si>
  <si>
    <t>LF06 91106:HK F.RICE 4</t>
  </si>
  <si>
    <t>LF08 91108:SBL F.MEE 1</t>
  </si>
  <si>
    <t>LF09 91109:BP UDON 1</t>
  </si>
  <si>
    <t>LF10 91110:NISSIN 1</t>
  </si>
  <si>
    <t>LF16 91116:MGL CHK 1</t>
  </si>
  <si>
    <t>MP01 M:REGULAR 15</t>
  </si>
  <si>
    <t>MP03 M:MEMBER B'DAY 1</t>
  </si>
  <si>
    <t>MP18 M:4BP 1</t>
  </si>
  <si>
    <t>MP24 M:LADIES 10</t>
  </si>
  <si>
    <t>NP01 N:REGULAR 59</t>
  </si>
  <si>
    <t>NP03 N:MEMBER B'DAY 2</t>
  </si>
  <si>
    <t>NP04 N:CHILDREN 1</t>
  </si>
  <si>
    <t>NP05 N:PROMOTION 14</t>
  </si>
  <si>
    <t>NP06 N:STAFF B'DAY 1</t>
  </si>
  <si>
    <t>NP18 N:4BP 1</t>
  </si>
  <si>
    <t>NP25 N:K DINNER 29</t>
  </si>
  <si>
    <t>NP30 N:AEON PROMOTION 7</t>
  </si>
  <si>
    <t>OS01 FREEHEAD (R) 2</t>
  </si>
  <si>
    <t>OS12 REBATE RM10 6</t>
  </si>
  <si>
    <t>OX01 REGULAR MEM CARD 2</t>
  </si>
  <si>
    <t>RQ02 1602:ADD F.EGG 1</t>
  </si>
  <si>
    <t>RQ03 ADD SAUCE 1000 1</t>
  </si>
  <si>
    <t>RQ07 ADD SAUCE C.PADI 2</t>
  </si>
  <si>
    <t>RQ10 ADD SAUCE MAYO 1</t>
  </si>
  <si>
    <t>SF01 92601:GRAPE SO 9</t>
  </si>
  <si>
    <t>SF02 92602:APPLE SO 5</t>
  </si>
  <si>
    <t>SF03 92603:MANGO SO 3</t>
  </si>
  <si>
    <t>SF04 92604:PASSION SO 2</t>
  </si>
  <si>
    <t>SF05 92605:RIBENA SO 2</t>
  </si>
  <si>
    <t>WF01 91001:BP CHK CP 20</t>
  </si>
  <si>
    <t>WF02 91002:GVY CHK CP 2</t>
  </si>
  <si>
    <t>WF03 91003:MR CHK CP 13</t>
  </si>
  <si>
    <t>WF04 91004:CKN MARY 2</t>
  </si>
  <si>
    <t>WF05 91005:FSH&amp;CHIP 8</t>
  </si>
  <si>
    <t>WF06 91006:SPAGHETTI 8</t>
  </si>
  <si>
    <t>WF07 91007:CHK SALAD 3</t>
  </si>
  <si>
    <t>WG01 92026:PLN WATER 26</t>
  </si>
  <si>
    <t>WT03 1003:MR CKN CP 1</t>
  </si>
  <si>
    <t>WT06 1006:SPAGHETTI 3</t>
  </si>
  <si>
    <t>WT07 1007:CHK SALAD 1</t>
  </si>
  <si>
    <t>ZAA02 1202:FREN FRIES 7</t>
  </si>
  <si>
    <t>ZAA04 1204:FSHBALL 1</t>
  </si>
  <si>
    <t>ZAA06 1206:SPRING RL 3</t>
  </si>
  <si>
    <t>ZAA07 1207:SAUSG 3</t>
  </si>
  <si>
    <t>ZAB02 1302:NUGGET 2</t>
  </si>
  <si>
    <t>ZAB03 1303:CHK WING 4</t>
  </si>
  <si>
    <t>ZAB06 1306:DF WING 2</t>
  </si>
  <si>
    <t>ZBC01 COLD 1</t>
  </si>
  <si>
    <t>ZBC02 HOT 2</t>
  </si>
  <si>
    <t>ZBC03 WARM 18</t>
  </si>
  <si>
    <t>ZBC04 LESS ICE 28</t>
  </si>
  <si>
    <t>ZBC06 NO ICE 4</t>
  </si>
  <si>
    <t>ZBC07 LESS SWEET 2</t>
  </si>
  <si>
    <t>ZBC09 NO SWEET 1</t>
  </si>
  <si>
    <t>ZBC10 LESS LEMON 1</t>
  </si>
  <si>
    <t>ZBC13 JUG 2</t>
  </si>
  <si>
    <t>ZBC14 BEER GLASS 20</t>
  </si>
  <si>
    <t>ZBC15 ICE BUCKET 7</t>
  </si>
  <si>
    <t>ZBC17 REMARK - ICE ONL 9</t>
  </si>
  <si>
    <t>ZBR01 TIG BKT 6</t>
  </si>
  <si>
    <t>ZZZZZ WRONG KEY</t>
  </si>
  <si>
    <t>AA02 1202:FREN FRIES</t>
  </si>
  <si>
    <t>AA32 1302:NUGGET</t>
  </si>
  <si>
    <t>AA33 1303:CHK WING</t>
  </si>
  <si>
    <t>AF32 91302:NUGGET</t>
  </si>
  <si>
    <t>AF36 91306:DF WING</t>
  </si>
  <si>
    <t>AF37 91307:CALAMARI</t>
  </si>
  <si>
    <t>AF39 91309:MC S.FRIES</t>
  </si>
  <si>
    <t>AP01 1411:MC ALACARTE</t>
  </si>
  <si>
    <t>AP02 1412:MC BEER</t>
  </si>
  <si>
    <t>AS01 1401:SET 990</t>
  </si>
  <si>
    <t>AS02 1402:SET 1390</t>
  </si>
  <si>
    <t>BH02 5002:HEI BKT</t>
  </si>
  <si>
    <t>BN02 8202:HOE BKT</t>
  </si>
  <si>
    <t>BT02 7002:TIG BKT</t>
  </si>
  <si>
    <t>BT03 7003:TIG RND</t>
  </si>
  <si>
    <t>CD04 81105:BUTTER CHK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</si>
  <si>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</si>
  <si>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</si>
  <si>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</si>
  <si>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</si>
  <si>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</si>
  <si>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</si>
  <si>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</si>
  <si>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</si>
  <si>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</si>
  <si>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CG03 92025:PEPSI</t>
  </si>
  <si>
    <t>CH01 82008:LEMON TEA</t>
  </si>
  <si>
    <t>CH03 82028:CHRY TEA</t>
  </si>
  <si>
    <t>CH07 82024:7 UP RV</t>
  </si>
  <si>
    <t>CH09 82105:RIBENA</t>
  </si>
  <si>
    <t>CH10 82026:BM WATER</t>
  </si>
  <si>
    <t>CL02 LOK PACKAGE B</t>
  </si>
  <si>
    <t>CM01 80001:COC SAUSG</t>
  </si>
  <si>
    <t>CM03 80003:CHK KIDNEY</t>
  </si>
  <si>
    <t>CM05 80005:CHEE SAUSG</t>
  </si>
  <si>
    <t>CM06 80006:BP SAUSG</t>
  </si>
  <si>
    <t>CM07 80007:SFL BBAL</t>
  </si>
  <si>
    <t>CM08 80008:PANDAN CHK</t>
  </si>
  <si>
    <t>CM10 80010:CHK WING</t>
  </si>
  <si>
    <t>CO01 80054:MFSH EGGPL</t>
  </si>
  <si>
    <t>CO02 80055:MFSH CL</t>
  </si>
  <si>
    <t>CO03 80056:MFSH LF</t>
  </si>
  <si>
    <t>CO06 80059:F WANTON</t>
  </si>
  <si>
    <t>CO08 80061:VEGE BAL</t>
  </si>
  <si>
    <t>CO11 80064:SPRING RL</t>
  </si>
  <si>
    <t>CO15 80068:R SKIN RL</t>
  </si>
  <si>
    <t>CP01 80011:MT BAL S</t>
  </si>
  <si>
    <t>CP02 80012:WX RL S</t>
  </si>
  <si>
    <t>CP04 80014:DUMPLING</t>
  </si>
  <si>
    <t>CP05 80015:MT BAL B</t>
  </si>
  <si>
    <t>CP08 80018:BACON</t>
  </si>
  <si>
    <t>CP10 80020:SFL PBAL</t>
  </si>
  <si>
    <t>CP12 80022:ENO BC ROL</t>
  </si>
  <si>
    <t>CU03 80025:SP FSH CAK</t>
  </si>
  <si>
    <t>CU07 80029:FSH BAL S</t>
  </si>
  <si>
    <t>CU10 80032:ABALO SLC</t>
  </si>
  <si>
    <t>CU13 80035:TPURA PRW</t>
  </si>
  <si>
    <t>CU16 80038:OTAK FSH</t>
  </si>
  <si>
    <t>CU17 80039:SALMON BAL</t>
  </si>
  <si>
    <t>CU18 80040:FZ FSH BAL</t>
  </si>
  <si>
    <t>CU19 80041:SCLOP BAL</t>
  </si>
  <si>
    <t>CW01 80048:BOTTOM MR</t>
  </si>
  <si>
    <t>CW03 80050:BROCCOLI</t>
  </si>
  <si>
    <t>CW05 80052:ABALO MR</t>
  </si>
  <si>
    <t>CY01 88001:SOME BTL</t>
  </si>
  <si>
    <t>CZ05 87005:TIG BKT P</t>
  </si>
  <si>
    <t>CZ06 87006:TIG 2BKT P</t>
  </si>
  <si>
    <t>DH02 DUNHILL LITE</t>
  </si>
  <si>
    <t>DH04 DUNHILL MT LITE</t>
  </si>
  <si>
    <t>DH07 DUNHILL ICE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</si>
  <si>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</si>
  <si>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</si>
  <si>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</si>
  <si>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</si>
  <si>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</si>
  <si>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</si>
  <si>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</si>
  <si>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</si>
  <si>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</si>
  <si>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</si>
  <si>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HF10 92018:DARJEELING</t>
  </si>
  <si>
    <t>HF11 92019:EARL GREY</t>
  </si>
  <si>
    <t>HP01 H:REGULAR</t>
  </si>
  <si>
    <t>HP02 H:MEMBER</t>
  </si>
  <si>
    <t>HP03 H:MEMBER B'DAY</t>
  </si>
  <si>
    <t>HP04 H:CHILDREN</t>
  </si>
  <si>
    <t>HP21 H:STUDENT</t>
  </si>
  <si>
    <t>JF01 92501:GRAPE J</t>
  </si>
  <si>
    <t>JF02 92502:APPLE J</t>
  </si>
  <si>
    <t>JF03 92503:MANGO J</t>
  </si>
  <si>
    <t>JF04 92504:PASSION J</t>
  </si>
  <si>
    <t>JF05 92505:RIBENA J</t>
  </si>
  <si>
    <t>KP04 K:CHILDREN</t>
  </si>
  <si>
    <t>KP25 K:LUNCH</t>
  </si>
  <si>
    <t>LC01 1101:THAI CHK</t>
  </si>
  <si>
    <t>LC02 1102:MAMITE CHK</t>
  </si>
  <si>
    <t>LC05 1105:BUTTER CHK</t>
  </si>
  <si>
    <t>LC06 1106:HK F.RICE</t>
  </si>
  <si>
    <t>LC09 1109:BP UDON</t>
  </si>
  <si>
    <t>LC16 1116:MGL CHK</t>
  </si>
  <si>
    <t>LF01 91101:THAI CHK</t>
  </si>
  <si>
    <t>LF02 91102:MAMITE CHK</t>
  </si>
  <si>
    <t>LF04 91104:S&amp;S CHK</t>
  </si>
  <si>
    <t>LF05 91105:BUTTER CHK</t>
  </si>
  <si>
    <t>LF06 91106:HK F.RICE</t>
  </si>
  <si>
    <t>LF07 91107:SBL F.RICE</t>
  </si>
  <si>
    <t>LF08 91108:SBL F.MEE</t>
  </si>
  <si>
    <t>LF09 91109:BP UDON</t>
  </si>
  <si>
    <t>LF10 91110:NISSIN</t>
  </si>
  <si>
    <t>LF11 91111:VEG RICE</t>
  </si>
  <si>
    <t>LF16 91116:MGL CHK</t>
  </si>
  <si>
    <t>MP01 M:REGULAR</t>
  </si>
  <si>
    <t>MP24 M:LADIES</t>
  </si>
  <si>
    <t>NP01 N:REGULAR</t>
  </si>
  <si>
    <t>NP02 N:MEMBER</t>
  </si>
  <si>
    <t>NP03 N:MEMBER B'DAY</t>
  </si>
  <si>
    <t>NP04 N:CHILDREN</t>
  </si>
  <si>
    <t>NP17 N:FREEHEAD</t>
  </si>
  <si>
    <t>NP18 N:4BP</t>
  </si>
  <si>
    <t>NP25 N:K DINNER</t>
  </si>
  <si>
    <t>OS01 FREEHEAD (R)</t>
  </si>
  <si>
    <t>OS12 REBATE RM10</t>
  </si>
  <si>
    <t>OX01 REGULAR MEM CARD</t>
  </si>
  <si>
    <t>RQ03 ADD SAUCE 1000</t>
  </si>
  <si>
    <t>RQ15 ADD SAUCE THAI</t>
  </si>
  <si>
    <t>RQ16 ADD SAUCE TOMATO</t>
  </si>
  <si>
    <t>SF01 92601:GRAPE SO</t>
  </si>
  <si>
    <t>SF03 92603:MANGO SO</t>
  </si>
  <si>
    <t>SF04 92604:PASSION SO</t>
  </si>
  <si>
    <t>SF05 92605:RIBENA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</si>
  <si>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</si>
  <si>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</si>
  <si>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</si>
  <si>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</si>
  <si>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</si>
  <si>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</si>
  <si>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</si>
  <si>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</si>
  <si>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</si>
  <si>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</si>
  <si>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</si>
  <si>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WT05 1005:FSH&amp;CHIP</t>
  </si>
  <si>
    <t>WT06 1006:SPAGHETTI</t>
  </si>
  <si>
    <t>ZAA02 1202:FREN FRIES</t>
  </si>
  <si>
    <t>ZAA04 1204:FSHBALL</t>
  </si>
  <si>
    <t>ZAA06 1206:SPRING RL</t>
  </si>
  <si>
    <t>ZAA07 1207:SAUSG</t>
  </si>
  <si>
    <t>ZAB02 1302:NUGGET</t>
  </si>
  <si>
    <t>ZAB03 1303:CHK WING</t>
  </si>
  <si>
    <t>ZAB05 1305:THAI RL</t>
  </si>
  <si>
    <t>ZAB07 1307: CALAMARI</t>
  </si>
  <si>
    <t>ZAB09 1309:MC SPIRAL F</t>
  </si>
  <si>
    <t>ZBC01 COLD</t>
  </si>
  <si>
    <t>ZBC02 HOT</t>
  </si>
  <si>
    <t>ZBC03 WARM</t>
  </si>
  <si>
    <t>ZBC04 LESS ICE</t>
  </si>
  <si>
    <t>ZBC06 NO ICE</t>
  </si>
  <si>
    <t>ZBC07 LESS SWEET</t>
  </si>
  <si>
    <t>ZBC10 LESS LEMON</t>
  </si>
  <si>
    <t>ZBC11 MORE LEMON</t>
  </si>
  <si>
    <t>ZBC12 EXTRA</t>
  </si>
  <si>
    <t>ZBC13 JUG</t>
  </si>
  <si>
    <t>ZBC14 BEER GLASS</t>
  </si>
  <si>
    <t>ZBC15 ICE BUCKET</t>
  </si>
  <si>
    <t>ZBC17 REMARK - LEMON</t>
  </si>
  <si>
    <t>ZBR01 TIG BKT</t>
  </si>
  <si>
    <t>ZZZZZ SOLD OUT</t>
  </si>
  <si>
    <t>AA04 1204:FSH BALL</t>
  </si>
  <si>
    <t>AA07 1207:SAUSG</t>
  </si>
  <si>
    <t>AA38 1308:MC RING</t>
  </si>
  <si>
    <t>AF02 91202:FREN FRIES</t>
  </si>
  <si>
    <t>AF03 91203:GOLD MR</t>
  </si>
  <si>
    <t>AF41 91311:MC HSH BRW</t>
  </si>
  <si>
    <t>BT01 7001:TIG BTL</t>
  </si>
  <si>
    <t>BT04 7004:TIG 2+1</t>
  </si>
  <si>
    <t>CB06 2011:HNY GT(C)</t>
  </si>
  <si>
    <t>CG02 92024:7UP REVIVE</t>
  </si>
  <si>
    <t>CJ01 86001:GUI BTL</t>
  </si>
  <si>
    <t>CK01 88101:STRONG BTL</t>
  </si>
  <si>
    <t>CL01 LOK PACKAGE A</t>
  </si>
  <si>
    <t>CM04 80004:CHK LIVER</t>
  </si>
  <si>
    <t>CM09 80009:DCK BREAST</t>
  </si>
  <si>
    <t>CO04 80057:CRS BCURD</t>
  </si>
  <si>
    <t>CO05 80058:QUAIL EGGS</t>
  </si>
  <si>
    <t>CO10 80063:SF TF</t>
  </si>
  <si>
    <t>CP07 80017:TW SAUSG</t>
  </si>
  <si>
    <t>CP11 80021:ROAST POK</t>
  </si>
  <si>
    <t>CU01 80023:FSH WONTON</t>
  </si>
  <si>
    <t>CU02 80024:FSH MI CAK</t>
  </si>
  <si>
    <t>CU05 80027:WX FSH BAL</t>
  </si>
  <si>
    <t>CU06 80028:XD FSH BAL</t>
  </si>
  <si>
    <t>CU12 80034:FSH BAL B</t>
  </si>
  <si>
    <t>CU14 80036:CRB CLAW</t>
  </si>
  <si>
    <t>CU15 80037:CHEE SP FP</t>
  </si>
  <si>
    <t>CU20 80042:CFSH BAL</t>
  </si>
  <si>
    <t>CW02 80049:KANG KONG</t>
  </si>
  <si>
    <t>CW04 80051:LONG BEAN</t>
  </si>
  <si>
    <t>CX01 81001:BP CKN CP</t>
  </si>
  <si>
    <t>CX04 81004:CKN MARY</t>
  </si>
  <si>
    <t>CX05 81005:FSH&amp;CHIP</t>
  </si>
  <si>
    <t>DH01 DUNHILL</t>
  </si>
  <si>
    <t>HP18 H:4BP</t>
  </si>
  <si>
    <t>KP01 K:REGULAR</t>
  </si>
  <si>
    <t>LC04 1104:S&amp;S CHK</t>
  </si>
  <si>
    <t>LC15 1115:CHK NOODLE</t>
  </si>
  <si>
    <t>MP03 M:MEMBER B'DAY</t>
  </si>
  <si>
    <t>MP09 M:XTD M ROOM</t>
  </si>
  <si>
    <t>MP17 M:FREEHEAD</t>
  </si>
  <si>
    <t>NP11 N:XTD VIP ROOM</t>
  </si>
  <si>
    <t>RQ02 1602:ADD F.EGG</t>
  </si>
  <si>
    <t>RQ10 ADD SAUCE MAYO</t>
  </si>
  <si>
    <t>SF02 92602:APPLE SO</t>
  </si>
  <si>
    <t>SM08 2822:MOCHA SM</t>
  </si>
  <si>
    <t>ZAA01 1201:SFD STICK</t>
  </si>
  <si>
    <t>ZBC17 REMARK - PUT LIT</t>
  </si>
  <si>
    <t>AA03 1203:GOLD MR</t>
  </si>
  <si>
    <t>AA39 1309:MC S.FRIES</t>
  </si>
  <si>
    <t>AF04 91204:FSH BALL</t>
  </si>
  <si>
    <t>AF07 91207:SAUSG</t>
  </si>
  <si>
    <t>AF33 91303:CHK WING</t>
  </si>
  <si>
    <t>AF35 91305:THAI RL</t>
  </si>
  <si>
    <t>AF38 91308:MC RING</t>
  </si>
  <si>
    <t>BH01 5001:HEI BTL</t>
  </si>
  <si>
    <t>CD01 81101:THAI CHK</t>
  </si>
  <si>
    <t>CD10 81111:VEG RICE</t>
  </si>
  <si>
    <t>CD11 81115:CHK NOODLE</t>
  </si>
  <si>
    <t>CK02 88102:STRONG BKT</t>
  </si>
  <si>
    <t>CN01 88201:HOE BTL</t>
  </si>
  <si>
    <t>CO14 80067:CHEE SF TF</t>
  </si>
  <si>
    <t>CP03 80013:SAUSG SLC</t>
  </si>
  <si>
    <t>CX02 81002:GVY CHK CP</t>
  </si>
  <si>
    <t>CX03 81003:MR CKN CP</t>
  </si>
  <si>
    <t>CY02 88002:SOME BKT</t>
  </si>
  <si>
    <t>HP09 H:XTD M ROOM</t>
  </si>
  <si>
    <t>HP15 H:ST MEMBER</t>
  </si>
  <si>
    <t>HP20 H:MEMBER 30%</t>
  </si>
  <si>
    <t>LC08 1108:SBL F.MEE</t>
  </si>
  <si>
    <t>LF15 91115:CHK NOODLE</t>
  </si>
  <si>
    <t>NP20 N:MEMBER 30%</t>
  </si>
  <si>
    <t>RQ07 ADD SAUCE C.PADI</t>
  </si>
  <si>
    <t>ZAA03 1203:GOLD MR</t>
  </si>
  <si>
    <t>ZAB04 1304:IKAN BILIS</t>
  </si>
  <si>
    <t>ZAB08 1308 MC RING</t>
  </si>
  <si>
    <t>ZAB11 1311:MC HASH BRW</t>
  </si>
  <si>
    <t>ZBC09 NO SWEET</t>
  </si>
  <si>
    <t>ZBC17 REMARK - ADD LEM</t>
  </si>
  <si>
    <t>ZZZZZ CUS CANCEL</t>
  </si>
  <si>
    <t>AF06 91206:SPRING RL</t>
  </si>
  <si>
    <t>BY02 8002:SOME BKT</t>
  </si>
  <si>
    <t>CD03 81104:S&amp;S CHK</t>
  </si>
  <si>
    <t>CD08 81109:BP UDON</t>
  </si>
  <si>
    <t>CH02 82010:GRN TEA</t>
  </si>
  <si>
    <t>CH04 82029:SOYA</t>
  </si>
  <si>
    <t>CI01 85001:HEI BTL</t>
  </si>
  <si>
    <t>CJ02 86002:GUI BKT</t>
  </si>
  <si>
    <t>CM02 80002:BEEF BAL</t>
  </si>
  <si>
    <t>CU04 80026:CLAM</t>
  </si>
  <si>
    <t>CU09 80031:PRW BAL</t>
  </si>
  <si>
    <t>CW06 80053:STAKE MR</t>
  </si>
  <si>
    <t>HP23 H:SENIOR</t>
  </si>
  <si>
    <t>KP18 K:4BP</t>
  </si>
  <si>
    <t>LC07 1107:SBL F.RICE</t>
  </si>
  <si>
    <t>MC02 MIC COVER X 3</t>
  </si>
  <si>
    <t>MP02 M:MEMBER</t>
  </si>
  <si>
    <t>MP08 M:XTD S ROOM</t>
  </si>
  <si>
    <t>MP18 M:4BP</t>
  </si>
  <si>
    <t>NP08 N:XTD S ROOM</t>
  </si>
  <si>
    <t>NP09 N:XTD M ROOM</t>
  </si>
  <si>
    <t>NP10 N:XTD B ROOM</t>
  </si>
  <si>
    <t>OX21 ST MEM CARD</t>
  </si>
  <si>
    <t>ZAB06 1306:DF WING</t>
  </si>
  <si>
    <t>ZBC17 REMARK - MORE LE</t>
  </si>
  <si>
    <t>ZKC17 REMARK - NO GARL</t>
  </si>
  <si>
    <t>ZZZZZ CHANGE SET 990</t>
  </si>
  <si>
    <t>AA34 1304:IKAN BILIS</t>
  </si>
  <si>
    <t>AA37 1307:CALAMARI</t>
  </si>
  <si>
    <t>AA40 1310:MC HP SMIL</t>
  </si>
  <si>
    <t>AA41 1311:MC HSH BRW</t>
  </si>
  <si>
    <t>CD06 81107:SBL F.RICE</t>
  </si>
  <si>
    <t>CH05 82030:CINCAU</t>
  </si>
  <si>
    <t>CH06 82023:7 UP</t>
  </si>
  <si>
    <t>CO12 80065:QC EGGS</t>
  </si>
  <si>
    <t>CU08 80030:TF FSH BAL</t>
  </si>
  <si>
    <t>CU21 80043:CFSH RL</t>
  </si>
  <si>
    <t>CU23 80045:CTL FSH</t>
  </si>
  <si>
    <t>CU25 80047:TIGER PRW</t>
  </si>
  <si>
    <t>HP17 H:FREEHEAD</t>
  </si>
  <si>
    <t>HP31 H:MAXIS 50%</t>
  </si>
  <si>
    <t>JD03 2925:PEPSI JUG</t>
  </si>
  <si>
    <t>LC10 1110:NISSIN</t>
  </si>
  <si>
    <t>LC11 1111:VEG RICE</t>
  </si>
  <si>
    <t>NP16 N:ST MEM B'DAY</t>
  </si>
  <si>
    <t>NP30 N:AEON PROMOTION</t>
  </si>
  <si>
    <t>NP31 N:MAXIS 50%</t>
  </si>
  <si>
    <t>OU02 LIGHTER</t>
  </si>
  <si>
    <t>OX02 REGULAR REPLACE</t>
  </si>
  <si>
    <t>SO02 2602:APPLE SO</t>
  </si>
  <si>
    <t>WT07 1007:CHK SALAD</t>
  </si>
  <si>
    <t>ZBC05 MORE ICE</t>
  </si>
  <si>
    <t>ZBC17 REMARK - 5 CUBE</t>
  </si>
  <si>
    <t>ZBR03 GUI EX BKT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</si>
</sst>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5" fillId="2" borderId="7" xfId="10" applyNumberFormat="1" applyFont="1" applyFill="1" applyBorder="1" applyAlignment="1">
      <alignment horizontal="center" vertical="center" wrapText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24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NOVEMBER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41579</v>
      </c>
      <c r="H27" s="109">
        <f ca="1">IFERROR(IF(MONTH(G27+1)&lt;=MONTH($G$27),G27+1,""),"")</f>
        <v>41580</v>
      </c>
      <c r="I27" s="109">
        <f t="shared" ref="I27:AK27" ca="1" si="0">IFERROR(IF(MONTH(H27+1)&lt;=MONTH($G$27),H27+1,""),"")</f>
        <v>41581</v>
      </c>
      <c r="J27" s="109">
        <f t="shared" ca="1" si="0"/>
        <v>41582</v>
      </c>
      <c r="K27" s="109">
        <f t="shared" ca="1" si="0"/>
        <v>41583</v>
      </c>
      <c r="L27" s="109">
        <f t="shared" ca="1" si="0"/>
        <v>41584</v>
      </c>
      <c r="M27" s="109">
        <f t="shared" ca="1" si="0"/>
        <v>41585</v>
      </c>
      <c r="N27" s="109">
        <f t="shared" ca="1" si="0"/>
        <v>41586</v>
      </c>
      <c r="O27" s="109">
        <f t="shared" ca="1" si="0"/>
        <v>41587</v>
      </c>
      <c r="P27" s="109">
        <f t="shared" ca="1" si="0"/>
        <v>41588</v>
      </c>
      <c r="Q27" s="109">
        <f t="shared" ca="1" si="0"/>
        <v>41589</v>
      </c>
      <c r="R27" s="109">
        <f t="shared" ca="1" si="0"/>
        <v>41590</v>
      </c>
      <c r="S27" s="109">
        <f t="shared" ca="1" si="0"/>
        <v>41591</v>
      </c>
      <c r="T27" s="109">
        <f t="shared" ca="1" si="0"/>
        <v>41592</v>
      </c>
      <c r="U27" s="109">
        <f t="shared" ca="1" si="0"/>
        <v>41593</v>
      </c>
      <c r="V27" s="109">
        <f t="shared" ca="1" si="0"/>
        <v>41594</v>
      </c>
      <c r="W27" s="109">
        <f t="shared" ca="1" si="0"/>
        <v>41595</v>
      </c>
      <c r="X27" s="109">
        <f t="shared" ca="1" si="0"/>
        <v>41596</v>
      </c>
      <c r="Y27" s="109">
        <f t="shared" ca="1" si="0"/>
        <v>41597</v>
      </c>
      <c r="Z27" s="109">
        <f t="shared" ca="1" si="0"/>
        <v>41598</v>
      </c>
      <c r="AA27" s="109">
        <f t="shared" ca="1" si="0"/>
        <v>41599</v>
      </c>
      <c r="AB27" s="109">
        <f t="shared" ca="1" si="0"/>
        <v>41600</v>
      </c>
      <c r="AC27" s="109">
        <f t="shared" ca="1" si="0"/>
        <v>41601</v>
      </c>
      <c r="AD27" s="109">
        <f t="shared" ca="1" si="0"/>
        <v>41602</v>
      </c>
      <c r="AE27" s="109">
        <f t="shared" ca="1" si="0"/>
        <v>41603</v>
      </c>
      <c r="AF27" s="109">
        <f t="shared" ca="1" si="0"/>
        <v>41604</v>
      </c>
      <c r="AG27" s="109">
        <f t="shared" ca="1" si="0"/>
        <v>41605</v>
      </c>
      <c r="AH27" s="109">
        <f t="shared" ca="1" si="0"/>
        <v>41606</v>
      </c>
      <c r="AI27" s="109">
        <f t="shared" ca="1" si="0"/>
        <v>41607</v>
      </c>
      <c r="AJ27" s="109">
        <f t="shared" ca="1" si="0"/>
        <v>41608</v>
      </c>
      <c r="AK27" s="109" t="str">
        <f t="shared" ca="1" si="0"/>
        <v/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0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0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0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0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0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0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0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0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0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0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0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0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0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0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0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0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0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0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0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0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0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0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0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0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0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0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0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0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0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0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0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0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0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0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0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0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0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0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0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0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0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0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0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0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0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0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0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0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0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0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0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0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0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0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0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0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0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0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0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0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0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0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0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0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0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0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0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0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0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0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0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0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0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0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0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0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0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0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0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0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0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0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0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0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0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0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0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0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0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0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0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0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0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0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0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0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0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0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0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0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0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0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0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0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0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0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0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0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0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0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0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0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0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0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0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0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0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0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0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0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0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0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0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0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0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0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0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0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0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0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0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0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0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0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0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topLeftCell="CD1" zoomScale="98" zoomScaleNormal="98" workbookViewId="0">
      <selection activeCell="CK18" sqref="CK18:CL235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NOVEMBER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11 / 2013</v>
      </c>
      <c r="C14" s="202"/>
      <c r="E14" s="201" t="str">
        <f ca="1">"DATE  "&amp;TEXT(Summary!H27,"DD / MM / YYYY")</f>
        <v>DATE  02 / 11 / 2013</v>
      </c>
      <c r="F14" s="202"/>
      <c r="H14" s="201" t="str">
        <f ca="1">"DATE  "&amp;TEXT(Summary!I27,"DD / MM / YYYY")</f>
        <v>DATE  03 / 11 / 2013</v>
      </c>
      <c r="I14" s="202"/>
      <c r="K14" s="201" t="str">
        <f ca="1">"DATE  "&amp;TEXT(Summary!J27,"DD / MM / YYYY")</f>
        <v>DATE  04 / 11 / 2013</v>
      </c>
      <c r="L14" s="202"/>
      <c r="N14" s="201" t="str">
        <f ca="1">"DATE  "&amp;TEXT(Summary!K27,"DD / MM / YYYY")</f>
        <v>DATE  05 / 11 / 2013</v>
      </c>
      <c r="O14" s="202"/>
      <c r="Q14" s="201" t="str">
        <f ca="1">"DATE  "&amp;TEXT(Summary!L27,"DD / MM / YYYY")</f>
        <v>DATE  06 / 11 / 2013</v>
      </c>
      <c r="R14" s="202"/>
      <c r="T14" s="201" t="str">
        <f ca="1">"DATE  "&amp;TEXT(Summary!M27,"DD / MM / YYYY")</f>
        <v>DATE  07 / 11 / 2013</v>
      </c>
      <c r="U14" s="202"/>
      <c r="W14" s="201" t="str">
        <f ca="1">"DATE  "&amp;TEXT(Summary!N27,"DD / MM / YYYY")</f>
        <v>DATE  08 / 11 / 2013</v>
      </c>
      <c r="X14" s="202"/>
      <c r="Z14" s="201" t="str">
        <f ca="1">"DATE  "&amp;TEXT(Summary!O27,"DD / MM / YYYY")</f>
        <v>DATE  09 / 11 / 2013</v>
      </c>
      <c r="AA14" s="202"/>
      <c r="AC14" s="201" t="str">
        <f ca="1">"DATE  "&amp;TEXT(Summary!P27,"DD / MM / YYYY")</f>
        <v>DATE  10 / 11 / 2013</v>
      </c>
      <c r="AD14" s="202"/>
      <c r="AF14" s="201" t="str">
        <f ca="1">"DATE  "&amp;TEXT(Summary!Q27,"DD / MM / YYYY")</f>
        <v>DATE  11 / 11 / 2013</v>
      </c>
      <c r="AG14" s="202"/>
      <c r="AI14" s="201" t="str">
        <f ca="1">"DATE  "&amp;TEXT(Summary!R27,"DD / MM / YYYY")</f>
        <v>DATE  12 / 11 / 2013</v>
      </c>
      <c r="AJ14" s="202"/>
      <c r="AL14" s="201" t="str">
        <f ca="1">"DATE  "&amp;TEXT(Summary!S27,"DD / MM / YYYY")</f>
        <v>DATE  13 / 11 / 2013</v>
      </c>
      <c r="AM14" s="202"/>
      <c r="AO14" s="201" t="str">
        <f ca="1">"DATE  "&amp;TEXT(Summary!T27,"DD / MM / YYYY")</f>
        <v>DATE  14 / 11 / 2013</v>
      </c>
      <c r="AP14" s="202"/>
      <c r="AR14" s="201" t="str">
        <f ca="1">"DATE  "&amp;TEXT(Summary!U27,"DD / MM / YYYY")</f>
        <v>DATE  15 / 11 / 2013</v>
      </c>
      <c r="AS14" s="202"/>
      <c r="AU14" s="201" t="str">
        <f ca="1">"DATE  "&amp;TEXT(Summary!V27,"DD / MM / YYYY")</f>
        <v>DATE  16 / 11 / 2013</v>
      </c>
      <c r="AV14" s="202"/>
      <c r="AX14" s="201" t="str">
        <f ca="1">"DATE  "&amp;TEXT(Summary!W27,"DD / MM / YYYY")</f>
        <v>DATE  17 / 11 / 2013</v>
      </c>
      <c r="AY14" s="659"/>
      <c r="BA14" s="201" t="str">
        <f ca="1">"DATE  "&amp;TEXT(Summary!X27,"DD / MM / YYYY")</f>
        <v>DATE  18 / 11 / 2013</v>
      </c>
      <c r="BB14" s="202"/>
      <c r="BD14" s="201" t="str">
        <f ca="1">"DATE  "&amp;TEXT(Summary!Y27,"DD / MM / YYYY")</f>
        <v>DATE  19 / 11 / 2013</v>
      </c>
      <c r="BE14" s="202"/>
      <c r="BG14" s="201" t="str">
        <f ca="1">"DATE  "&amp;TEXT(Summary!Z27,"DD / MM / YYYY")</f>
        <v>DATE  20 / 11 / 2013</v>
      </c>
      <c r="BH14" s="202"/>
      <c r="BJ14" s="201" t="str">
        <f ca="1">"DATE  "&amp;TEXT(Summary!AA27,"DD / MM / YYYY")</f>
        <v>DATE  21 / 11 / 2013</v>
      </c>
      <c r="BK14" s="660"/>
      <c r="BM14" s="201" t="str">
        <f ca="1">"DATE  "&amp;TEXT(Summary!AB27,"DD / MM / YYYY")</f>
        <v>DATE  22 / 11 / 2013</v>
      </c>
      <c r="BN14" s="202"/>
      <c r="BP14" s="201" t="str">
        <f ca="1">"DATE  "&amp;TEXT(Summary!AC27,"DD / MM / YYYY")</f>
        <v>DATE  23 / 11 / 2013</v>
      </c>
      <c r="BQ14" s="202"/>
      <c r="BS14" s="201" t="str">
        <f ca="1">"DATE  "&amp;TEXT(Summary!AD27,"DD / MM / YYYY")</f>
        <v>DATE  24 / 11 / 2013</v>
      </c>
      <c r="BT14" s="202"/>
      <c r="BV14" s="201" t="str">
        <f ca="1">"DATE  "&amp;TEXT(Summary!AE27,"DD / MM / YYYY")</f>
        <v>DATE  25 / 11 / 2013</v>
      </c>
      <c r="BW14" s="202"/>
      <c r="BY14" s="201" t="str">
        <f ca="1">"DATE  "&amp;TEXT(Summary!AF27,"DD / MM / YYYY")</f>
        <v>DATE  26 / 11 / 2013</v>
      </c>
      <c r="BZ14" s="202"/>
      <c r="CB14" s="201" t="str">
        <f ca="1">"DATE  "&amp;TEXT(Summary!AG27,"DD / MM / YYYY")</f>
        <v>DATE  27 / 11 / 2013</v>
      </c>
      <c r="CC14" s="202"/>
      <c r="CE14" s="201" t="str">
        <f ca="1">"DATE  "&amp;TEXT(Summary!AH27,"DD / MM / YYYY")</f>
        <v>DATE  28 / 11 / 2013</v>
      </c>
      <c r="CF14" s="202"/>
      <c r="CH14" s="201" t="str">
        <f ca="1">"DATE  "&amp;TEXT(Summary!AI27,"DD / MM / YYYY")</f>
        <v>DATE  29 / 11 / 2013</v>
      </c>
      <c r="CI14" s="202"/>
      <c r="CK14" s="201" t="str">
        <f ca="1">"DATE  "&amp;TEXT(Summary!AJ27,"DD / MM / YYYY")</f>
        <v>DATE  30 / 11 / 2013</v>
      </c>
      <c r="CL14" s="202"/>
      <c r="CN14" s="201" t="str">
        <f ca="1">"DATE  "&amp;TEXT(Summary!AK27,"DD / MM / YYYY")</f>
        <v xml:space="preserve">DATE  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25</v>
      </c>
      <c r="BW17" s="667"/>
      <c r="BX17" s="657"/>
      <c r="BY17" s="666">
        <f>IF(BY18&lt;&gt;"",26,0)</f>
        <v>26</v>
      </c>
      <c r="BZ17" s="667"/>
      <c r="CA17" s="657"/>
      <c r="CB17" s="666">
        <f>IF(CB18&lt;&gt;"",27,0)</f>
        <v>27</v>
      </c>
      <c r="CC17" s="667"/>
      <c r="CD17" s="657"/>
      <c r="CE17" s="666">
        <f>IF(CE18&lt;&gt;"",28,0)</f>
        <v>28</v>
      </c>
      <c r="CF17" s="667"/>
      <c r="CG17" s="657"/>
      <c r="CH17" s="666">
        <f>IF(CH18&lt;&gt;"",29,0)</f>
        <v>29</v>
      </c>
      <c r="CI17" s="667"/>
      <c r="CJ17" s="657"/>
      <c r="CK17" s="666">
        <f>IF(CK18&lt;&gt;"",30,0)</f>
        <v>30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 t="s">
        <v>958</v>
      </c>
      <c r="BW18" s="208">
        <v>3</v>
      </c>
      <c r="BY18" s="207" t="s">
        <v>1173</v>
      </c>
      <c r="BZ18" s="208">
        <v>1</v>
      </c>
      <c r="CB18" s="670" t="s">
        <v>789</v>
      </c>
      <c r="CC18" s="671">
        <v>2</v>
      </c>
      <c r="CE18" s="207" t="s">
        <v>958</v>
      </c>
      <c r="CF18" s="208">
        <v>2</v>
      </c>
      <c r="CH18" s="207" t="s">
        <v>958</v>
      </c>
      <c r="CI18" s="208">
        <v>1</v>
      </c>
      <c r="CK18" s="207" t="s">
        <v>958</v>
      </c>
      <c r="CL18" s="208">
        <v>2</v>
      </c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 t="s">
        <v>1125</v>
      </c>
      <c r="BW19" s="210">
        <v>1</v>
      </c>
      <c r="BY19" s="209" t="s">
        <v>1125</v>
      </c>
      <c r="BZ19" s="210">
        <v>1</v>
      </c>
      <c r="CB19" s="670" t="s">
        <v>790</v>
      </c>
      <c r="CC19" s="671">
        <v>1</v>
      </c>
      <c r="CE19" s="209" t="s">
        <v>959</v>
      </c>
      <c r="CF19" s="210">
        <v>1</v>
      </c>
      <c r="CH19" s="209" t="s">
        <v>1126</v>
      </c>
      <c r="CI19" s="210">
        <v>1</v>
      </c>
      <c r="CK19" s="209" t="s">
        <v>1173</v>
      </c>
      <c r="CL19" s="210">
        <v>1</v>
      </c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 t="s">
        <v>1126</v>
      </c>
      <c r="BW20" s="210">
        <v>1</v>
      </c>
      <c r="BY20" s="209" t="s">
        <v>959</v>
      </c>
      <c r="BZ20" s="210">
        <v>2</v>
      </c>
      <c r="CB20" s="670" t="s">
        <v>791</v>
      </c>
      <c r="CC20" s="671">
        <v>1</v>
      </c>
      <c r="CE20" s="209" t="s">
        <v>960</v>
      </c>
      <c r="CF20" s="210">
        <v>2</v>
      </c>
      <c r="CH20" s="209" t="s">
        <v>960</v>
      </c>
      <c r="CI20" s="210">
        <v>1</v>
      </c>
      <c r="CK20" s="209" t="s">
        <v>1125</v>
      </c>
      <c r="CL20" s="210">
        <v>1</v>
      </c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 t="s">
        <v>959</v>
      </c>
      <c r="BW21" s="210">
        <v>4</v>
      </c>
      <c r="BY21" s="209" t="s">
        <v>1174</v>
      </c>
      <c r="BZ21" s="210">
        <v>1</v>
      </c>
      <c r="CB21" s="670" t="s">
        <v>792</v>
      </c>
      <c r="CC21" s="671">
        <v>2</v>
      </c>
      <c r="CE21" s="209" t="s">
        <v>961</v>
      </c>
      <c r="CF21" s="210">
        <v>1</v>
      </c>
      <c r="CH21" s="209" t="s">
        <v>1127</v>
      </c>
      <c r="CI21" s="210">
        <v>2</v>
      </c>
      <c r="CK21" s="209" t="s">
        <v>1126</v>
      </c>
      <c r="CL21" s="210">
        <v>2</v>
      </c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 t="s">
        <v>960</v>
      </c>
      <c r="BW22" s="210">
        <v>1</v>
      </c>
      <c r="BY22" s="209" t="s">
        <v>1128</v>
      </c>
      <c r="BZ22" s="210">
        <v>3</v>
      </c>
      <c r="CB22" s="670" t="s">
        <v>793</v>
      </c>
      <c r="CC22" s="671">
        <v>2</v>
      </c>
      <c r="CE22" s="209" t="s">
        <v>962</v>
      </c>
      <c r="CF22" s="210">
        <v>1</v>
      </c>
      <c r="CH22" s="209" t="s">
        <v>1128</v>
      </c>
      <c r="CI22" s="210">
        <v>1</v>
      </c>
      <c r="CK22" s="209" t="s">
        <v>959</v>
      </c>
      <c r="CL22" s="210">
        <v>3</v>
      </c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 t="s">
        <v>1127</v>
      </c>
      <c r="BW23" s="210">
        <v>1</v>
      </c>
      <c r="BY23" s="209" t="s">
        <v>1175</v>
      </c>
      <c r="BZ23" s="210">
        <v>1</v>
      </c>
      <c r="CB23" s="670" t="s">
        <v>794</v>
      </c>
      <c r="CC23" s="671">
        <v>1</v>
      </c>
      <c r="CE23" s="209" t="s">
        <v>963</v>
      </c>
      <c r="CF23" s="210">
        <v>1</v>
      </c>
      <c r="CH23" s="209" t="s">
        <v>1129</v>
      </c>
      <c r="CI23" s="210">
        <v>2</v>
      </c>
      <c r="CK23" s="209" t="s">
        <v>960</v>
      </c>
      <c r="CL23" s="210">
        <v>1</v>
      </c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 t="s">
        <v>1128</v>
      </c>
      <c r="BW24" s="210">
        <v>5</v>
      </c>
      <c r="BY24" s="209" t="s">
        <v>1176</v>
      </c>
      <c r="BZ24" s="210">
        <v>1</v>
      </c>
      <c r="CB24" s="670" t="s">
        <v>795</v>
      </c>
      <c r="CC24" s="671">
        <v>2</v>
      </c>
      <c r="CE24" s="209" t="s">
        <v>964</v>
      </c>
      <c r="CF24" s="210">
        <v>1</v>
      </c>
      <c r="CH24" s="209" t="s">
        <v>1205</v>
      </c>
      <c r="CI24" s="210">
        <v>1</v>
      </c>
      <c r="CK24" s="209" t="s">
        <v>1232</v>
      </c>
      <c r="CL24" s="210">
        <v>2</v>
      </c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 t="s">
        <v>1129</v>
      </c>
      <c r="BW25" s="210">
        <v>1</v>
      </c>
      <c r="BY25" s="209" t="s">
        <v>961</v>
      </c>
      <c r="BZ25" s="210">
        <v>3</v>
      </c>
      <c r="CB25" s="670" t="s">
        <v>796</v>
      </c>
      <c r="CC25" s="671">
        <v>1</v>
      </c>
      <c r="CE25" s="209" t="s">
        <v>965</v>
      </c>
      <c r="CF25" s="210">
        <v>2</v>
      </c>
      <c r="CH25" s="209" t="s">
        <v>1177</v>
      </c>
      <c r="CI25" s="210">
        <v>3</v>
      </c>
      <c r="CK25" s="209" t="s">
        <v>1233</v>
      </c>
      <c r="CL25" s="210">
        <v>2</v>
      </c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 t="s">
        <v>1130</v>
      </c>
      <c r="BW26" s="210">
        <v>1</v>
      </c>
      <c r="BY26" s="209" t="s">
        <v>1177</v>
      </c>
      <c r="BZ26" s="210">
        <v>2</v>
      </c>
      <c r="CB26" s="670" t="s">
        <v>797</v>
      </c>
      <c r="CC26" s="671">
        <v>1</v>
      </c>
      <c r="CE26" s="209" t="s">
        <v>966</v>
      </c>
      <c r="CF26" s="210">
        <v>1</v>
      </c>
      <c r="CH26" s="209" t="s">
        <v>962</v>
      </c>
      <c r="CI26" s="210">
        <v>1</v>
      </c>
      <c r="CK26" s="209" t="s">
        <v>1127</v>
      </c>
      <c r="CL26" s="210">
        <v>1</v>
      </c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 t="s">
        <v>965</v>
      </c>
      <c r="BW27" s="210">
        <v>1</v>
      </c>
      <c r="BY27" s="209" t="s">
        <v>1178</v>
      </c>
      <c r="BZ27" s="210">
        <v>1</v>
      </c>
      <c r="CB27" s="670" t="s">
        <v>798</v>
      </c>
      <c r="CC27" s="671">
        <v>1</v>
      </c>
      <c r="CE27" s="209" t="s">
        <v>967</v>
      </c>
      <c r="CF27" s="210">
        <v>4</v>
      </c>
      <c r="CH27" s="209" t="s">
        <v>963</v>
      </c>
      <c r="CI27" s="210">
        <v>2</v>
      </c>
      <c r="CK27" s="209" t="s">
        <v>1234</v>
      </c>
      <c r="CL27" s="210">
        <v>1</v>
      </c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 t="s">
        <v>967</v>
      </c>
      <c r="BW28" s="210">
        <v>3</v>
      </c>
      <c r="BY28" s="209" t="s">
        <v>963</v>
      </c>
      <c r="BZ28" s="210">
        <v>3</v>
      </c>
      <c r="CB28" s="670" t="s">
        <v>799</v>
      </c>
      <c r="CC28" s="671">
        <v>7</v>
      </c>
      <c r="CE28" s="209" t="s">
        <v>968</v>
      </c>
      <c r="CF28" s="210">
        <v>6</v>
      </c>
      <c r="CH28" s="209" t="s">
        <v>1179</v>
      </c>
      <c r="CI28" s="210">
        <v>1</v>
      </c>
      <c r="CK28" s="209" t="s">
        <v>1235</v>
      </c>
      <c r="CL28" s="210">
        <v>1</v>
      </c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 t="s">
        <v>968</v>
      </c>
      <c r="BW29" s="210">
        <v>1</v>
      </c>
      <c r="BY29" s="209" t="s">
        <v>1179</v>
      </c>
      <c r="BZ29" s="210">
        <v>1</v>
      </c>
      <c r="CB29" s="670" t="s">
        <v>800</v>
      </c>
      <c r="CC29" s="671">
        <v>4</v>
      </c>
      <c r="CE29" s="209" t="s">
        <v>969</v>
      </c>
      <c r="CF29" s="210">
        <v>2</v>
      </c>
      <c r="CH29" s="209" t="s">
        <v>964</v>
      </c>
      <c r="CI29" s="210">
        <v>1</v>
      </c>
      <c r="CK29" s="209" t="s">
        <v>1128</v>
      </c>
      <c r="CL29" s="210">
        <v>3</v>
      </c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 t="s">
        <v>1131</v>
      </c>
      <c r="BW30" s="210">
        <v>2</v>
      </c>
      <c r="BY30" s="209" t="s">
        <v>964</v>
      </c>
      <c r="BZ30" s="210">
        <v>2</v>
      </c>
      <c r="CB30" s="670" t="s">
        <v>801</v>
      </c>
      <c r="CC30" s="671">
        <v>19</v>
      </c>
      <c r="CE30" s="209" t="s">
        <v>970</v>
      </c>
      <c r="CF30" s="210">
        <v>1</v>
      </c>
      <c r="CH30" s="209" t="s">
        <v>967</v>
      </c>
      <c r="CI30" s="210">
        <v>5</v>
      </c>
      <c r="CK30" s="209" t="s">
        <v>1129</v>
      </c>
      <c r="CL30" s="210">
        <v>1</v>
      </c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 t="s">
        <v>971</v>
      </c>
      <c r="BW31" s="210">
        <v>33</v>
      </c>
      <c r="BY31" s="209" t="s">
        <v>966</v>
      </c>
      <c r="BZ31" s="210">
        <v>2</v>
      </c>
      <c r="CB31" s="670" t="s">
        <v>802</v>
      </c>
      <c r="CC31" s="671">
        <v>4</v>
      </c>
      <c r="CE31" s="209" t="s">
        <v>971</v>
      </c>
      <c r="CF31" s="210">
        <v>8</v>
      </c>
      <c r="CH31" s="209" t="s">
        <v>968</v>
      </c>
      <c r="CI31" s="210">
        <v>3</v>
      </c>
      <c r="CK31" s="209" t="s">
        <v>1175</v>
      </c>
      <c r="CL31" s="210">
        <v>4</v>
      </c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 t="s">
        <v>972</v>
      </c>
      <c r="BW32" s="210">
        <v>2</v>
      </c>
      <c r="BY32" s="209" t="s">
        <v>967</v>
      </c>
      <c r="BZ32" s="210">
        <v>4</v>
      </c>
      <c r="CB32" s="670" t="s">
        <v>803</v>
      </c>
      <c r="CC32" s="671">
        <v>5</v>
      </c>
      <c r="CE32" s="209" t="s">
        <v>972</v>
      </c>
      <c r="CF32" s="210">
        <v>1</v>
      </c>
      <c r="CH32" s="209" t="s">
        <v>969</v>
      </c>
      <c r="CI32" s="210">
        <v>1</v>
      </c>
      <c r="CK32" s="209" t="s">
        <v>1176</v>
      </c>
      <c r="CL32" s="210">
        <v>1</v>
      </c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 t="s">
        <v>1132</v>
      </c>
      <c r="BW33" s="210">
        <v>7</v>
      </c>
      <c r="BY33" s="209" t="s">
        <v>968</v>
      </c>
      <c r="BZ33" s="210">
        <v>5</v>
      </c>
      <c r="CB33" s="670" t="s">
        <v>804</v>
      </c>
      <c r="CC33" s="671">
        <v>1</v>
      </c>
      <c r="CE33" s="209" t="s">
        <v>973</v>
      </c>
      <c r="CF33" s="210">
        <v>1</v>
      </c>
      <c r="CH33" s="209" t="s">
        <v>970</v>
      </c>
      <c r="CI33" s="210">
        <v>1</v>
      </c>
      <c r="CK33" s="209" t="s">
        <v>961</v>
      </c>
      <c r="CL33" s="210">
        <v>2</v>
      </c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 t="s">
        <v>1133</v>
      </c>
      <c r="BW34" s="210"/>
      <c r="BY34" s="209" t="s">
        <v>1180</v>
      </c>
      <c r="BZ34" s="210">
        <v>2</v>
      </c>
      <c r="CB34" s="670" t="s">
        <v>805</v>
      </c>
      <c r="CC34" s="671">
        <v>1</v>
      </c>
      <c r="CE34" s="209" t="s">
        <v>974</v>
      </c>
      <c r="CF34" s="210">
        <v>25</v>
      </c>
      <c r="CH34" s="209" t="s">
        <v>1131</v>
      </c>
      <c r="CI34" s="210">
        <v>1</v>
      </c>
      <c r="CK34" s="209" t="s">
        <v>1179</v>
      </c>
      <c r="CL34" s="210">
        <v>1</v>
      </c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 t="s">
        <v>974</v>
      </c>
      <c r="BW35" s="210">
        <v>13</v>
      </c>
      <c r="BY35" s="209" t="s">
        <v>969</v>
      </c>
      <c r="BZ35" s="210">
        <v>2</v>
      </c>
      <c r="CB35" s="670" t="s">
        <v>806</v>
      </c>
      <c r="CC35" s="671">
        <v>1</v>
      </c>
      <c r="CE35" s="209" t="s">
        <v>975</v>
      </c>
      <c r="CF35" s="210">
        <v>7</v>
      </c>
      <c r="CH35" s="209" t="s">
        <v>971</v>
      </c>
      <c r="CI35" s="210">
        <v>12</v>
      </c>
      <c r="CK35" s="209" t="s">
        <v>1130</v>
      </c>
      <c r="CL35" s="210">
        <v>2</v>
      </c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 t="s">
        <v>975</v>
      </c>
      <c r="BW36" s="210">
        <v>3</v>
      </c>
      <c r="BY36" s="209" t="s">
        <v>970</v>
      </c>
      <c r="BZ36" s="210">
        <v>1</v>
      </c>
      <c r="CB36" s="670" t="s">
        <v>807</v>
      </c>
      <c r="CC36" s="259">
        <v>15</v>
      </c>
      <c r="CE36" s="209" t="s">
        <v>976</v>
      </c>
      <c r="CF36" s="210">
        <v>8</v>
      </c>
      <c r="CH36" s="209" t="s">
        <v>972</v>
      </c>
      <c r="CI36" s="210">
        <v>2</v>
      </c>
      <c r="CK36" s="209" t="s">
        <v>965</v>
      </c>
      <c r="CL36" s="210">
        <v>1</v>
      </c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 t="s">
        <v>976</v>
      </c>
      <c r="BW37" s="210">
        <v>32</v>
      </c>
      <c r="BY37" s="209" t="s">
        <v>971</v>
      </c>
      <c r="BZ37" s="210">
        <v>16</v>
      </c>
      <c r="CB37" s="670" t="s">
        <v>808</v>
      </c>
      <c r="CC37" s="671">
        <v>5</v>
      </c>
      <c r="CE37" s="209" t="s">
        <v>977</v>
      </c>
      <c r="CF37" s="210">
        <v>44</v>
      </c>
      <c r="CH37" s="209" t="s">
        <v>1206</v>
      </c>
      <c r="CI37" s="210">
        <v>1</v>
      </c>
      <c r="CK37" s="209" t="s">
        <v>966</v>
      </c>
      <c r="CL37" s="210">
        <v>1</v>
      </c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 t="s">
        <v>977</v>
      </c>
      <c r="BW38" s="210">
        <v>31</v>
      </c>
      <c r="BY38" s="209" t="s">
        <v>972</v>
      </c>
      <c r="BZ38" s="210">
        <v>1</v>
      </c>
      <c r="CB38" s="670" t="s">
        <v>809</v>
      </c>
      <c r="CC38" s="671">
        <v>12</v>
      </c>
      <c r="CE38" s="209" t="s">
        <v>978</v>
      </c>
      <c r="CF38" s="210">
        <v>22</v>
      </c>
      <c r="CH38" s="209" t="s">
        <v>1207</v>
      </c>
      <c r="CI38" s="210">
        <v>1</v>
      </c>
      <c r="CK38" s="209" t="s">
        <v>967</v>
      </c>
      <c r="CL38" s="210">
        <v>4</v>
      </c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 t="s">
        <v>978</v>
      </c>
      <c r="BW39" s="210">
        <v>26</v>
      </c>
      <c r="BY39" s="209" t="s">
        <v>1181</v>
      </c>
      <c r="BZ39" s="210">
        <v>1</v>
      </c>
      <c r="CB39" s="670" t="s">
        <v>810</v>
      </c>
      <c r="CC39" s="671">
        <v>30</v>
      </c>
      <c r="CE39" s="209" t="s">
        <v>979</v>
      </c>
      <c r="CF39" s="210">
        <v>74</v>
      </c>
      <c r="CH39" s="209" t="s">
        <v>973</v>
      </c>
      <c r="CI39" s="210">
        <v>1</v>
      </c>
      <c r="CK39" s="209" t="s">
        <v>968</v>
      </c>
      <c r="CL39" s="210">
        <v>4</v>
      </c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 t="s">
        <v>979</v>
      </c>
      <c r="BW40" s="210">
        <v>72</v>
      </c>
      <c r="BY40" s="209" t="s">
        <v>1182</v>
      </c>
      <c r="BZ40" s="210">
        <v>1</v>
      </c>
      <c r="CB40" s="670" t="s">
        <v>811</v>
      </c>
      <c r="CC40" s="671">
        <v>47</v>
      </c>
      <c r="CE40" s="209" t="s">
        <v>980</v>
      </c>
      <c r="CF40" s="210">
        <v>13</v>
      </c>
      <c r="CH40" s="209" t="s">
        <v>1208</v>
      </c>
      <c r="CI40" s="210">
        <v>1</v>
      </c>
      <c r="CK40" s="209" t="s">
        <v>1180</v>
      </c>
      <c r="CL40" s="210">
        <v>2</v>
      </c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 t="s">
        <v>980</v>
      </c>
      <c r="BW41" s="210">
        <v>9</v>
      </c>
      <c r="BY41" s="209" t="s">
        <v>1183</v>
      </c>
      <c r="BZ41" s="210">
        <v>1</v>
      </c>
      <c r="CB41" s="670" t="s">
        <v>812</v>
      </c>
      <c r="CC41" s="671">
        <v>34</v>
      </c>
      <c r="CE41" s="209" t="s">
        <v>981</v>
      </c>
      <c r="CF41" s="210">
        <v>95</v>
      </c>
      <c r="CH41" s="209" t="s">
        <v>1182</v>
      </c>
      <c r="CI41" s="210">
        <v>1</v>
      </c>
      <c r="CK41" s="209" t="s">
        <v>969</v>
      </c>
      <c r="CL41" s="210">
        <v>1</v>
      </c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 t="s">
        <v>981</v>
      </c>
      <c r="BW42" s="210">
        <v>97</v>
      </c>
      <c r="BY42" s="209" t="s">
        <v>974</v>
      </c>
      <c r="BZ42" s="210">
        <v>31</v>
      </c>
      <c r="CB42" s="670" t="s">
        <v>813</v>
      </c>
      <c r="CC42" s="671">
        <v>16</v>
      </c>
      <c r="CE42" s="209" t="s">
        <v>982</v>
      </c>
      <c r="CF42" s="210">
        <v>5</v>
      </c>
      <c r="CH42" s="209" t="s">
        <v>974</v>
      </c>
      <c r="CI42" s="210">
        <v>30</v>
      </c>
      <c r="CK42" s="209" t="s">
        <v>1131</v>
      </c>
      <c r="CL42" s="210">
        <v>1</v>
      </c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 t="s">
        <v>982</v>
      </c>
      <c r="BW43" s="210">
        <v>15</v>
      </c>
      <c r="BY43" s="209" t="s">
        <v>975</v>
      </c>
      <c r="BZ43" s="210">
        <v>9</v>
      </c>
      <c r="CB43" s="670" t="s">
        <v>814</v>
      </c>
      <c r="CC43" s="671">
        <v>63</v>
      </c>
      <c r="CE43" s="209" t="s">
        <v>983</v>
      </c>
      <c r="CF43" s="210">
        <v>24</v>
      </c>
      <c r="CH43" s="209" t="s">
        <v>975</v>
      </c>
      <c r="CI43" s="210">
        <v>8</v>
      </c>
      <c r="CK43" s="209" t="s">
        <v>971</v>
      </c>
      <c r="CL43" s="210">
        <v>13</v>
      </c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 t="s">
        <v>1134</v>
      </c>
      <c r="BW44" s="210">
        <v>2</v>
      </c>
      <c r="BY44" s="209" t="s">
        <v>976</v>
      </c>
      <c r="BZ44" s="210">
        <v>16</v>
      </c>
      <c r="CB44" s="670" t="s">
        <v>815</v>
      </c>
      <c r="CC44" s="671">
        <v>8</v>
      </c>
      <c r="CE44" s="209" t="s">
        <v>984</v>
      </c>
      <c r="CF44" s="210">
        <v>4</v>
      </c>
      <c r="CH44" s="209" t="s">
        <v>976</v>
      </c>
      <c r="CI44" s="210">
        <v>18</v>
      </c>
      <c r="CK44" s="209" t="s">
        <v>972</v>
      </c>
      <c r="CL44" s="210">
        <v>5</v>
      </c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 t="s">
        <v>983</v>
      </c>
      <c r="BW45" s="210">
        <v>13</v>
      </c>
      <c r="BY45" s="209" t="s">
        <v>977</v>
      </c>
      <c r="BZ45" s="210">
        <v>34</v>
      </c>
      <c r="CB45" s="670" t="s">
        <v>816</v>
      </c>
      <c r="CC45" s="671">
        <v>3</v>
      </c>
      <c r="CE45" s="209" t="s">
        <v>985</v>
      </c>
      <c r="CF45" s="210">
        <v>1</v>
      </c>
      <c r="CH45" s="209" t="s">
        <v>977</v>
      </c>
      <c r="CI45" s="210">
        <v>58</v>
      </c>
      <c r="CK45" s="209" t="s">
        <v>973</v>
      </c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 t="s">
        <v>984</v>
      </c>
      <c r="BW46" s="210">
        <v>2</v>
      </c>
      <c r="BY46" s="209" t="s">
        <v>978</v>
      </c>
      <c r="BZ46" s="210">
        <v>53</v>
      </c>
      <c r="CB46" s="670" t="s">
        <v>817</v>
      </c>
      <c r="CC46" s="671">
        <v>24</v>
      </c>
      <c r="CE46" s="209" t="s">
        <v>986</v>
      </c>
      <c r="CF46" s="210">
        <v>2</v>
      </c>
      <c r="CH46" s="209" t="s">
        <v>978</v>
      </c>
      <c r="CI46" s="210">
        <v>42</v>
      </c>
      <c r="CK46" s="209" t="s">
        <v>1236</v>
      </c>
      <c r="CL46" s="210">
        <v>2</v>
      </c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 t="s">
        <v>985</v>
      </c>
      <c r="BW47" s="210">
        <v>1</v>
      </c>
      <c r="BY47" s="209" t="s">
        <v>979</v>
      </c>
      <c r="BZ47" s="210">
        <v>49</v>
      </c>
      <c r="CB47" s="670" t="s">
        <v>818</v>
      </c>
      <c r="CC47" s="671">
        <v>4</v>
      </c>
      <c r="CE47" s="209" t="s">
        <v>987</v>
      </c>
      <c r="CF47" s="210">
        <v>1</v>
      </c>
      <c r="CH47" s="209" t="s">
        <v>979</v>
      </c>
      <c r="CI47" s="210">
        <v>75</v>
      </c>
      <c r="CK47" s="209" t="s">
        <v>1182</v>
      </c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 t="s">
        <v>1135</v>
      </c>
      <c r="BW48" s="210">
        <v>1</v>
      </c>
      <c r="BY48" s="209" t="s">
        <v>980</v>
      </c>
      <c r="BZ48" s="210">
        <v>15</v>
      </c>
      <c r="CB48" s="670" t="s">
        <v>819</v>
      </c>
      <c r="CC48" s="671">
        <v>2</v>
      </c>
      <c r="CE48" s="209" t="s">
        <v>988</v>
      </c>
      <c r="CF48" s="210">
        <v>3</v>
      </c>
      <c r="CH48" s="209" t="s">
        <v>980</v>
      </c>
      <c r="CI48" s="210">
        <v>23</v>
      </c>
      <c r="CK48" s="209" t="s">
        <v>974</v>
      </c>
      <c r="CL48" s="210">
        <v>16</v>
      </c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 t="s">
        <v>1136</v>
      </c>
      <c r="BW49" s="210">
        <v>1</v>
      </c>
      <c r="BY49" s="209" t="s">
        <v>981</v>
      </c>
      <c r="BZ49" s="210">
        <v>89</v>
      </c>
      <c r="CB49" s="670" t="s">
        <v>820</v>
      </c>
      <c r="CC49" s="671">
        <v>2</v>
      </c>
      <c r="CE49" s="209" t="s">
        <v>989</v>
      </c>
      <c r="CF49" s="210">
        <v>1</v>
      </c>
      <c r="CH49" s="209" t="s">
        <v>981</v>
      </c>
      <c r="CI49" s="210">
        <v>86</v>
      </c>
      <c r="CK49" s="209" t="s">
        <v>975</v>
      </c>
      <c r="CL49" s="210">
        <v>4</v>
      </c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 t="s">
        <v>1137</v>
      </c>
      <c r="BW50" s="210">
        <v>1</v>
      </c>
      <c r="BY50" s="209" t="s">
        <v>982</v>
      </c>
      <c r="BZ50" s="210">
        <v>12</v>
      </c>
      <c r="CB50" s="670" t="s">
        <v>821</v>
      </c>
      <c r="CC50" s="671">
        <v>1</v>
      </c>
      <c r="CE50" s="209" t="s">
        <v>990</v>
      </c>
      <c r="CF50" s="210">
        <v>2</v>
      </c>
      <c r="CH50" s="209" t="s">
        <v>982</v>
      </c>
      <c r="CI50" s="210">
        <v>16</v>
      </c>
      <c r="CK50" s="209" t="s">
        <v>976</v>
      </c>
      <c r="CL50" s="210">
        <v>20</v>
      </c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 t="s">
        <v>989</v>
      </c>
      <c r="BW51" s="210">
        <v>2</v>
      </c>
      <c r="BY51" s="209" t="s">
        <v>1134</v>
      </c>
      <c r="BZ51" s="210">
        <v>2</v>
      </c>
      <c r="CB51" s="670" t="s">
        <v>822</v>
      </c>
      <c r="CC51" s="671">
        <v>1</v>
      </c>
      <c r="CE51" s="209" t="s">
        <v>991</v>
      </c>
      <c r="CF51" s="210">
        <v>1</v>
      </c>
      <c r="CH51" s="209" t="s">
        <v>1134</v>
      </c>
      <c r="CI51" s="210">
        <v>7</v>
      </c>
      <c r="CK51" s="209" t="s">
        <v>977</v>
      </c>
      <c r="CL51" s="210">
        <v>54</v>
      </c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 t="s">
        <v>990</v>
      </c>
      <c r="BW52" s="210">
        <v>4</v>
      </c>
      <c r="BY52" s="209" t="s">
        <v>983</v>
      </c>
      <c r="BZ52" s="210">
        <v>35</v>
      </c>
      <c r="CB52" s="670" t="s">
        <v>823</v>
      </c>
      <c r="CC52" s="671">
        <v>1</v>
      </c>
      <c r="CE52" s="209" t="s">
        <v>992</v>
      </c>
      <c r="CF52" s="210">
        <v>3</v>
      </c>
      <c r="CH52" s="209" t="s">
        <v>983</v>
      </c>
      <c r="CI52" s="210">
        <v>52</v>
      </c>
      <c r="CK52" s="209" t="s">
        <v>978</v>
      </c>
      <c r="CL52" s="210">
        <v>91</v>
      </c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 t="s">
        <v>991</v>
      </c>
      <c r="BW53" s="210">
        <v>2</v>
      </c>
      <c r="BY53" s="209" t="s">
        <v>985</v>
      </c>
      <c r="BZ53" s="210">
        <v>2</v>
      </c>
      <c r="CB53" s="670" t="s">
        <v>824</v>
      </c>
      <c r="CC53" s="671">
        <v>5</v>
      </c>
      <c r="CE53" s="209" t="s">
        <v>993</v>
      </c>
      <c r="CF53" s="210">
        <v>1</v>
      </c>
      <c r="CH53" s="209" t="s">
        <v>984</v>
      </c>
      <c r="CI53" s="210">
        <v>3</v>
      </c>
      <c r="CK53" s="209" t="s">
        <v>979</v>
      </c>
      <c r="CL53" s="210">
        <v>91</v>
      </c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 t="s">
        <v>1138</v>
      </c>
      <c r="BW54" s="210">
        <v>1</v>
      </c>
      <c r="BY54" s="209" t="s">
        <v>1184</v>
      </c>
      <c r="BZ54" s="210">
        <v>1</v>
      </c>
      <c r="CB54" s="670" t="s">
        <v>825</v>
      </c>
      <c r="CC54" s="671">
        <v>3</v>
      </c>
      <c r="CE54" s="209" t="s">
        <v>994</v>
      </c>
      <c r="CF54" s="210">
        <v>1</v>
      </c>
      <c r="CH54" s="209" t="s">
        <v>1209</v>
      </c>
      <c r="CI54" s="210">
        <v>3</v>
      </c>
      <c r="CK54" s="209" t="s">
        <v>980</v>
      </c>
      <c r="CL54" s="210">
        <v>11</v>
      </c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 t="s">
        <v>992</v>
      </c>
      <c r="BW55" s="210">
        <v>4</v>
      </c>
      <c r="BY55" s="209" t="s">
        <v>1137</v>
      </c>
      <c r="BZ55" s="210">
        <v>1</v>
      </c>
      <c r="CB55" s="670" t="s">
        <v>826</v>
      </c>
      <c r="CC55" s="671">
        <v>2</v>
      </c>
      <c r="CE55" s="209" t="s">
        <v>995</v>
      </c>
      <c r="CF55" s="210">
        <v>1</v>
      </c>
      <c r="CH55" s="209" t="s">
        <v>1210</v>
      </c>
      <c r="CI55" s="210">
        <v>2</v>
      </c>
      <c r="CK55" s="209" t="s">
        <v>981</v>
      </c>
      <c r="CL55" s="210">
        <v>91</v>
      </c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 t="s">
        <v>995</v>
      </c>
      <c r="BW56" s="210">
        <v>2</v>
      </c>
      <c r="BY56" s="209" t="s">
        <v>990</v>
      </c>
      <c r="BZ56" s="210">
        <v>4</v>
      </c>
      <c r="CB56" s="670" t="s">
        <v>827</v>
      </c>
      <c r="CC56" s="671">
        <v>3</v>
      </c>
      <c r="CE56" s="209" t="s">
        <v>996</v>
      </c>
      <c r="CF56" s="210">
        <v>2</v>
      </c>
      <c r="CH56" s="209" t="s">
        <v>987</v>
      </c>
      <c r="CI56" s="210">
        <v>1</v>
      </c>
      <c r="CK56" s="209" t="s">
        <v>982</v>
      </c>
      <c r="CL56" s="210">
        <v>16</v>
      </c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 t="s">
        <v>1139</v>
      </c>
      <c r="BW57" s="210">
        <v>1</v>
      </c>
      <c r="BY57" s="209" t="s">
        <v>1138</v>
      </c>
      <c r="BZ57" s="210">
        <v>1</v>
      </c>
      <c r="CB57" s="670" t="s">
        <v>828</v>
      </c>
      <c r="CC57" s="671">
        <v>2</v>
      </c>
      <c r="CE57" s="209" t="s">
        <v>997</v>
      </c>
      <c r="CF57" s="210">
        <v>2</v>
      </c>
      <c r="CH57" s="209" t="s">
        <v>988</v>
      </c>
      <c r="CI57" s="210">
        <v>2</v>
      </c>
      <c r="CK57" s="209" t="s">
        <v>1134</v>
      </c>
      <c r="CL57" s="210">
        <v>2</v>
      </c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 t="s">
        <v>996</v>
      </c>
      <c r="BW58" s="210">
        <v>7</v>
      </c>
      <c r="BY58" s="209" t="s">
        <v>992</v>
      </c>
      <c r="BZ58" s="210">
        <v>5</v>
      </c>
      <c r="CB58" s="670" t="s">
        <v>829</v>
      </c>
      <c r="CC58" s="671">
        <v>2</v>
      </c>
      <c r="CE58" s="209" t="s">
        <v>998</v>
      </c>
      <c r="CF58" s="210">
        <v>1</v>
      </c>
      <c r="CH58" s="209" t="s">
        <v>1211</v>
      </c>
      <c r="CI58" s="210">
        <v>1</v>
      </c>
      <c r="CK58" s="209" t="s">
        <v>983</v>
      </c>
      <c r="CL58" s="210">
        <v>57</v>
      </c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 t="s">
        <v>1140</v>
      </c>
      <c r="BW59" s="210">
        <v>1</v>
      </c>
      <c r="BY59" s="209" t="s">
        <v>996</v>
      </c>
      <c r="BZ59" s="210">
        <v>3</v>
      </c>
      <c r="CB59" s="670" t="s">
        <v>830</v>
      </c>
      <c r="CC59" s="671">
        <v>2</v>
      </c>
      <c r="CE59" s="209" t="s">
        <v>999</v>
      </c>
      <c r="CF59" s="210">
        <v>1</v>
      </c>
      <c r="CH59" s="209" t="s">
        <v>1212</v>
      </c>
      <c r="CI59" s="210">
        <v>1</v>
      </c>
      <c r="CK59" s="209" t="s">
        <v>984</v>
      </c>
      <c r="CL59" s="210">
        <v>11</v>
      </c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 t="s">
        <v>1141</v>
      </c>
      <c r="BW60" s="210">
        <v>6</v>
      </c>
      <c r="BY60" s="209" t="s">
        <v>1185</v>
      </c>
      <c r="BZ60" s="210">
        <v>1</v>
      </c>
      <c r="CB60" s="670" t="s">
        <v>831</v>
      </c>
      <c r="CC60" s="671">
        <v>1</v>
      </c>
      <c r="CE60" s="209" t="s">
        <v>1000</v>
      </c>
      <c r="CF60" s="210">
        <v>2</v>
      </c>
      <c r="CH60" s="209" t="s">
        <v>1136</v>
      </c>
      <c r="CI60" s="210">
        <v>1</v>
      </c>
      <c r="CK60" s="209" t="s">
        <v>1209</v>
      </c>
      <c r="CL60" s="210">
        <v>3</v>
      </c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 t="s">
        <v>1001</v>
      </c>
      <c r="BW61" s="210">
        <v>3</v>
      </c>
      <c r="BY61" s="209" t="s">
        <v>1140</v>
      </c>
      <c r="BZ61" s="210">
        <v>1</v>
      </c>
      <c r="CB61" s="670" t="s">
        <v>832</v>
      </c>
      <c r="CC61" s="671">
        <v>3</v>
      </c>
      <c r="CE61" s="209" t="s">
        <v>1001</v>
      </c>
      <c r="CF61" s="210">
        <v>2</v>
      </c>
      <c r="CH61" s="209" t="s">
        <v>1184</v>
      </c>
      <c r="CI61" s="210">
        <v>1</v>
      </c>
      <c r="CK61" s="209" t="s">
        <v>985</v>
      </c>
      <c r="CL61" s="210">
        <v>5</v>
      </c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 t="s">
        <v>1142</v>
      </c>
      <c r="BW62" s="210">
        <v>1</v>
      </c>
      <c r="BY62" s="209" t="s">
        <v>1142</v>
      </c>
      <c r="BZ62" s="210">
        <v>1</v>
      </c>
      <c r="CB62" s="670" t="s">
        <v>833</v>
      </c>
      <c r="CC62" s="671">
        <v>5</v>
      </c>
      <c r="CE62" s="209" t="s">
        <v>1002</v>
      </c>
      <c r="CF62" s="210">
        <v>1</v>
      </c>
      <c r="CH62" s="209" t="s">
        <v>1137</v>
      </c>
      <c r="CI62" s="210">
        <v>2</v>
      </c>
      <c r="CK62" s="209" t="s">
        <v>1237</v>
      </c>
      <c r="CL62" s="210">
        <v>1</v>
      </c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 t="s">
        <v>1002</v>
      </c>
      <c r="BW63" s="210">
        <v>3</v>
      </c>
      <c r="BY63" s="209" t="s">
        <v>1002</v>
      </c>
      <c r="BZ63" s="210">
        <v>1</v>
      </c>
      <c r="CB63" s="670" t="s">
        <v>834</v>
      </c>
      <c r="CC63" s="671">
        <v>1</v>
      </c>
      <c r="CE63" s="209" t="s">
        <v>1003</v>
      </c>
      <c r="CF63" s="210">
        <v>1</v>
      </c>
      <c r="CH63" s="209" t="s">
        <v>989</v>
      </c>
      <c r="CI63" s="210">
        <v>3</v>
      </c>
      <c r="CK63" s="209" t="s">
        <v>1238</v>
      </c>
      <c r="CL63" s="210">
        <v>1</v>
      </c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 t="s">
        <v>1004</v>
      </c>
      <c r="BW64" s="210">
        <v>4</v>
      </c>
      <c r="BY64" s="209" t="s">
        <v>1186</v>
      </c>
      <c r="BZ64" s="210">
        <v>6</v>
      </c>
      <c r="CB64" s="670" t="s">
        <v>835</v>
      </c>
      <c r="CC64" s="671">
        <v>2</v>
      </c>
      <c r="CE64" s="209" t="s">
        <v>1004</v>
      </c>
      <c r="CF64" s="210">
        <v>5</v>
      </c>
      <c r="CH64" s="209" t="s">
        <v>990</v>
      </c>
      <c r="CI64" s="210">
        <v>6</v>
      </c>
      <c r="CK64" s="209" t="s">
        <v>986</v>
      </c>
      <c r="CL64" s="210">
        <v>1</v>
      </c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 t="s">
        <v>1005</v>
      </c>
      <c r="BW65" s="210">
        <v>1</v>
      </c>
      <c r="BY65" s="209" t="s">
        <v>1004</v>
      </c>
      <c r="BZ65" s="210">
        <v>3</v>
      </c>
      <c r="CB65" s="670" t="s">
        <v>836</v>
      </c>
      <c r="CC65" s="671">
        <v>4</v>
      </c>
      <c r="CE65" s="209" t="s">
        <v>1005</v>
      </c>
      <c r="CF65" s="210">
        <v>2</v>
      </c>
      <c r="CH65" s="209" t="s">
        <v>1213</v>
      </c>
      <c r="CI65" s="210">
        <v>1</v>
      </c>
      <c r="CK65" s="209" t="s">
        <v>987</v>
      </c>
      <c r="CL65" s="210">
        <v>7</v>
      </c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 t="s">
        <v>1006</v>
      </c>
      <c r="BW66" s="210">
        <v>1</v>
      </c>
      <c r="BY66" s="209" t="s">
        <v>1005</v>
      </c>
      <c r="BZ66" s="210">
        <v>1</v>
      </c>
      <c r="CB66" s="670" t="s">
        <v>837</v>
      </c>
      <c r="CC66" s="671">
        <v>3</v>
      </c>
      <c r="CE66" s="209" t="s">
        <v>1006</v>
      </c>
      <c r="CF66" s="210">
        <v>1</v>
      </c>
      <c r="CH66" s="209" t="s">
        <v>991</v>
      </c>
      <c r="CI66" s="210">
        <v>3</v>
      </c>
      <c r="CK66" s="209" t="s">
        <v>988</v>
      </c>
      <c r="CL66" s="210">
        <v>2</v>
      </c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 t="s">
        <v>1007</v>
      </c>
      <c r="BW67" s="210">
        <v>2</v>
      </c>
      <c r="BY67" s="209" t="s">
        <v>1187</v>
      </c>
      <c r="BZ67" s="210">
        <v>2</v>
      </c>
      <c r="CB67" s="670" t="s">
        <v>838</v>
      </c>
      <c r="CC67" s="671">
        <v>4</v>
      </c>
      <c r="CE67" s="209" t="s">
        <v>1007</v>
      </c>
      <c r="CF67" s="210">
        <v>3</v>
      </c>
      <c r="CH67" s="209" t="s">
        <v>1138</v>
      </c>
      <c r="CI67" s="210">
        <v>2</v>
      </c>
      <c r="CK67" s="209" t="s">
        <v>1137</v>
      </c>
      <c r="CL67" s="210">
        <v>1</v>
      </c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 t="s">
        <v>1143</v>
      </c>
      <c r="BW68" s="210">
        <v>2</v>
      </c>
      <c r="BY68" s="209" t="s">
        <v>1006</v>
      </c>
      <c r="BZ68" s="210">
        <v>1</v>
      </c>
      <c r="CB68" s="670" t="s">
        <v>839</v>
      </c>
      <c r="CC68" s="671">
        <v>2</v>
      </c>
      <c r="CE68" s="209" t="s">
        <v>1008</v>
      </c>
      <c r="CF68" s="210">
        <v>5</v>
      </c>
      <c r="CH68" s="209" t="s">
        <v>992</v>
      </c>
      <c r="CI68" s="210">
        <v>3</v>
      </c>
      <c r="CK68" s="209" t="s">
        <v>990</v>
      </c>
      <c r="CL68" s="210">
        <v>10</v>
      </c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 t="s">
        <v>1008</v>
      </c>
      <c r="BW69" s="210">
        <v>2</v>
      </c>
      <c r="BY69" s="209" t="s">
        <v>1007</v>
      </c>
      <c r="BZ69" s="210">
        <v>4</v>
      </c>
      <c r="CB69" s="670" t="s">
        <v>840</v>
      </c>
      <c r="CC69" s="671">
        <v>2</v>
      </c>
      <c r="CE69" s="209" t="s">
        <v>1009</v>
      </c>
      <c r="CF69" s="210">
        <v>1</v>
      </c>
      <c r="CH69" s="209" t="s">
        <v>994</v>
      </c>
      <c r="CI69" s="210">
        <v>1</v>
      </c>
      <c r="CK69" s="209" t="s">
        <v>1213</v>
      </c>
      <c r="CL69" s="210">
        <v>1</v>
      </c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 t="s">
        <v>1144</v>
      </c>
      <c r="BW70" s="210">
        <v>1</v>
      </c>
      <c r="BY70" s="209" t="s">
        <v>1143</v>
      </c>
      <c r="BZ70" s="210">
        <v>2</v>
      </c>
      <c r="CB70" s="670" t="s">
        <v>841</v>
      </c>
      <c r="CC70" s="671">
        <v>1</v>
      </c>
      <c r="CE70" s="209" t="s">
        <v>1010</v>
      </c>
      <c r="CF70" s="210">
        <v>2</v>
      </c>
      <c r="CH70" s="209" t="s">
        <v>995</v>
      </c>
      <c r="CI70" s="210">
        <v>4</v>
      </c>
      <c r="CK70" s="209" t="s">
        <v>1138</v>
      </c>
      <c r="CL70" s="210">
        <v>1</v>
      </c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 t="s">
        <v>1010</v>
      </c>
      <c r="BW71" s="210">
        <v>1</v>
      </c>
      <c r="BY71" s="209" t="s">
        <v>1144</v>
      </c>
      <c r="BZ71" s="210">
        <v>2</v>
      </c>
      <c r="CB71" s="670" t="s">
        <v>842</v>
      </c>
      <c r="CC71" s="671">
        <v>1</v>
      </c>
      <c r="CE71" s="209" t="s">
        <v>1011</v>
      </c>
      <c r="CF71" s="210">
        <v>1</v>
      </c>
      <c r="CH71" s="209" t="s">
        <v>996</v>
      </c>
      <c r="CI71" s="210">
        <v>3</v>
      </c>
      <c r="CK71" s="209" t="s">
        <v>992</v>
      </c>
      <c r="CL71" s="210">
        <v>14</v>
      </c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 t="s">
        <v>1145</v>
      </c>
      <c r="BW72" s="210">
        <v>3</v>
      </c>
      <c r="BY72" s="209" t="s">
        <v>1010</v>
      </c>
      <c r="BZ72" s="210">
        <v>1</v>
      </c>
      <c r="CB72" s="670" t="s">
        <v>843</v>
      </c>
      <c r="CC72" s="671">
        <v>1</v>
      </c>
      <c r="CE72" s="209" t="s">
        <v>1012</v>
      </c>
      <c r="CF72" s="210">
        <v>2</v>
      </c>
      <c r="CH72" s="209" t="s">
        <v>997</v>
      </c>
      <c r="CI72" s="210">
        <v>1</v>
      </c>
      <c r="CK72" s="209" t="s">
        <v>993</v>
      </c>
      <c r="CL72" s="210">
        <v>4</v>
      </c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 t="s">
        <v>1146</v>
      </c>
      <c r="BW73" s="210">
        <v>2</v>
      </c>
      <c r="BY73" s="209" t="s">
        <v>1145</v>
      </c>
      <c r="BZ73" s="210">
        <v>1</v>
      </c>
      <c r="CB73" s="670" t="s">
        <v>844</v>
      </c>
      <c r="CC73" s="671">
        <v>1</v>
      </c>
      <c r="CE73" s="209" t="s">
        <v>1013</v>
      </c>
      <c r="CF73" s="210">
        <v>1</v>
      </c>
      <c r="CH73" s="209" t="s">
        <v>998</v>
      </c>
      <c r="CI73" s="210">
        <v>1</v>
      </c>
      <c r="CK73" s="209" t="s">
        <v>994</v>
      </c>
      <c r="CL73" s="210">
        <v>2</v>
      </c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 t="s">
        <v>1011</v>
      </c>
      <c r="BW74" s="210">
        <v>4</v>
      </c>
      <c r="BY74" s="209" t="s">
        <v>1012</v>
      </c>
      <c r="BZ74" s="210">
        <v>1</v>
      </c>
      <c r="CB74" s="670" t="s">
        <v>845</v>
      </c>
      <c r="CC74" s="671">
        <v>1</v>
      </c>
      <c r="CE74" s="209" t="s">
        <v>1014</v>
      </c>
      <c r="CF74" s="210">
        <v>1</v>
      </c>
      <c r="CH74" s="209" t="s">
        <v>1140</v>
      </c>
      <c r="CI74" s="210">
        <v>2</v>
      </c>
      <c r="CK74" s="209" t="s">
        <v>995</v>
      </c>
      <c r="CL74" s="210">
        <v>1</v>
      </c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 t="s">
        <v>1147</v>
      </c>
      <c r="BW75" s="210">
        <v>2</v>
      </c>
      <c r="BY75" s="209" t="s">
        <v>1149</v>
      </c>
      <c r="BZ75" s="210">
        <v>1</v>
      </c>
      <c r="CB75" s="670" t="s">
        <v>846</v>
      </c>
      <c r="CC75" s="671">
        <v>3</v>
      </c>
      <c r="CE75" s="209" t="s">
        <v>1015</v>
      </c>
      <c r="CF75" s="210">
        <v>2</v>
      </c>
      <c r="CH75" s="209" t="s">
        <v>1141</v>
      </c>
      <c r="CI75" s="210">
        <v>2</v>
      </c>
      <c r="CK75" s="209" t="s">
        <v>1139</v>
      </c>
      <c r="CL75" s="210">
        <v>2</v>
      </c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 t="s">
        <v>1148</v>
      </c>
      <c r="BW76" s="210">
        <v>1</v>
      </c>
      <c r="BY76" s="209" t="s">
        <v>1151</v>
      </c>
      <c r="BZ76" s="210">
        <v>1</v>
      </c>
      <c r="CB76" s="670" t="s">
        <v>847</v>
      </c>
      <c r="CC76" s="671">
        <v>1</v>
      </c>
      <c r="CE76" s="209" t="s">
        <v>1016</v>
      </c>
      <c r="CF76" s="210">
        <v>2</v>
      </c>
      <c r="CH76" s="209" t="s">
        <v>1001</v>
      </c>
      <c r="CI76" s="210">
        <v>3</v>
      </c>
      <c r="CK76" s="209" t="s">
        <v>996</v>
      </c>
      <c r="CL76" s="210">
        <v>7</v>
      </c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 t="s">
        <v>1012</v>
      </c>
      <c r="BW77" s="210">
        <v>3</v>
      </c>
      <c r="BY77" s="209" t="s">
        <v>1017</v>
      </c>
      <c r="BZ77" s="210">
        <v>1</v>
      </c>
      <c r="CB77" s="670" t="s">
        <v>848</v>
      </c>
      <c r="CC77" s="671">
        <v>1</v>
      </c>
      <c r="CE77" s="209" t="s">
        <v>1017</v>
      </c>
      <c r="CF77" s="210">
        <v>1</v>
      </c>
      <c r="CH77" s="209" t="s">
        <v>1142</v>
      </c>
      <c r="CI77" s="210">
        <v>3</v>
      </c>
      <c r="CK77" s="209" t="s">
        <v>998</v>
      </c>
      <c r="CL77" s="210">
        <v>3</v>
      </c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 t="s">
        <v>1013</v>
      </c>
      <c r="BW78" s="210">
        <v>1</v>
      </c>
      <c r="BY78" s="209" t="s">
        <v>1152</v>
      </c>
      <c r="BZ78" s="210">
        <v>1</v>
      </c>
      <c r="CB78" s="670" t="s">
        <v>849</v>
      </c>
      <c r="CC78" s="671">
        <v>1</v>
      </c>
      <c r="CE78" s="209" t="s">
        <v>1018</v>
      </c>
      <c r="CF78" s="210">
        <v>2</v>
      </c>
      <c r="CH78" s="209" t="s">
        <v>1002</v>
      </c>
      <c r="CI78" s="210">
        <v>3</v>
      </c>
      <c r="CK78" s="209" t="s">
        <v>999</v>
      </c>
      <c r="CL78" s="210">
        <v>1</v>
      </c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 t="s">
        <v>1149</v>
      </c>
      <c r="BW79" s="210">
        <v>2</v>
      </c>
      <c r="BY79" s="209" t="s">
        <v>1019</v>
      </c>
      <c r="BZ79" s="210">
        <v>4</v>
      </c>
      <c r="CB79" s="670" t="s">
        <v>850</v>
      </c>
      <c r="CC79" s="671">
        <v>2</v>
      </c>
      <c r="CE79" s="209" t="s">
        <v>1019</v>
      </c>
      <c r="CF79" s="210">
        <v>6</v>
      </c>
      <c r="CH79" s="209" t="s">
        <v>1186</v>
      </c>
      <c r="CI79" s="210">
        <v>1</v>
      </c>
      <c r="CK79" s="209" t="s">
        <v>1140</v>
      </c>
      <c r="CL79" s="210">
        <v>7</v>
      </c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 t="s">
        <v>1014</v>
      </c>
      <c r="BW80" s="210">
        <v>3</v>
      </c>
      <c r="BY80" s="209" t="s">
        <v>1153</v>
      </c>
      <c r="BZ80" s="210">
        <v>4</v>
      </c>
      <c r="CB80" s="670" t="s">
        <v>851</v>
      </c>
      <c r="CC80" s="671">
        <v>1</v>
      </c>
      <c r="CE80" s="209" t="s">
        <v>1020</v>
      </c>
      <c r="CF80" s="210">
        <v>1</v>
      </c>
      <c r="CH80" s="209" t="s">
        <v>1004</v>
      </c>
      <c r="CI80" s="210">
        <v>7</v>
      </c>
      <c r="CK80" s="209" t="s">
        <v>1141</v>
      </c>
      <c r="CL80" s="210">
        <v>4</v>
      </c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 t="s">
        <v>1150</v>
      </c>
      <c r="BW81" s="210">
        <v>3</v>
      </c>
      <c r="BY81" s="209" t="s">
        <v>1020</v>
      </c>
      <c r="BZ81" s="210">
        <v>2</v>
      </c>
      <c r="CB81" s="670" t="s">
        <v>852</v>
      </c>
      <c r="CC81" s="671">
        <v>1</v>
      </c>
      <c r="CE81" s="209" t="s">
        <v>1021</v>
      </c>
      <c r="CF81" s="210">
        <v>5</v>
      </c>
      <c r="CH81" s="209" t="s">
        <v>1005</v>
      </c>
      <c r="CI81" s="210">
        <v>2</v>
      </c>
      <c r="CK81" s="209" t="s">
        <v>1001</v>
      </c>
      <c r="CL81" s="210">
        <v>1</v>
      </c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 t="s">
        <v>1151</v>
      </c>
      <c r="BW82" s="210">
        <v>1</v>
      </c>
      <c r="BY82" s="209" t="s">
        <v>1154</v>
      </c>
      <c r="BZ82" s="210">
        <v>1</v>
      </c>
      <c r="CB82" s="670" t="s">
        <v>853</v>
      </c>
      <c r="CC82" s="671">
        <v>1</v>
      </c>
      <c r="CE82" s="209" t="s">
        <v>1022</v>
      </c>
      <c r="CF82" s="210">
        <v>1</v>
      </c>
      <c r="CH82" s="209" t="s">
        <v>1006</v>
      </c>
      <c r="CI82" s="210">
        <v>4</v>
      </c>
      <c r="CK82" s="209" t="s">
        <v>1142</v>
      </c>
      <c r="CL82" s="210">
        <v>3</v>
      </c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 t="s">
        <v>1017</v>
      </c>
      <c r="BW83" s="210">
        <v>1</v>
      </c>
      <c r="BY83" s="209" t="s">
        <v>1188</v>
      </c>
      <c r="BZ83" s="210">
        <v>1</v>
      </c>
      <c r="CB83" s="670" t="s">
        <v>854</v>
      </c>
      <c r="CC83" s="671">
        <v>2</v>
      </c>
      <c r="CE83" s="209" t="s">
        <v>1023</v>
      </c>
      <c r="CF83" s="210"/>
      <c r="CH83" s="209" t="s">
        <v>1007</v>
      </c>
      <c r="CI83" s="210">
        <v>3</v>
      </c>
      <c r="CK83" s="209" t="s">
        <v>1002</v>
      </c>
      <c r="CL83" s="210">
        <v>2</v>
      </c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 t="s">
        <v>1152</v>
      </c>
      <c r="BW84" s="210">
        <v>1</v>
      </c>
      <c r="BY84" s="209" t="s">
        <v>1189</v>
      </c>
      <c r="BZ84" s="210">
        <v>1</v>
      </c>
      <c r="CB84" s="670" t="s">
        <v>855</v>
      </c>
      <c r="CC84" s="671">
        <v>1</v>
      </c>
      <c r="CE84" s="209" t="s">
        <v>1024</v>
      </c>
      <c r="CF84" s="210">
        <v>1</v>
      </c>
      <c r="CH84" s="209" t="s">
        <v>1143</v>
      </c>
      <c r="CI84" s="210">
        <v>2</v>
      </c>
      <c r="CK84" s="209" t="s">
        <v>1239</v>
      </c>
      <c r="CL84" s="210">
        <v>4</v>
      </c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 t="s">
        <v>1019</v>
      </c>
      <c r="BW85" s="210">
        <v>1</v>
      </c>
      <c r="BY85" s="209" t="s">
        <v>1190</v>
      </c>
      <c r="BZ85" s="210">
        <v>1</v>
      </c>
      <c r="CB85" s="670" t="s">
        <v>856</v>
      </c>
      <c r="CC85" s="671">
        <v>1</v>
      </c>
      <c r="CE85" s="209" t="s">
        <v>1025</v>
      </c>
      <c r="CF85" s="210">
        <v>1</v>
      </c>
      <c r="CH85" s="209" t="s">
        <v>1008</v>
      </c>
      <c r="CI85" s="210">
        <v>4</v>
      </c>
      <c r="CK85" s="209" t="s">
        <v>1186</v>
      </c>
      <c r="CL85" s="210">
        <v>2</v>
      </c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 t="s">
        <v>1153</v>
      </c>
      <c r="BW86" s="210">
        <v>6</v>
      </c>
      <c r="BY86" s="209" t="s">
        <v>1023</v>
      </c>
      <c r="BZ86" s="210">
        <v>1</v>
      </c>
      <c r="CB86" s="670" t="s">
        <v>857</v>
      </c>
      <c r="CC86" s="671">
        <v>5</v>
      </c>
      <c r="CE86" s="209" t="s">
        <v>1026</v>
      </c>
      <c r="CF86" s="210"/>
      <c r="CH86" s="209" t="s">
        <v>1009</v>
      </c>
      <c r="CI86" s="210">
        <v>2</v>
      </c>
      <c r="CK86" s="209" t="s">
        <v>1003</v>
      </c>
      <c r="CL86" s="210">
        <v>1</v>
      </c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 t="s">
        <v>1020</v>
      </c>
      <c r="BW87" s="210">
        <v>2</v>
      </c>
      <c r="BY87" s="209" t="s">
        <v>1024</v>
      </c>
      <c r="BZ87" s="210">
        <v>3</v>
      </c>
      <c r="CB87" s="670" t="s">
        <v>858</v>
      </c>
      <c r="CC87" s="671">
        <v>1</v>
      </c>
      <c r="CE87" s="209" t="s">
        <v>1027</v>
      </c>
      <c r="CF87" s="210">
        <v>1</v>
      </c>
      <c r="CH87" s="209" t="s">
        <v>1144</v>
      </c>
      <c r="CI87" s="210">
        <v>1</v>
      </c>
      <c r="CK87" s="209" t="s">
        <v>1004</v>
      </c>
      <c r="CL87" s="210">
        <v>8</v>
      </c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 t="s">
        <v>1154</v>
      </c>
      <c r="BW88" s="210">
        <v>1</v>
      </c>
      <c r="BY88" s="209" t="s">
        <v>1158</v>
      </c>
      <c r="BZ88" s="210">
        <v>1</v>
      </c>
      <c r="CB88" s="670" t="s">
        <v>859</v>
      </c>
      <c r="CC88" s="671">
        <v>1</v>
      </c>
      <c r="CE88" s="209" t="s">
        <v>1028</v>
      </c>
      <c r="CF88" s="210">
        <v>7</v>
      </c>
      <c r="CH88" s="209" t="s">
        <v>1010</v>
      </c>
      <c r="CI88" s="210">
        <v>4</v>
      </c>
      <c r="CK88" s="209" t="s">
        <v>1005</v>
      </c>
      <c r="CL88" s="210">
        <v>1</v>
      </c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 t="s">
        <v>1021</v>
      </c>
      <c r="BW89" s="210">
        <v>4</v>
      </c>
      <c r="BY89" s="209" t="s">
        <v>1025</v>
      </c>
      <c r="BZ89" s="210">
        <v>1</v>
      </c>
      <c r="CB89" s="670" t="s">
        <v>860</v>
      </c>
      <c r="CC89" s="671">
        <v>1</v>
      </c>
      <c r="CE89" s="209" t="s">
        <v>1029</v>
      </c>
      <c r="CF89" s="210">
        <v>23</v>
      </c>
      <c r="CH89" s="209" t="s">
        <v>1011</v>
      </c>
      <c r="CI89" s="210">
        <v>2</v>
      </c>
      <c r="CK89" s="209" t="s">
        <v>1187</v>
      </c>
      <c r="CL89" s="210">
        <v>4</v>
      </c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 t="s">
        <v>1155</v>
      </c>
      <c r="BW90" s="210">
        <v>1</v>
      </c>
      <c r="BY90" s="209" t="s">
        <v>1027</v>
      </c>
      <c r="BZ90" s="210">
        <v>1</v>
      </c>
      <c r="CB90" s="670" t="s">
        <v>861</v>
      </c>
      <c r="CC90" s="671">
        <v>1</v>
      </c>
      <c r="CE90" s="209" t="s">
        <v>1030</v>
      </c>
      <c r="CF90" s="210">
        <v>13</v>
      </c>
      <c r="CH90" s="209" t="s">
        <v>1214</v>
      </c>
      <c r="CI90" s="210">
        <v>2</v>
      </c>
      <c r="CK90" s="209" t="s">
        <v>1006</v>
      </c>
      <c r="CL90" s="210">
        <v>6</v>
      </c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 t="s">
        <v>1156</v>
      </c>
      <c r="BW91" s="210">
        <v>1</v>
      </c>
      <c r="BY91" s="209" t="s">
        <v>1028</v>
      </c>
      <c r="BZ91" s="210">
        <v>2</v>
      </c>
      <c r="CB91" s="670" t="s">
        <v>862</v>
      </c>
      <c r="CC91" s="671">
        <v>1</v>
      </c>
      <c r="CE91" s="209" t="s">
        <v>1031</v>
      </c>
      <c r="CF91" s="210">
        <v>8</v>
      </c>
      <c r="CH91" s="209" t="s">
        <v>1147</v>
      </c>
      <c r="CI91" s="210">
        <v>1</v>
      </c>
      <c r="CK91" s="209" t="s">
        <v>1007</v>
      </c>
      <c r="CL91" s="210">
        <v>6</v>
      </c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 t="s">
        <v>1157</v>
      </c>
      <c r="BW92" s="210">
        <v>1</v>
      </c>
      <c r="BY92" s="209" t="s">
        <v>1029</v>
      </c>
      <c r="BZ92" s="210">
        <v>14</v>
      </c>
      <c r="CB92" s="670" t="s">
        <v>863</v>
      </c>
      <c r="CC92" s="671">
        <v>4</v>
      </c>
      <c r="CE92" s="209" t="s">
        <v>1032</v>
      </c>
      <c r="CF92" s="210">
        <v>16</v>
      </c>
      <c r="CH92" s="209" t="s">
        <v>1012</v>
      </c>
      <c r="CI92" s="210">
        <v>3</v>
      </c>
      <c r="CK92" s="209" t="s">
        <v>1143</v>
      </c>
      <c r="CL92" s="210">
        <v>12</v>
      </c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 t="s">
        <v>1023</v>
      </c>
      <c r="BW93" s="210">
        <v>3</v>
      </c>
      <c r="BY93" s="209" t="s">
        <v>1030</v>
      </c>
      <c r="BZ93" s="210">
        <v>4</v>
      </c>
      <c r="CB93" s="670" t="s">
        <v>864</v>
      </c>
      <c r="CC93" s="671">
        <v>18</v>
      </c>
      <c r="CE93" s="209" t="s">
        <v>1033</v>
      </c>
      <c r="CF93" s="210">
        <v>13</v>
      </c>
      <c r="CH93" s="209" t="s">
        <v>1215</v>
      </c>
      <c r="CI93" s="210">
        <v>3</v>
      </c>
      <c r="CK93" s="209" t="s">
        <v>1008</v>
      </c>
      <c r="CL93" s="210">
        <v>9</v>
      </c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 t="s">
        <v>1024</v>
      </c>
      <c r="BW94" s="210">
        <v>2</v>
      </c>
      <c r="BY94" s="209" t="s">
        <v>1031</v>
      </c>
      <c r="BZ94" s="210">
        <v>1</v>
      </c>
      <c r="CB94" s="670" t="s">
        <v>865</v>
      </c>
      <c r="CC94" s="671">
        <v>10</v>
      </c>
      <c r="CE94" s="209" t="s">
        <v>1034</v>
      </c>
      <c r="CF94" s="210">
        <v>27</v>
      </c>
      <c r="CH94" s="209" t="s">
        <v>1013</v>
      </c>
      <c r="CI94" s="210">
        <v>2</v>
      </c>
      <c r="CK94" s="209" t="s">
        <v>1009</v>
      </c>
      <c r="CL94" s="210">
        <v>3</v>
      </c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 t="s">
        <v>1158</v>
      </c>
      <c r="BW95" s="210">
        <v>1</v>
      </c>
      <c r="BY95" s="209" t="s">
        <v>1032</v>
      </c>
      <c r="BZ95" s="210">
        <v>4</v>
      </c>
      <c r="CB95" s="670" t="s">
        <v>866</v>
      </c>
      <c r="CC95" s="671">
        <v>1</v>
      </c>
      <c r="CE95" s="209" t="s">
        <v>1035</v>
      </c>
      <c r="CF95" s="210">
        <v>12</v>
      </c>
      <c r="CH95" s="209" t="s">
        <v>1149</v>
      </c>
      <c r="CI95" s="210">
        <v>1</v>
      </c>
      <c r="CK95" s="209" t="s">
        <v>1144</v>
      </c>
      <c r="CL95" s="210">
        <v>5</v>
      </c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 t="s">
        <v>1027</v>
      </c>
      <c r="BW96" s="210">
        <v>1</v>
      </c>
      <c r="BY96" s="209" t="s">
        <v>1033</v>
      </c>
      <c r="BZ96" s="210">
        <v>13</v>
      </c>
      <c r="CB96" s="670" t="s">
        <v>867</v>
      </c>
      <c r="CC96" s="671">
        <v>9</v>
      </c>
      <c r="CE96" s="209" t="s">
        <v>1036</v>
      </c>
      <c r="CF96" s="210">
        <v>54</v>
      </c>
      <c r="CH96" s="209" t="s">
        <v>1014</v>
      </c>
      <c r="CI96" s="210">
        <v>5</v>
      </c>
      <c r="CK96" s="209" t="s">
        <v>1010</v>
      </c>
      <c r="CL96" s="210">
        <v>7</v>
      </c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 t="s">
        <v>1028</v>
      </c>
      <c r="BW97" s="210">
        <v>9</v>
      </c>
      <c r="BY97" s="209" t="s">
        <v>1034</v>
      </c>
      <c r="BZ97" s="210">
        <v>18</v>
      </c>
      <c r="CB97" s="670" t="s">
        <v>868</v>
      </c>
      <c r="CC97" s="671">
        <v>10</v>
      </c>
      <c r="CE97" s="209" t="s">
        <v>1037</v>
      </c>
      <c r="CF97" s="210">
        <v>2</v>
      </c>
      <c r="CH97" s="209" t="s">
        <v>1017</v>
      </c>
      <c r="CI97" s="210">
        <v>1</v>
      </c>
      <c r="CK97" s="209" t="s">
        <v>1011</v>
      </c>
      <c r="CL97" s="210">
        <v>2</v>
      </c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 t="s">
        <v>1029</v>
      </c>
      <c r="BW98" s="210">
        <v>19</v>
      </c>
      <c r="BY98" s="209" t="s">
        <v>1035</v>
      </c>
      <c r="BZ98" s="210">
        <v>11</v>
      </c>
      <c r="CB98" s="670" t="s">
        <v>869</v>
      </c>
      <c r="CC98" s="671">
        <v>22</v>
      </c>
      <c r="CE98" s="209" t="s">
        <v>1038</v>
      </c>
      <c r="CF98" s="210">
        <v>2</v>
      </c>
      <c r="CH98" s="209" t="s">
        <v>1018</v>
      </c>
      <c r="CI98" s="210">
        <v>1</v>
      </c>
      <c r="CK98" s="209" t="s">
        <v>1214</v>
      </c>
      <c r="CL98" s="210">
        <v>7</v>
      </c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 t="s">
        <v>1030</v>
      </c>
      <c r="BW99" s="210">
        <v>6</v>
      </c>
      <c r="BY99" s="209" t="s">
        <v>1036</v>
      </c>
      <c r="BZ99" s="210">
        <v>42</v>
      </c>
      <c r="CB99" s="670" t="s">
        <v>870</v>
      </c>
      <c r="CC99" s="671">
        <v>12</v>
      </c>
      <c r="CE99" s="209" t="s">
        <v>1039</v>
      </c>
      <c r="CF99" s="210">
        <v>3</v>
      </c>
      <c r="CH99" s="209" t="s">
        <v>1019</v>
      </c>
      <c r="CI99" s="210">
        <v>1</v>
      </c>
      <c r="CK99" s="209" t="s">
        <v>1147</v>
      </c>
      <c r="CL99" s="210">
        <v>2</v>
      </c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 t="s">
        <v>1031</v>
      </c>
      <c r="BW100" s="210">
        <v>2</v>
      </c>
      <c r="BY100" s="209" t="s">
        <v>1039</v>
      </c>
      <c r="BZ100" s="210">
        <v>2</v>
      </c>
      <c r="CB100" s="670" t="s">
        <v>871</v>
      </c>
      <c r="CC100" s="671">
        <v>38</v>
      </c>
      <c r="CE100" s="209" t="s">
        <v>1040</v>
      </c>
      <c r="CF100" s="210">
        <v>21</v>
      </c>
      <c r="CH100" s="209" t="s">
        <v>1153</v>
      </c>
      <c r="CI100" s="210">
        <v>4</v>
      </c>
      <c r="CK100" s="209" t="s">
        <v>1148</v>
      </c>
      <c r="CL100" s="210">
        <v>3</v>
      </c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 t="s">
        <v>1032</v>
      </c>
      <c r="BW101" s="210">
        <v>9</v>
      </c>
      <c r="BY101" s="209" t="s">
        <v>1040</v>
      </c>
      <c r="BZ101" s="210">
        <v>20</v>
      </c>
      <c r="CB101" s="670" t="s">
        <v>872</v>
      </c>
      <c r="CC101" s="671">
        <v>3</v>
      </c>
      <c r="CE101" s="209" t="s">
        <v>1041</v>
      </c>
      <c r="CF101" s="210">
        <v>8</v>
      </c>
      <c r="CH101" s="209" t="s">
        <v>1020</v>
      </c>
      <c r="CI101" s="210">
        <v>4</v>
      </c>
      <c r="CK101" s="209" t="s">
        <v>1012</v>
      </c>
      <c r="CL101" s="210">
        <v>1</v>
      </c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 t="s">
        <v>1033</v>
      </c>
      <c r="BW102" s="210">
        <v>6</v>
      </c>
      <c r="BY102" s="209" t="s">
        <v>1042</v>
      </c>
      <c r="BZ102" s="210">
        <v>1</v>
      </c>
      <c r="CB102" s="670" t="s">
        <v>873</v>
      </c>
      <c r="CC102" s="671">
        <v>6</v>
      </c>
      <c r="CE102" s="209" t="s">
        <v>1042</v>
      </c>
      <c r="CF102" s="210">
        <v>1</v>
      </c>
      <c r="CH102" s="209" t="s">
        <v>1154</v>
      </c>
      <c r="CI102" s="210">
        <v>3</v>
      </c>
      <c r="CK102" s="209" t="s">
        <v>1240</v>
      </c>
      <c r="CL102" s="210">
        <v>7</v>
      </c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 t="s">
        <v>1034</v>
      </c>
      <c r="BW103" s="210">
        <v>21</v>
      </c>
      <c r="BY103" s="209" t="s">
        <v>1191</v>
      </c>
      <c r="BZ103" s="210"/>
      <c r="CB103" s="670" t="s">
        <v>874</v>
      </c>
      <c r="CC103" s="671">
        <v>10</v>
      </c>
      <c r="CE103" s="209" t="s">
        <v>1043</v>
      </c>
      <c r="CF103" s="210">
        <v>1</v>
      </c>
      <c r="CH103" s="209" t="s">
        <v>1021</v>
      </c>
      <c r="CI103" s="210">
        <v>6</v>
      </c>
      <c r="CK103" s="209" t="s">
        <v>1013</v>
      </c>
      <c r="CL103" s="210">
        <v>2</v>
      </c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 t="s">
        <v>1035</v>
      </c>
      <c r="BW104" s="210">
        <v>15</v>
      </c>
      <c r="BY104" s="209" t="s">
        <v>1192</v>
      </c>
      <c r="BZ104" s="210">
        <v>1</v>
      </c>
      <c r="CB104" s="670" t="s">
        <v>875</v>
      </c>
      <c r="CC104" s="671">
        <v>14</v>
      </c>
      <c r="CE104" s="209" t="s">
        <v>1044</v>
      </c>
      <c r="CF104" s="210">
        <v>78</v>
      </c>
      <c r="CH104" s="209" t="s">
        <v>1216</v>
      </c>
      <c r="CI104" s="210">
        <v>3</v>
      </c>
      <c r="CK104" s="209" t="s">
        <v>1014</v>
      </c>
      <c r="CL104" s="210">
        <v>2</v>
      </c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 t="s">
        <v>1036</v>
      </c>
      <c r="BW105" s="210">
        <v>68</v>
      </c>
      <c r="BY105" s="209" t="s">
        <v>1193</v>
      </c>
      <c r="BZ105" s="210">
        <v>9</v>
      </c>
      <c r="CB105" s="670" t="s">
        <v>876</v>
      </c>
      <c r="CC105" s="671">
        <v>40</v>
      </c>
      <c r="CE105" s="209" t="s">
        <v>1045</v>
      </c>
      <c r="CF105" s="210">
        <v>7</v>
      </c>
      <c r="CH105" s="209" t="s">
        <v>1022</v>
      </c>
      <c r="CI105" s="210">
        <v>1</v>
      </c>
      <c r="CK105" s="209" t="s">
        <v>1150</v>
      </c>
      <c r="CL105" s="210">
        <v>4</v>
      </c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 t="s">
        <v>1037</v>
      </c>
      <c r="BW106" s="210">
        <v>1</v>
      </c>
      <c r="BY106" s="209" t="s">
        <v>1044</v>
      </c>
      <c r="BZ106" s="210">
        <v>25</v>
      </c>
      <c r="CB106" s="670" t="s">
        <v>877</v>
      </c>
      <c r="CC106" s="671">
        <v>1</v>
      </c>
      <c r="CE106" s="209" t="s">
        <v>1046</v>
      </c>
      <c r="CF106" s="210">
        <v>14</v>
      </c>
      <c r="CH106" s="209" t="s">
        <v>1023</v>
      </c>
      <c r="CI106" s="210">
        <v>3</v>
      </c>
      <c r="CK106" s="209" t="s">
        <v>1151</v>
      </c>
      <c r="CL106" s="210">
        <v>2</v>
      </c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 t="s">
        <v>1040</v>
      </c>
      <c r="BW107" s="210">
        <v>20</v>
      </c>
      <c r="BY107" s="209" t="s">
        <v>1045</v>
      </c>
      <c r="BZ107" s="210">
        <v>6</v>
      </c>
      <c r="CB107" s="670" t="s">
        <v>878</v>
      </c>
      <c r="CC107" s="671">
        <v>10</v>
      </c>
      <c r="CE107" s="209" t="s">
        <v>1047</v>
      </c>
      <c r="CF107" s="210">
        <v>11</v>
      </c>
      <c r="CH107" s="209" t="s">
        <v>1024</v>
      </c>
      <c r="CI107" s="210">
        <v>2</v>
      </c>
      <c r="CK107" s="209" t="s">
        <v>1015</v>
      </c>
      <c r="CL107" s="210">
        <v>2</v>
      </c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 t="s">
        <v>1159</v>
      </c>
      <c r="BW108" s="210">
        <v>1</v>
      </c>
      <c r="BY108" s="209" t="s">
        <v>1046</v>
      </c>
      <c r="BZ108" s="210">
        <v>27</v>
      </c>
      <c r="CB108" s="670" t="s">
        <v>879</v>
      </c>
      <c r="CC108" s="671">
        <v>29</v>
      </c>
      <c r="CE108" s="209" t="s">
        <v>1048</v>
      </c>
      <c r="CF108" s="210">
        <v>18</v>
      </c>
      <c r="CH108" s="209" t="s">
        <v>1027</v>
      </c>
      <c r="CI108" s="210">
        <v>1</v>
      </c>
      <c r="CK108" s="209" t="s">
        <v>1016</v>
      </c>
      <c r="CL108" s="210">
        <v>2</v>
      </c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 t="s">
        <v>1044</v>
      </c>
      <c r="BW109" s="210">
        <v>26</v>
      </c>
      <c r="BY109" s="209" t="s">
        <v>1047</v>
      </c>
      <c r="BZ109" s="210">
        <v>17</v>
      </c>
      <c r="CB109" s="670" t="s">
        <v>880</v>
      </c>
      <c r="CC109" s="671">
        <v>32</v>
      </c>
      <c r="CE109" s="209" t="s">
        <v>1049</v>
      </c>
      <c r="CF109" s="210">
        <v>22</v>
      </c>
      <c r="CH109" s="209" t="s">
        <v>1028</v>
      </c>
      <c r="CI109" s="210">
        <v>17</v>
      </c>
      <c r="CK109" s="209" t="s">
        <v>1017</v>
      </c>
      <c r="CL109" s="210">
        <v>1</v>
      </c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 t="s">
        <v>1045</v>
      </c>
      <c r="BW110" s="210">
        <v>5</v>
      </c>
      <c r="BY110" s="209" t="s">
        <v>1048</v>
      </c>
      <c r="BZ110" s="210">
        <v>19</v>
      </c>
      <c r="CB110" s="670" t="s">
        <v>881</v>
      </c>
      <c r="CC110" s="671">
        <v>15</v>
      </c>
      <c r="CE110" s="209" t="s">
        <v>1050</v>
      </c>
      <c r="CF110" s="210">
        <v>1</v>
      </c>
      <c r="CH110" s="209" t="s">
        <v>1029</v>
      </c>
      <c r="CI110" s="210">
        <v>42</v>
      </c>
      <c r="CK110" s="209" t="s">
        <v>1018</v>
      </c>
      <c r="CL110" s="210">
        <v>2</v>
      </c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 t="s">
        <v>1046</v>
      </c>
      <c r="BW111" s="210">
        <v>20</v>
      </c>
      <c r="BY111" s="209" t="s">
        <v>1049</v>
      </c>
      <c r="BZ111" s="210">
        <v>23</v>
      </c>
      <c r="CB111" s="670" t="s">
        <v>882</v>
      </c>
      <c r="CC111" s="671">
        <v>12</v>
      </c>
      <c r="CE111" s="209" t="s">
        <v>1051</v>
      </c>
      <c r="CF111" s="210">
        <v>97</v>
      </c>
      <c r="CH111" s="209" t="s">
        <v>1030</v>
      </c>
      <c r="CI111" s="210">
        <v>5</v>
      </c>
      <c r="CK111" s="209" t="s">
        <v>1152</v>
      </c>
      <c r="CL111" s="210">
        <v>1</v>
      </c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 t="s">
        <v>1047</v>
      </c>
      <c r="BW112" s="210">
        <v>23</v>
      </c>
      <c r="BY112" s="209" t="s">
        <v>1160</v>
      </c>
      <c r="BZ112" s="210">
        <v>4</v>
      </c>
      <c r="CB112" s="670" t="s">
        <v>883</v>
      </c>
      <c r="CC112" s="671">
        <v>6</v>
      </c>
      <c r="CE112" s="209" t="s">
        <v>1052</v>
      </c>
      <c r="CF112" s="210">
        <v>2</v>
      </c>
      <c r="CH112" s="209" t="s">
        <v>1031</v>
      </c>
      <c r="CI112" s="210">
        <v>1</v>
      </c>
      <c r="CK112" s="209" t="s">
        <v>1241</v>
      </c>
      <c r="CL112" s="210">
        <v>1</v>
      </c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 t="s">
        <v>1048</v>
      </c>
      <c r="BW113" s="210">
        <v>12</v>
      </c>
      <c r="BY113" s="209" t="s">
        <v>1051</v>
      </c>
      <c r="BZ113" s="210">
        <v>69</v>
      </c>
      <c r="CB113" s="670" t="s">
        <v>884</v>
      </c>
      <c r="CC113" s="671">
        <v>54</v>
      </c>
      <c r="CE113" s="209" t="s">
        <v>1053</v>
      </c>
      <c r="CF113" s="210">
        <v>2</v>
      </c>
      <c r="CH113" s="209" t="s">
        <v>1032</v>
      </c>
      <c r="CI113" s="210">
        <v>7</v>
      </c>
      <c r="CK113" s="209" t="s">
        <v>1242</v>
      </c>
      <c r="CL113" s="210">
        <v>1</v>
      </c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 t="s">
        <v>1049</v>
      </c>
      <c r="BW114" s="210">
        <v>26</v>
      </c>
      <c r="BY114" s="209" t="s">
        <v>1053</v>
      </c>
      <c r="BZ114" s="210">
        <v>2</v>
      </c>
      <c r="CB114" s="670" t="s">
        <v>885</v>
      </c>
      <c r="CC114" s="671">
        <v>3</v>
      </c>
      <c r="CE114" s="209" t="s">
        <v>1054</v>
      </c>
      <c r="CF114" s="210">
        <v>3</v>
      </c>
      <c r="CH114" s="209" t="s">
        <v>1033</v>
      </c>
      <c r="CI114" s="210">
        <v>23</v>
      </c>
      <c r="CK114" s="209" t="s">
        <v>1243</v>
      </c>
      <c r="CL114" s="210">
        <v>1</v>
      </c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 t="s">
        <v>1160</v>
      </c>
      <c r="BW115" s="210">
        <v>7</v>
      </c>
      <c r="BY115" s="209" t="s">
        <v>1054</v>
      </c>
      <c r="BZ115" s="210">
        <v>6</v>
      </c>
      <c r="CB115" s="670" t="s">
        <v>886</v>
      </c>
      <c r="CC115" s="671">
        <v>2</v>
      </c>
      <c r="CE115" s="209" t="s">
        <v>1055</v>
      </c>
      <c r="CF115" s="210">
        <v>2</v>
      </c>
      <c r="CH115" s="209" t="s">
        <v>1034</v>
      </c>
      <c r="CI115" s="210">
        <v>36</v>
      </c>
      <c r="CK115" s="209" t="s">
        <v>1019</v>
      </c>
      <c r="CL115" s="210">
        <v>1</v>
      </c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 t="s">
        <v>1050</v>
      </c>
      <c r="BW116" s="210">
        <v>2</v>
      </c>
      <c r="BY116" s="209" t="s">
        <v>1055</v>
      </c>
      <c r="BZ116" s="210">
        <v>1</v>
      </c>
      <c r="CB116" s="670" t="s">
        <v>887</v>
      </c>
      <c r="CC116" s="671">
        <v>5</v>
      </c>
      <c r="CE116" s="209" t="s">
        <v>1056</v>
      </c>
      <c r="CF116" s="210">
        <v>1</v>
      </c>
      <c r="CH116" s="209" t="s">
        <v>1035</v>
      </c>
      <c r="CI116" s="210">
        <v>19</v>
      </c>
      <c r="CK116" s="209" t="s">
        <v>1153</v>
      </c>
      <c r="CL116" s="210">
        <v>5</v>
      </c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 t="s">
        <v>1051</v>
      </c>
      <c r="BW117" s="210">
        <v>55</v>
      </c>
      <c r="BY117" s="209" t="s">
        <v>1194</v>
      </c>
      <c r="BZ117" s="210">
        <v>1</v>
      </c>
      <c r="CB117" s="670" t="s">
        <v>888</v>
      </c>
      <c r="CC117" s="671">
        <v>1</v>
      </c>
      <c r="CE117" s="209" t="s">
        <v>1057</v>
      </c>
      <c r="CF117" s="210">
        <v>1</v>
      </c>
      <c r="CH117" s="209" t="s">
        <v>1036</v>
      </c>
      <c r="CI117" s="210">
        <v>69</v>
      </c>
      <c r="CK117" s="209" t="s">
        <v>1020</v>
      </c>
      <c r="CL117" s="210">
        <v>1</v>
      </c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 t="s">
        <v>1052</v>
      </c>
      <c r="BW118" s="210">
        <v>1</v>
      </c>
      <c r="BY118" s="209" t="s">
        <v>1056</v>
      </c>
      <c r="BZ118" s="210">
        <v>3</v>
      </c>
      <c r="CB118" s="670" t="s">
        <v>889</v>
      </c>
      <c r="CC118" s="671">
        <v>1</v>
      </c>
      <c r="CE118" s="209" t="s">
        <v>1058</v>
      </c>
      <c r="CF118" s="210">
        <v>3</v>
      </c>
      <c r="CH118" s="209" t="s">
        <v>1037</v>
      </c>
      <c r="CI118" s="210">
        <v>5</v>
      </c>
      <c r="CK118" s="209" t="s">
        <v>1154</v>
      </c>
      <c r="CL118" s="210">
        <v>1</v>
      </c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 t="s">
        <v>1053</v>
      </c>
      <c r="BW119" s="210">
        <v>3</v>
      </c>
      <c r="BY119" s="209" t="s">
        <v>1057</v>
      </c>
      <c r="BZ119" s="210">
        <v>3</v>
      </c>
      <c r="CB119" s="670" t="s">
        <v>890</v>
      </c>
      <c r="CC119" s="671">
        <v>1</v>
      </c>
      <c r="CE119" s="209" t="s">
        <v>1059</v>
      </c>
      <c r="CF119" s="210">
        <v>4</v>
      </c>
      <c r="CH119" s="209" t="s">
        <v>1038</v>
      </c>
      <c r="CI119" s="210">
        <v>3</v>
      </c>
      <c r="CK119" s="209" t="s">
        <v>1021</v>
      </c>
      <c r="CL119" s="210">
        <v>9</v>
      </c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 t="s">
        <v>1161</v>
      </c>
      <c r="BW120" s="210">
        <v>1</v>
      </c>
      <c r="BY120" s="209" t="s">
        <v>1058</v>
      </c>
      <c r="BZ120" s="210">
        <v>2</v>
      </c>
      <c r="CB120" s="670" t="s">
        <v>891</v>
      </c>
      <c r="CC120" s="671">
        <v>2</v>
      </c>
      <c r="CE120" s="209" t="s">
        <v>1060</v>
      </c>
      <c r="CF120" s="210">
        <v>3</v>
      </c>
      <c r="CH120" s="209" t="s">
        <v>1039</v>
      </c>
      <c r="CI120" s="210">
        <v>9</v>
      </c>
      <c r="CK120" s="209" t="s">
        <v>1216</v>
      </c>
      <c r="CL120" s="210">
        <v>5</v>
      </c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 t="s">
        <v>1054</v>
      </c>
      <c r="BW121" s="210">
        <v>5</v>
      </c>
      <c r="BY121" s="209" t="s">
        <v>1059</v>
      </c>
      <c r="BZ121" s="210">
        <v>4</v>
      </c>
      <c r="CB121" s="670" t="s">
        <v>892</v>
      </c>
      <c r="CC121" s="671">
        <v>1</v>
      </c>
      <c r="CE121" s="209" t="s">
        <v>1061</v>
      </c>
      <c r="CF121" s="210">
        <v>3</v>
      </c>
      <c r="CH121" s="209" t="s">
        <v>1040</v>
      </c>
      <c r="CI121" s="210">
        <v>42</v>
      </c>
      <c r="CK121" s="209" t="s">
        <v>1155</v>
      </c>
      <c r="CL121" s="210">
        <v>3</v>
      </c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 t="s">
        <v>1162</v>
      </c>
      <c r="BW122" s="210">
        <v>1</v>
      </c>
      <c r="BY122" s="209" t="s">
        <v>1061</v>
      </c>
      <c r="BZ122" s="210">
        <v>8</v>
      </c>
      <c r="CB122" s="670" t="s">
        <v>893</v>
      </c>
      <c r="CC122" s="671">
        <v>2</v>
      </c>
      <c r="CE122" s="209" t="s">
        <v>1062</v>
      </c>
      <c r="CF122" s="210">
        <v>4</v>
      </c>
      <c r="CH122" s="209" t="s">
        <v>1192</v>
      </c>
      <c r="CI122" s="210">
        <v>6</v>
      </c>
      <c r="CK122" s="209" t="s">
        <v>1188</v>
      </c>
      <c r="CL122" s="210">
        <v>1</v>
      </c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 t="s">
        <v>1057</v>
      </c>
      <c r="BW123" s="210">
        <v>3</v>
      </c>
      <c r="BY123" s="209" t="s">
        <v>1062</v>
      </c>
      <c r="BZ123" s="210">
        <v>2</v>
      </c>
      <c r="CB123" s="670" t="s">
        <v>894</v>
      </c>
      <c r="CC123" s="671">
        <v>4</v>
      </c>
      <c r="CE123" s="209" t="s">
        <v>1063</v>
      </c>
      <c r="CF123" s="210">
        <v>3</v>
      </c>
      <c r="CH123" s="209" t="s">
        <v>1159</v>
      </c>
      <c r="CI123" s="210">
        <v>2</v>
      </c>
      <c r="CK123" s="209" t="s">
        <v>1189</v>
      </c>
      <c r="CL123" s="210">
        <v>1</v>
      </c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 t="s">
        <v>1058</v>
      </c>
      <c r="BW124" s="210">
        <v>1</v>
      </c>
      <c r="BY124" s="209" t="s">
        <v>1063</v>
      </c>
      <c r="BZ124" s="210">
        <v>1</v>
      </c>
      <c r="CB124" s="670" t="s">
        <v>895</v>
      </c>
      <c r="CC124" s="671">
        <v>2</v>
      </c>
      <c r="CE124" s="209" t="s">
        <v>1064</v>
      </c>
      <c r="CF124" s="210">
        <v>2</v>
      </c>
      <c r="CH124" s="209" t="s">
        <v>1044</v>
      </c>
      <c r="CI124" s="210">
        <v>43</v>
      </c>
      <c r="CK124" s="209" t="s">
        <v>1022</v>
      </c>
      <c r="CL124" s="210">
        <v>1</v>
      </c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 t="s">
        <v>1059</v>
      </c>
      <c r="BW125" s="210">
        <v>6</v>
      </c>
      <c r="BY125" s="209" t="s">
        <v>1064</v>
      </c>
      <c r="BZ125" s="210">
        <v>1</v>
      </c>
      <c r="CB125" s="670" t="s">
        <v>896</v>
      </c>
      <c r="CC125" s="671">
        <v>3</v>
      </c>
      <c r="CE125" s="209" t="s">
        <v>1065</v>
      </c>
      <c r="CF125" s="210">
        <v>3</v>
      </c>
      <c r="CH125" s="209" t="s">
        <v>1217</v>
      </c>
      <c r="CI125" s="210">
        <v>2</v>
      </c>
      <c r="CK125" s="209" t="s">
        <v>1023</v>
      </c>
      <c r="CL125" s="210">
        <v>1</v>
      </c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 t="s">
        <v>1061</v>
      </c>
      <c r="BW126" s="210">
        <v>6</v>
      </c>
      <c r="BY126" s="209" t="s">
        <v>1066</v>
      </c>
      <c r="BZ126" s="210">
        <v>1</v>
      </c>
      <c r="CB126" s="670" t="s">
        <v>897</v>
      </c>
      <c r="CC126" s="671">
        <v>4</v>
      </c>
      <c r="CE126" s="209" t="s">
        <v>1066</v>
      </c>
      <c r="CF126" s="210">
        <v>1</v>
      </c>
      <c r="CH126" s="209" t="s">
        <v>1045</v>
      </c>
      <c r="CI126" s="210">
        <v>20</v>
      </c>
      <c r="CK126" s="209" t="s">
        <v>1024</v>
      </c>
      <c r="CL126" s="210">
        <v>4</v>
      </c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 t="s">
        <v>1062</v>
      </c>
      <c r="BW127" s="210">
        <v>4</v>
      </c>
      <c r="BY127" s="209" t="s">
        <v>1067</v>
      </c>
      <c r="BZ127" s="210">
        <v>1</v>
      </c>
      <c r="CB127" s="670" t="s">
        <v>898</v>
      </c>
      <c r="CC127" s="671">
        <v>1</v>
      </c>
      <c r="CE127" s="209" t="s">
        <v>1067</v>
      </c>
      <c r="CF127" s="210">
        <v>2</v>
      </c>
      <c r="CH127" s="209" t="s">
        <v>1046</v>
      </c>
      <c r="CI127" s="210">
        <v>20</v>
      </c>
      <c r="CK127" s="209" t="s">
        <v>1027</v>
      </c>
      <c r="CL127" s="210">
        <v>5</v>
      </c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 t="s">
        <v>1065</v>
      </c>
      <c r="BW128" s="210">
        <v>4</v>
      </c>
      <c r="BY128" s="209" t="s">
        <v>1195</v>
      </c>
      <c r="BZ128" s="210">
        <v>2</v>
      </c>
      <c r="CB128" s="670" t="s">
        <v>899</v>
      </c>
      <c r="CC128" s="671">
        <v>1</v>
      </c>
      <c r="CE128" s="209" t="s">
        <v>1068</v>
      </c>
      <c r="CF128" s="210">
        <v>1</v>
      </c>
      <c r="CH128" s="209" t="s">
        <v>1047</v>
      </c>
      <c r="CI128" s="210">
        <v>9</v>
      </c>
      <c r="CK128" s="209" t="s">
        <v>1028</v>
      </c>
      <c r="CL128" s="210">
        <v>30</v>
      </c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 t="s">
        <v>1069</v>
      </c>
      <c r="BW129" s="210">
        <v>10</v>
      </c>
      <c r="BY129" s="209" t="s">
        <v>1068</v>
      </c>
      <c r="BZ129" s="210">
        <v>5</v>
      </c>
      <c r="CB129" s="670" t="s">
        <v>900</v>
      </c>
      <c r="CC129" s="671">
        <v>1</v>
      </c>
      <c r="CE129" s="209" t="s">
        <v>1069</v>
      </c>
      <c r="CF129" s="210">
        <v>7</v>
      </c>
      <c r="CH129" s="209" t="s">
        <v>1048</v>
      </c>
      <c r="CI129" s="210">
        <v>18</v>
      </c>
      <c r="CK129" s="209" t="s">
        <v>1029</v>
      </c>
      <c r="CL129" s="210">
        <v>29</v>
      </c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 t="s">
        <v>1163</v>
      </c>
      <c r="BW130" s="210">
        <v>1</v>
      </c>
      <c r="BY130" s="209" t="s">
        <v>1069</v>
      </c>
      <c r="BZ130" s="210">
        <v>12</v>
      </c>
      <c r="CB130" s="670" t="s">
        <v>901</v>
      </c>
      <c r="CC130" s="671">
        <v>1</v>
      </c>
      <c r="CE130" s="209" t="s">
        <v>1070</v>
      </c>
      <c r="CF130" s="210">
        <v>8</v>
      </c>
      <c r="CH130" s="209" t="s">
        <v>1049</v>
      </c>
      <c r="CI130" s="210">
        <v>34</v>
      </c>
      <c r="CK130" s="209" t="s">
        <v>1030</v>
      </c>
      <c r="CL130" s="210">
        <v>14</v>
      </c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 t="s">
        <v>1164</v>
      </c>
      <c r="BW131" s="210">
        <v>1</v>
      </c>
      <c r="BY131" s="209" t="s">
        <v>1070</v>
      </c>
      <c r="BZ131" s="210">
        <v>13</v>
      </c>
      <c r="CB131" s="670" t="s">
        <v>902</v>
      </c>
      <c r="CC131" s="671">
        <v>15</v>
      </c>
      <c r="CE131" s="209" t="s">
        <v>1071</v>
      </c>
      <c r="CF131" s="210">
        <v>56</v>
      </c>
      <c r="CH131" s="209" t="s">
        <v>1160</v>
      </c>
      <c r="CI131" s="210"/>
      <c r="CK131" s="209" t="s">
        <v>1031</v>
      </c>
      <c r="CL131" s="210">
        <v>1</v>
      </c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 t="s">
        <v>1165</v>
      </c>
      <c r="BW132" s="210">
        <v>1</v>
      </c>
      <c r="BY132" s="209" t="s">
        <v>1071</v>
      </c>
      <c r="BZ132" s="210">
        <v>51</v>
      </c>
      <c r="CB132" s="670" t="s">
        <v>903</v>
      </c>
      <c r="CC132" s="671">
        <v>1</v>
      </c>
      <c r="CE132" s="209" t="s">
        <v>1072</v>
      </c>
      <c r="CF132" s="210">
        <v>30</v>
      </c>
      <c r="CH132" s="209" t="s">
        <v>1050</v>
      </c>
      <c r="CI132" s="210">
        <v>2</v>
      </c>
      <c r="CK132" s="209" t="s">
        <v>1032</v>
      </c>
      <c r="CL132" s="210">
        <v>19</v>
      </c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 t="s">
        <v>1070</v>
      </c>
      <c r="BW133" s="210">
        <v>20</v>
      </c>
      <c r="BY133" s="209" t="s">
        <v>1074</v>
      </c>
      <c r="BZ133" s="210">
        <v>6</v>
      </c>
      <c r="CB133" s="670" t="s">
        <v>904</v>
      </c>
      <c r="CC133" s="671">
        <v>1</v>
      </c>
      <c r="CE133" s="209" t="s">
        <v>1073</v>
      </c>
      <c r="CF133" s="210">
        <v>1</v>
      </c>
      <c r="CH133" s="209" t="s">
        <v>1218</v>
      </c>
      <c r="CI133" s="210"/>
      <c r="CK133" s="209" t="s">
        <v>1033</v>
      </c>
      <c r="CL133" s="210">
        <v>26</v>
      </c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 t="s">
        <v>1071</v>
      </c>
      <c r="BW134" s="210">
        <v>81</v>
      </c>
      <c r="BY134" s="209" t="s">
        <v>1075</v>
      </c>
      <c r="BZ134" s="210">
        <v>5</v>
      </c>
      <c r="CB134" s="670" t="s">
        <v>905</v>
      </c>
      <c r="CC134" s="671">
        <v>10</v>
      </c>
      <c r="CE134" s="209" t="s">
        <v>1074</v>
      </c>
      <c r="CF134" s="210">
        <v>1</v>
      </c>
      <c r="CH134" s="209" t="s">
        <v>1051</v>
      </c>
      <c r="CI134" s="210">
        <v>80</v>
      </c>
      <c r="CK134" s="209" t="s">
        <v>1034</v>
      </c>
      <c r="CL134" s="210">
        <v>48</v>
      </c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 t="s">
        <v>1072</v>
      </c>
      <c r="BW135" s="210">
        <v>37</v>
      </c>
      <c r="BY135" s="209" t="s">
        <v>1076</v>
      </c>
      <c r="BZ135" s="210">
        <v>1</v>
      </c>
      <c r="CB135" s="670" t="s">
        <v>906</v>
      </c>
      <c r="CC135" s="671">
        <v>59</v>
      </c>
      <c r="CE135" s="209" t="s">
        <v>1075</v>
      </c>
      <c r="CF135" s="210">
        <v>2</v>
      </c>
      <c r="CH135" s="209" t="s">
        <v>1052</v>
      </c>
      <c r="CI135" s="210">
        <v>3</v>
      </c>
      <c r="CK135" s="209" t="s">
        <v>1035</v>
      </c>
      <c r="CL135" s="210">
        <v>11</v>
      </c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 t="s">
        <v>1073</v>
      </c>
      <c r="BW136" s="210">
        <v>1</v>
      </c>
      <c r="BY136" s="209" t="s">
        <v>1196</v>
      </c>
      <c r="BZ136" s="210">
        <v>32</v>
      </c>
      <c r="CB136" s="670" t="s">
        <v>907</v>
      </c>
      <c r="CC136" s="671">
        <v>2</v>
      </c>
      <c r="CE136" s="209" t="s">
        <v>1076</v>
      </c>
      <c r="CF136" s="210">
        <v>3</v>
      </c>
      <c r="CH136" s="209" t="s">
        <v>1054</v>
      </c>
      <c r="CI136" s="210">
        <v>5</v>
      </c>
      <c r="CK136" s="209" t="s">
        <v>1036</v>
      </c>
      <c r="CL136" s="210">
        <v>96</v>
      </c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 t="s">
        <v>1074</v>
      </c>
      <c r="BW137" s="210">
        <v>5</v>
      </c>
      <c r="BY137" s="209" t="s">
        <v>1077</v>
      </c>
      <c r="BZ137" s="210">
        <v>37</v>
      </c>
      <c r="CB137" s="670" t="s">
        <v>908</v>
      </c>
      <c r="CC137" s="671">
        <v>1</v>
      </c>
      <c r="CE137" s="209" t="s">
        <v>1077</v>
      </c>
      <c r="CF137" s="210">
        <v>11</v>
      </c>
      <c r="CH137" s="209" t="s">
        <v>1055</v>
      </c>
      <c r="CI137" s="210">
        <v>1</v>
      </c>
      <c r="CK137" s="209" t="s">
        <v>1037</v>
      </c>
      <c r="CL137" s="210">
        <v>9</v>
      </c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 t="s">
        <v>1166</v>
      </c>
      <c r="BW138" s="210">
        <v>1</v>
      </c>
      <c r="BY138" s="209" t="s">
        <v>1078</v>
      </c>
      <c r="BZ138" s="210">
        <v>2</v>
      </c>
      <c r="CB138" s="670" t="s">
        <v>909</v>
      </c>
      <c r="CC138" s="671">
        <v>14</v>
      </c>
      <c r="CE138" s="209" t="s">
        <v>1078</v>
      </c>
      <c r="CF138" s="210">
        <v>2</v>
      </c>
      <c r="CH138" s="209" t="s">
        <v>1219</v>
      </c>
      <c r="CI138" s="210">
        <v>1</v>
      </c>
      <c r="CK138" s="209" t="s">
        <v>1038</v>
      </c>
      <c r="CL138" s="210">
        <v>2</v>
      </c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 t="s">
        <v>1075</v>
      </c>
      <c r="BW139" s="210">
        <v>3</v>
      </c>
      <c r="BY139" s="209" t="s">
        <v>1079</v>
      </c>
      <c r="BZ139" s="210">
        <v>6</v>
      </c>
      <c r="CB139" s="670" t="s">
        <v>910</v>
      </c>
      <c r="CC139" s="671">
        <v>1</v>
      </c>
      <c r="CE139" s="209" t="s">
        <v>1079</v>
      </c>
      <c r="CF139" s="210">
        <v>6</v>
      </c>
      <c r="CH139" s="209" t="s">
        <v>1056</v>
      </c>
      <c r="CI139" s="210">
        <v>1</v>
      </c>
      <c r="CK139" s="209" t="s">
        <v>1039</v>
      </c>
      <c r="CL139" s="210">
        <v>2</v>
      </c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 t="s">
        <v>1076</v>
      </c>
      <c r="BW140" s="210">
        <v>2</v>
      </c>
      <c r="BY140" s="209" t="s">
        <v>1080</v>
      </c>
      <c r="BZ140" s="210">
        <v>2</v>
      </c>
      <c r="CB140" s="670" t="s">
        <v>911</v>
      </c>
      <c r="CC140" s="671">
        <v>1</v>
      </c>
      <c r="CE140" s="209" t="s">
        <v>1080</v>
      </c>
      <c r="CF140" s="210">
        <v>2</v>
      </c>
      <c r="CH140" s="209" t="s">
        <v>1162</v>
      </c>
      <c r="CI140" s="210">
        <v>1</v>
      </c>
      <c r="CK140" s="209" t="s">
        <v>1040</v>
      </c>
      <c r="CL140" s="210">
        <v>59</v>
      </c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 t="s">
        <v>1077</v>
      </c>
      <c r="BW141" s="210">
        <v>28</v>
      </c>
      <c r="BY141" s="209" t="s">
        <v>1197</v>
      </c>
      <c r="BZ141" s="210">
        <v>1</v>
      </c>
      <c r="CB141" s="670" t="s">
        <v>912</v>
      </c>
      <c r="CC141" s="671">
        <v>29</v>
      </c>
      <c r="CE141" s="209" t="s">
        <v>1081</v>
      </c>
      <c r="CF141" s="210">
        <v>3</v>
      </c>
      <c r="CH141" s="209" t="s">
        <v>1057</v>
      </c>
      <c r="CI141" s="210">
        <v>1</v>
      </c>
      <c r="CK141" s="209" t="s">
        <v>1041</v>
      </c>
      <c r="CL141" s="210">
        <v>17</v>
      </c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 t="s">
        <v>1078</v>
      </c>
      <c r="BW142" s="210">
        <v>3</v>
      </c>
      <c r="BY142" s="209" t="s">
        <v>1168</v>
      </c>
      <c r="BZ142" s="210">
        <v>2</v>
      </c>
      <c r="CB142" s="670" t="s">
        <v>913</v>
      </c>
      <c r="CC142" s="671">
        <v>7</v>
      </c>
      <c r="CE142" s="209" t="s">
        <v>1082</v>
      </c>
      <c r="CF142" s="210">
        <v>2</v>
      </c>
      <c r="CH142" s="209" t="s">
        <v>1058</v>
      </c>
      <c r="CI142" s="210">
        <v>6</v>
      </c>
      <c r="CK142" s="209" t="s">
        <v>1042</v>
      </c>
      <c r="CL142" s="210">
        <v>1</v>
      </c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 t="s">
        <v>1079</v>
      </c>
      <c r="BW143" s="210">
        <v>9</v>
      </c>
      <c r="BY143" s="209" t="s">
        <v>1083</v>
      </c>
      <c r="BZ143" s="210">
        <v>3</v>
      </c>
      <c r="CB143" s="670" t="s">
        <v>914</v>
      </c>
      <c r="CC143" s="671">
        <v>2</v>
      </c>
      <c r="CE143" s="209" t="s">
        <v>1083</v>
      </c>
      <c r="CF143" s="210">
        <v>1</v>
      </c>
      <c r="CH143" s="209" t="s">
        <v>1059</v>
      </c>
      <c r="CI143" s="210">
        <v>6</v>
      </c>
      <c r="CK143" s="209" t="s">
        <v>1043</v>
      </c>
      <c r="CL143" s="210">
        <v>5</v>
      </c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 t="s">
        <v>1080</v>
      </c>
      <c r="BW144" s="210">
        <v>3</v>
      </c>
      <c r="BY144" s="209" t="s">
        <v>1084</v>
      </c>
      <c r="BZ144" s="210">
        <v>2</v>
      </c>
      <c r="CB144" s="670" t="s">
        <v>915</v>
      </c>
      <c r="CC144" s="671">
        <v>6</v>
      </c>
      <c r="CE144" s="209" t="s">
        <v>1084</v>
      </c>
      <c r="CF144" s="210">
        <v>1</v>
      </c>
      <c r="CH144" s="209" t="s">
        <v>1060</v>
      </c>
      <c r="CI144" s="210">
        <v>1</v>
      </c>
      <c r="CK144" s="209" t="s">
        <v>1244</v>
      </c>
      <c r="CL144" s="210">
        <v>2</v>
      </c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 t="s">
        <v>1167</v>
      </c>
      <c r="BW145" s="210">
        <v>1</v>
      </c>
      <c r="BY145" s="209" t="s">
        <v>1169</v>
      </c>
      <c r="BZ145" s="210">
        <v>5</v>
      </c>
      <c r="CB145" s="670" t="s">
        <v>916</v>
      </c>
      <c r="CC145" s="671">
        <v>2</v>
      </c>
      <c r="CE145" s="209" t="s">
        <v>1085</v>
      </c>
      <c r="CF145" s="210">
        <v>9</v>
      </c>
      <c r="CH145" s="209" t="s">
        <v>1061</v>
      </c>
      <c r="CI145" s="210">
        <v>7</v>
      </c>
      <c r="CK145" s="209" t="s">
        <v>1245</v>
      </c>
      <c r="CL145" s="210">
        <v>1</v>
      </c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 t="s">
        <v>1081</v>
      </c>
      <c r="BW146" s="210">
        <v>3</v>
      </c>
      <c r="BY146" s="209" t="s">
        <v>1086</v>
      </c>
      <c r="BZ146" s="210">
        <v>1</v>
      </c>
      <c r="CB146" s="670" t="s">
        <v>917</v>
      </c>
      <c r="CC146" s="671">
        <v>1</v>
      </c>
      <c r="CE146" s="209" t="s">
        <v>1086</v>
      </c>
      <c r="CF146" s="210">
        <v>4</v>
      </c>
      <c r="CH146" s="209" t="s">
        <v>1062</v>
      </c>
      <c r="CI146" s="210">
        <v>9</v>
      </c>
      <c r="CK146" s="209" t="s">
        <v>1246</v>
      </c>
      <c r="CL146" s="210">
        <v>1</v>
      </c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 t="s">
        <v>1168</v>
      </c>
      <c r="BW147" s="210">
        <v>3</v>
      </c>
      <c r="BY147" s="209" t="s">
        <v>1087</v>
      </c>
      <c r="BZ147" s="210">
        <v>2</v>
      </c>
      <c r="CB147" s="670" t="s">
        <v>918</v>
      </c>
      <c r="CC147" s="259">
        <v>1</v>
      </c>
      <c r="CE147" s="209" t="s">
        <v>1087</v>
      </c>
      <c r="CF147" s="210">
        <v>4</v>
      </c>
      <c r="CH147" s="209" t="s">
        <v>1065</v>
      </c>
      <c r="CI147" s="210">
        <v>4</v>
      </c>
      <c r="CK147" s="209" t="s">
        <v>1045</v>
      </c>
      <c r="CL147" s="210">
        <v>10</v>
      </c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 t="s">
        <v>1084</v>
      </c>
      <c r="BW148" s="210">
        <v>8</v>
      </c>
      <c r="BY148" s="209" t="s">
        <v>1088</v>
      </c>
      <c r="BZ148" s="210">
        <v>13</v>
      </c>
      <c r="CB148" s="670" t="s">
        <v>919</v>
      </c>
      <c r="CC148" s="671">
        <v>2</v>
      </c>
      <c r="CE148" s="209" t="s">
        <v>1088</v>
      </c>
      <c r="CF148" s="210">
        <v>19</v>
      </c>
      <c r="CH148" s="209" t="s">
        <v>1066</v>
      </c>
      <c r="CI148" s="210">
        <v>1</v>
      </c>
      <c r="CK148" s="209" t="s">
        <v>1046</v>
      </c>
      <c r="CL148" s="210">
        <v>33</v>
      </c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 t="s">
        <v>1169</v>
      </c>
      <c r="BW149" s="210">
        <v>2</v>
      </c>
      <c r="BY149" s="209" t="s">
        <v>1089</v>
      </c>
      <c r="BZ149" s="210">
        <v>4</v>
      </c>
      <c r="CB149" s="670" t="s">
        <v>920</v>
      </c>
      <c r="CC149" s="671">
        <v>1</v>
      </c>
      <c r="CE149" s="209" t="s">
        <v>1089</v>
      </c>
      <c r="CF149" s="210">
        <v>3</v>
      </c>
      <c r="CH149" s="209" t="s">
        <v>1067</v>
      </c>
      <c r="CI149" s="210">
        <v>1</v>
      </c>
      <c r="CK149" s="209" t="s">
        <v>1047</v>
      </c>
      <c r="CL149" s="210">
        <v>22</v>
      </c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 t="s">
        <v>1085</v>
      </c>
      <c r="BW150" s="210">
        <v>1</v>
      </c>
      <c r="BY150" s="209" t="s">
        <v>1090</v>
      </c>
      <c r="BZ150" s="210">
        <v>19</v>
      </c>
      <c r="CB150" s="670" t="s">
        <v>921</v>
      </c>
      <c r="CC150" s="671">
        <v>9</v>
      </c>
      <c r="CE150" s="209" t="s">
        <v>1090</v>
      </c>
      <c r="CF150" s="210">
        <v>18</v>
      </c>
      <c r="CH150" s="209" t="s">
        <v>1195</v>
      </c>
      <c r="CI150" s="210">
        <v>3</v>
      </c>
      <c r="CK150" s="209" t="s">
        <v>1048</v>
      </c>
      <c r="CL150" s="210">
        <v>58</v>
      </c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 t="s">
        <v>1087</v>
      </c>
      <c r="BW151" s="210">
        <v>1</v>
      </c>
      <c r="BY151" s="209" t="s">
        <v>1091</v>
      </c>
      <c r="BZ151" s="210">
        <v>5</v>
      </c>
      <c r="CB151" s="670" t="s">
        <v>922</v>
      </c>
      <c r="CC151" s="671">
        <v>5</v>
      </c>
      <c r="CE151" s="209" t="s">
        <v>1091</v>
      </c>
      <c r="CF151" s="210">
        <v>4</v>
      </c>
      <c r="CH151" s="209" t="s">
        <v>1068</v>
      </c>
      <c r="CI151" s="210">
        <v>1</v>
      </c>
      <c r="CK151" s="209" t="s">
        <v>1049</v>
      </c>
      <c r="CL151" s="210">
        <v>33</v>
      </c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 t="s">
        <v>1170</v>
      </c>
      <c r="BW152" s="210">
        <v>1</v>
      </c>
      <c r="BY152" s="209" t="s">
        <v>1092</v>
      </c>
      <c r="BZ152" s="210">
        <v>14</v>
      </c>
      <c r="CB152" s="670" t="s">
        <v>923</v>
      </c>
      <c r="CC152" s="671">
        <v>3</v>
      </c>
      <c r="CE152" s="209" t="s">
        <v>1092</v>
      </c>
      <c r="CF152" s="210">
        <v>16</v>
      </c>
      <c r="CH152" s="209" t="s">
        <v>1220</v>
      </c>
      <c r="CI152" s="210">
        <v>2</v>
      </c>
      <c r="CK152" s="209" t="s">
        <v>1050</v>
      </c>
      <c r="CL152" s="210">
        <v>1</v>
      </c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 t="s">
        <v>1088</v>
      </c>
      <c r="BW153" s="210">
        <v>14</v>
      </c>
      <c r="BY153" s="209" t="s">
        <v>1093</v>
      </c>
      <c r="BZ153" s="210">
        <v>7</v>
      </c>
      <c r="CB153" s="670" t="s">
        <v>924</v>
      </c>
      <c r="CC153" s="671">
        <v>2</v>
      </c>
      <c r="CE153" s="209" t="s">
        <v>1093</v>
      </c>
      <c r="CF153" s="210">
        <v>10</v>
      </c>
      <c r="CH153" s="209" t="s">
        <v>1069</v>
      </c>
      <c r="CI153" s="210">
        <v>39</v>
      </c>
      <c r="CK153" s="209" t="s">
        <v>1051</v>
      </c>
      <c r="CL153" s="210">
        <v>71</v>
      </c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 t="s">
        <v>1089</v>
      </c>
      <c r="BW154" s="210">
        <v>2</v>
      </c>
      <c r="BY154" s="209" t="s">
        <v>1095</v>
      </c>
      <c r="BZ154" s="210">
        <v>22</v>
      </c>
      <c r="CB154" s="670" t="s">
        <v>925</v>
      </c>
      <c r="CC154" s="671">
        <v>2</v>
      </c>
      <c r="CE154" s="209" t="s">
        <v>1094</v>
      </c>
      <c r="CF154" s="210">
        <v>5</v>
      </c>
      <c r="CH154" s="209" t="s">
        <v>1221</v>
      </c>
      <c r="CI154" s="210">
        <v>8</v>
      </c>
      <c r="CK154" s="209" t="s">
        <v>1052</v>
      </c>
      <c r="CL154" s="210">
        <v>3</v>
      </c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 t="s">
        <v>1090</v>
      </c>
      <c r="BW155" s="210">
        <v>9</v>
      </c>
      <c r="BY155" s="209" t="s">
        <v>1096</v>
      </c>
      <c r="BZ155" s="210">
        <v>5</v>
      </c>
      <c r="CB155" s="670" t="s">
        <v>926</v>
      </c>
      <c r="CC155" s="671">
        <v>20</v>
      </c>
      <c r="CE155" s="209" t="s">
        <v>1095</v>
      </c>
      <c r="CF155" s="210">
        <v>29</v>
      </c>
      <c r="CH155" s="209" t="s">
        <v>1163</v>
      </c>
      <c r="CI155" s="210">
        <v>1</v>
      </c>
      <c r="CK155" s="209" t="s">
        <v>1053</v>
      </c>
      <c r="CL155" s="210">
        <v>1</v>
      </c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 t="s">
        <v>1091</v>
      </c>
      <c r="BW156" s="210">
        <v>12</v>
      </c>
      <c r="BY156" s="209" t="s">
        <v>1097</v>
      </c>
      <c r="BZ156" s="210">
        <v>3</v>
      </c>
      <c r="CB156" s="670" t="s">
        <v>927</v>
      </c>
      <c r="CC156" s="671">
        <v>2</v>
      </c>
      <c r="CE156" s="209" t="s">
        <v>1096</v>
      </c>
      <c r="CF156" s="210">
        <v>3</v>
      </c>
      <c r="CH156" s="209" t="s">
        <v>1222</v>
      </c>
      <c r="CI156" s="210">
        <v>1</v>
      </c>
      <c r="CK156" s="209" t="s">
        <v>1054</v>
      </c>
      <c r="CL156" s="210">
        <v>5</v>
      </c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 t="s">
        <v>1092</v>
      </c>
      <c r="BW157" s="210">
        <v>8</v>
      </c>
      <c r="BY157" s="209" t="s">
        <v>1100</v>
      </c>
      <c r="BZ157" s="210">
        <v>2</v>
      </c>
      <c r="CB157" s="670" t="s">
        <v>928</v>
      </c>
      <c r="CC157" s="671">
        <v>13</v>
      </c>
      <c r="CE157" s="209" t="s">
        <v>1097</v>
      </c>
      <c r="CF157" s="210">
        <v>4</v>
      </c>
      <c r="CH157" s="209" t="s">
        <v>1165</v>
      </c>
      <c r="CI157" s="210">
        <v>1</v>
      </c>
      <c r="CK157" s="209" t="s">
        <v>1055</v>
      </c>
      <c r="CL157" s="210">
        <v>3</v>
      </c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 t="s">
        <v>1093</v>
      </c>
      <c r="BW158" s="210">
        <v>3</v>
      </c>
      <c r="BY158" s="209" t="s">
        <v>1171</v>
      </c>
      <c r="BZ158" s="210">
        <v>2</v>
      </c>
      <c r="CB158" s="670" t="s">
        <v>929</v>
      </c>
      <c r="CC158" s="671">
        <v>2</v>
      </c>
      <c r="CE158" s="209" t="s">
        <v>1098</v>
      </c>
      <c r="CF158" s="210">
        <v>1</v>
      </c>
      <c r="CH158" s="209" t="s">
        <v>1223</v>
      </c>
      <c r="CI158" s="210">
        <v>1</v>
      </c>
      <c r="CK158" s="209" t="s">
        <v>1219</v>
      </c>
      <c r="CL158" s="210">
        <v>1</v>
      </c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 t="s">
        <v>1094</v>
      </c>
      <c r="BW159" s="210">
        <v>7</v>
      </c>
      <c r="BY159" s="209" t="s">
        <v>1101</v>
      </c>
      <c r="BZ159" s="210">
        <v>5</v>
      </c>
      <c r="CB159" s="670" t="s">
        <v>930</v>
      </c>
      <c r="CC159" s="671">
        <v>8</v>
      </c>
      <c r="CE159" s="209" t="s">
        <v>1099</v>
      </c>
      <c r="CF159" s="210"/>
      <c r="CH159" s="209" t="s">
        <v>1071</v>
      </c>
      <c r="CI159" s="210">
        <v>90</v>
      </c>
      <c r="CK159" s="209" t="s">
        <v>1247</v>
      </c>
      <c r="CL159" s="210">
        <v>3</v>
      </c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 t="s">
        <v>1095</v>
      </c>
      <c r="BW160" s="210">
        <v>16</v>
      </c>
      <c r="BY160" s="209" t="s">
        <v>1198</v>
      </c>
      <c r="BZ160" s="210">
        <v>1</v>
      </c>
      <c r="CB160" s="670" t="s">
        <v>931</v>
      </c>
      <c r="CC160" s="671">
        <v>8</v>
      </c>
      <c r="CE160" s="209" t="s">
        <v>1100</v>
      </c>
      <c r="CF160" s="210">
        <v>2</v>
      </c>
      <c r="CH160" s="209" t="s">
        <v>1072</v>
      </c>
      <c r="CI160" s="210">
        <v>15</v>
      </c>
      <c r="CK160" s="209" t="s">
        <v>1248</v>
      </c>
      <c r="CL160" s="210">
        <v>1</v>
      </c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 t="s">
        <v>1096</v>
      </c>
      <c r="BW161" s="210">
        <v>2</v>
      </c>
      <c r="BY161" s="209" t="s">
        <v>1105</v>
      </c>
      <c r="BZ161" s="210">
        <v>3</v>
      </c>
      <c r="CB161" s="670" t="s">
        <v>932</v>
      </c>
      <c r="CC161" s="671">
        <v>3</v>
      </c>
      <c r="CE161" s="209" t="s">
        <v>1101</v>
      </c>
      <c r="CF161" s="210">
        <v>3</v>
      </c>
      <c r="CH161" s="209" t="s">
        <v>1073</v>
      </c>
      <c r="CI161" s="210">
        <v>6</v>
      </c>
      <c r="CK161" s="209" t="s">
        <v>1162</v>
      </c>
      <c r="CL161" s="210">
        <v>1</v>
      </c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 t="s">
        <v>1097</v>
      </c>
      <c r="BW162" s="210">
        <v>2</v>
      </c>
      <c r="BY162" s="209" t="s">
        <v>1106</v>
      </c>
      <c r="BZ162" s="210">
        <v>2</v>
      </c>
      <c r="CB162" s="670" t="s">
        <v>933</v>
      </c>
      <c r="CC162" s="671">
        <v>26</v>
      </c>
      <c r="CE162" s="209" t="s">
        <v>1102</v>
      </c>
      <c r="CF162" s="210">
        <v>1</v>
      </c>
      <c r="CH162" s="209" t="s">
        <v>1074</v>
      </c>
      <c r="CI162" s="210">
        <v>2</v>
      </c>
      <c r="CK162" s="209" t="s">
        <v>1057</v>
      </c>
      <c r="CL162" s="210">
        <v>1</v>
      </c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 t="s">
        <v>1099</v>
      </c>
      <c r="BW163" s="210">
        <v>2</v>
      </c>
      <c r="BY163" s="209" t="s">
        <v>1199</v>
      </c>
      <c r="BZ163" s="210">
        <v>1</v>
      </c>
      <c r="CB163" s="670" t="s">
        <v>934</v>
      </c>
      <c r="CC163" s="671">
        <v>1</v>
      </c>
      <c r="CE163" s="209" t="s">
        <v>1103</v>
      </c>
      <c r="CF163" s="210">
        <v>2</v>
      </c>
      <c r="CH163" s="209" t="s">
        <v>1224</v>
      </c>
      <c r="CI163" s="210">
        <v>1</v>
      </c>
      <c r="CK163" s="209" t="s">
        <v>1058</v>
      </c>
      <c r="CL163" s="210">
        <v>6</v>
      </c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 t="s">
        <v>1100</v>
      </c>
      <c r="BW164" s="210">
        <v>1</v>
      </c>
      <c r="BY164" s="209" t="s">
        <v>1108</v>
      </c>
      <c r="BZ164" s="210">
        <v>1</v>
      </c>
      <c r="CB164" s="670" t="s">
        <v>935</v>
      </c>
      <c r="CC164" s="671">
        <v>3</v>
      </c>
      <c r="CE164" s="209" t="s">
        <v>1104</v>
      </c>
      <c r="CF164" s="210">
        <v>2</v>
      </c>
      <c r="CH164" s="209" t="s">
        <v>1225</v>
      </c>
      <c r="CI164" s="210">
        <v>1</v>
      </c>
      <c r="CK164" s="209" t="s">
        <v>1059</v>
      </c>
      <c r="CL164" s="210">
        <v>4</v>
      </c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 t="s">
        <v>1171</v>
      </c>
      <c r="BW165" s="210">
        <v>1</v>
      </c>
      <c r="BY165" s="209" t="s">
        <v>1200</v>
      </c>
      <c r="BZ165" s="210">
        <v>1</v>
      </c>
      <c r="CB165" s="670" t="s">
        <v>936</v>
      </c>
      <c r="CC165" s="671">
        <v>1</v>
      </c>
      <c r="CE165" s="209" t="s">
        <v>1105</v>
      </c>
      <c r="CF165" s="210">
        <v>6</v>
      </c>
      <c r="CH165" s="209" t="s">
        <v>1226</v>
      </c>
      <c r="CI165" s="210">
        <v>1</v>
      </c>
      <c r="CK165" s="209" t="s">
        <v>1060</v>
      </c>
      <c r="CL165" s="210">
        <v>2</v>
      </c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 t="s">
        <v>1101</v>
      </c>
      <c r="BW166" s="210">
        <v>3</v>
      </c>
      <c r="BY166" s="209" t="s">
        <v>1109</v>
      </c>
      <c r="BZ166" s="210">
        <v>1</v>
      </c>
      <c r="CB166" s="670" t="s">
        <v>937</v>
      </c>
      <c r="CC166" s="671">
        <v>7</v>
      </c>
      <c r="CE166" s="209" t="s">
        <v>1106</v>
      </c>
      <c r="CF166" s="210">
        <v>1</v>
      </c>
      <c r="CH166" s="209" t="s">
        <v>1075</v>
      </c>
      <c r="CI166" s="210">
        <v>3</v>
      </c>
      <c r="CK166" s="209" t="s">
        <v>1061</v>
      </c>
      <c r="CL166" s="210">
        <v>7</v>
      </c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 t="s">
        <v>1103</v>
      </c>
      <c r="BW167" s="210">
        <v>1</v>
      </c>
      <c r="BY167" s="209" t="s">
        <v>1201</v>
      </c>
      <c r="BZ167" s="210">
        <v>1</v>
      </c>
      <c r="CB167" s="670" t="s">
        <v>938</v>
      </c>
      <c r="CC167" s="259">
        <v>1</v>
      </c>
      <c r="CE167" s="209" t="s">
        <v>1107</v>
      </c>
      <c r="CF167" s="210">
        <v>2</v>
      </c>
      <c r="CH167" s="209" t="s">
        <v>1076</v>
      </c>
      <c r="CI167" s="210">
        <v>5</v>
      </c>
      <c r="CK167" s="209" t="s">
        <v>1062</v>
      </c>
      <c r="CL167" s="210">
        <v>4</v>
      </c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 t="s">
        <v>1104</v>
      </c>
      <c r="BW168" s="210">
        <v>1</v>
      </c>
      <c r="BY168" s="209" t="s">
        <v>1111</v>
      </c>
      <c r="BZ168" s="210">
        <v>2</v>
      </c>
      <c r="CB168" s="209" t="s">
        <v>939</v>
      </c>
      <c r="CC168" s="210">
        <v>3</v>
      </c>
      <c r="CE168" s="209" t="s">
        <v>1108</v>
      </c>
      <c r="CF168" s="210">
        <v>1</v>
      </c>
      <c r="CH168" s="209" t="s">
        <v>1077</v>
      </c>
      <c r="CI168" s="210">
        <v>66</v>
      </c>
      <c r="CK168" s="209" t="s">
        <v>1063</v>
      </c>
      <c r="CL168" s="210">
        <v>1</v>
      </c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 t="s">
        <v>1105</v>
      </c>
      <c r="BW169" s="210">
        <v>1</v>
      </c>
      <c r="BY169" s="209" t="s">
        <v>1112</v>
      </c>
      <c r="BZ169" s="210">
        <v>14</v>
      </c>
      <c r="CB169" s="209" t="s">
        <v>940</v>
      </c>
      <c r="CC169" s="210">
        <v>3</v>
      </c>
      <c r="CE169" s="209" t="s">
        <v>1109</v>
      </c>
      <c r="CF169" s="210">
        <v>2</v>
      </c>
      <c r="CH169" s="209" t="s">
        <v>1078</v>
      </c>
      <c r="CI169" s="210">
        <v>4</v>
      </c>
      <c r="CK169" s="209" t="s">
        <v>1065</v>
      </c>
      <c r="CL169" s="210">
        <v>2</v>
      </c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 t="s">
        <v>1109</v>
      </c>
      <c r="BW170" s="210">
        <v>1</v>
      </c>
      <c r="BY170" s="209" t="s">
        <v>1113</v>
      </c>
      <c r="BZ170" s="210">
        <v>39</v>
      </c>
      <c r="CB170" s="209" t="s">
        <v>941</v>
      </c>
      <c r="CC170" s="210">
        <v>2</v>
      </c>
      <c r="CE170" s="209" t="s">
        <v>1110</v>
      </c>
      <c r="CF170" s="210">
        <v>1</v>
      </c>
      <c r="CH170" s="209" t="s">
        <v>1079</v>
      </c>
      <c r="CI170" s="210">
        <v>12</v>
      </c>
      <c r="CK170" s="209" t="s">
        <v>1066</v>
      </c>
      <c r="CL170" s="210">
        <v>5</v>
      </c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 t="s">
        <v>1111</v>
      </c>
      <c r="BW171" s="210">
        <v>5</v>
      </c>
      <c r="BY171" s="209" t="s">
        <v>1114</v>
      </c>
      <c r="BZ171" s="210">
        <v>9</v>
      </c>
      <c r="CB171" s="209" t="s">
        <v>942</v>
      </c>
      <c r="CC171" s="210">
        <v>4</v>
      </c>
      <c r="CE171" s="209" t="s">
        <v>1111</v>
      </c>
      <c r="CF171" s="210">
        <v>5</v>
      </c>
      <c r="CH171" s="209" t="s">
        <v>1080</v>
      </c>
      <c r="CI171" s="210">
        <v>4</v>
      </c>
      <c r="CK171" s="209" t="s">
        <v>1067</v>
      </c>
      <c r="CL171" s="210">
        <v>2</v>
      </c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 t="s">
        <v>1112</v>
      </c>
      <c r="BW172" s="210">
        <v>11</v>
      </c>
      <c r="BY172" s="209" t="s">
        <v>1115</v>
      </c>
      <c r="BZ172" s="210">
        <v>1</v>
      </c>
      <c r="CB172" s="209" t="s">
        <v>943</v>
      </c>
      <c r="CC172" s="210">
        <v>2</v>
      </c>
      <c r="CE172" s="209" t="s">
        <v>1112</v>
      </c>
      <c r="CF172" s="210">
        <v>21</v>
      </c>
      <c r="CH172" s="209" t="s">
        <v>1227</v>
      </c>
      <c r="CI172" s="210">
        <v>1</v>
      </c>
      <c r="CK172" s="209" t="s">
        <v>1068</v>
      </c>
      <c r="CL172" s="210">
        <v>3</v>
      </c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 t="s">
        <v>1113</v>
      </c>
      <c r="BW173" s="210">
        <v>27</v>
      </c>
      <c r="BY173" s="209" t="s">
        <v>1202</v>
      </c>
      <c r="BZ173" s="210">
        <v>2</v>
      </c>
      <c r="CB173" s="209" t="s">
        <v>944</v>
      </c>
      <c r="CC173" s="210">
        <v>1</v>
      </c>
      <c r="CE173" s="209" t="s">
        <v>1113</v>
      </c>
      <c r="CF173" s="210">
        <v>23</v>
      </c>
      <c r="CH173" s="209" t="s">
        <v>1081</v>
      </c>
      <c r="CI173" s="210">
        <v>1</v>
      </c>
      <c r="CK173" s="209" t="s">
        <v>1220</v>
      </c>
      <c r="CL173" s="210">
        <v>4</v>
      </c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 t="s">
        <v>1114</v>
      </c>
      <c r="BW174" s="210">
        <v>4</v>
      </c>
      <c r="BY174" s="209" t="s">
        <v>1116</v>
      </c>
      <c r="BZ174" s="210">
        <v>1</v>
      </c>
      <c r="CB174" s="209" t="s">
        <v>945</v>
      </c>
      <c r="CC174" s="210">
        <v>2</v>
      </c>
      <c r="CE174" s="209" t="s">
        <v>1114</v>
      </c>
      <c r="CF174" s="210">
        <v>7</v>
      </c>
      <c r="CH174" s="209" t="s">
        <v>1197</v>
      </c>
      <c r="CI174" s="210">
        <v>1</v>
      </c>
      <c r="CK174" s="209" t="s">
        <v>1069</v>
      </c>
      <c r="CL174" s="210">
        <v>39</v>
      </c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 t="s">
        <v>1115</v>
      </c>
      <c r="BW175" s="210">
        <v>6</v>
      </c>
      <c r="BY175" s="209" t="s">
        <v>1119</v>
      </c>
      <c r="BZ175" s="210">
        <v>2</v>
      </c>
      <c r="CB175" s="209" t="s">
        <v>946</v>
      </c>
      <c r="CC175" s="210">
        <v>18</v>
      </c>
      <c r="CE175" s="209" t="s">
        <v>1115</v>
      </c>
      <c r="CF175" s="210">
        <v>5</v>
      </c>
      <c r="CH175" s="209" t="s">
        <v>1168</v>
      </c>
      <c r="CI175" s="210">
        <v>2</v>
      </c>
      <c r="CK175" s="209" t="s">
        <v>1221</v>
      </c>
      <c r="CL175" s="210">
        <v>24</v>
      </c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 t="s">
        <v>1119</v>
      </c>
      <c r="BW176" s="210">
        <v>11</v>
      </c>
      <c r="BY176" s="209" t="s">
        <v>1120</v>
      </c>
      <c r="BZ176" s="210">
        <v>26</v>
      </c>
      <c r="CB176" s="209" t="s">
        <v>947</v>
      </c>
      <c r="CC176" s="210">
        <v>28</v>
      </c>
      <c r="CE176" s="209" t="s">
        <v>1116</v>
      </c>
      <c r="CF176" s="210">
        <v>1</v>
      </c>
      <c r="CH176" s="209" t="s">
        <v>1083</v>
      </c>
      <c r="CI176" s="210">
        <v>1</v>
      </c>
      <c r="CK176" s="209" t="s">
        <v>1223</v>
      </c>
      <c r="CL176" s="210">
        <v>4</v>
      </c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 t="s">
        <v>1120</v>
      </c>
      <c r="BW177" s="210">
        <v>44</v>
      </c>
      <c r="BY177" s="209" t="s">
        <v>1121</v>
      </c>
      <c r="BZ177" s="210">
        <v>13</v>
      </c>
      <c r="CB177" s="209" t="s">
        <v>948</v>
      </c>
      <c r="CC177" s="210">
        <v>4</v>
      </c>
      <c r="CE177" s="209" t="s">
        <v>1117</v>
      </c>
      <c r="CF177" s="210">
        <v>4</v>
      </c>
      <c r="CH177" s="209" t="s">
        <v>1084</v>
      </c>
      <c r="CI177" s="210">
        <v>3</v>
      </c>
      <c r="CK177" s="209" t="s">
        <v>1071</v>
      </c>
      <c r="CL177" s="210">
        <v>143</v>
      </c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 t="s">
        <v>1121</v>
      </c>
      <c r="BW178" s="210">
        <v>12</v>
      </c>
      <c r="BY178" s="209" t="s">
        <v>1203</v>
      </c>
      <c r="BZ178" s="210">
        <v>6</v>
      </c>
      <c r="CB178" s="209" t="s">
        <v>949</v>
      </c>
      <c r="CC178" s="210">
        <v>2</v>
      </c>
      <c r="CE178" s="209" t="s">
        <v>1118</v>
      </c>
      <c r="CF178" s="210">
        <v>2</v>
      </c>
      <c r="CH178" s="209" t="s">
        <v>1169</v>
      </c>
      <c r="CI178" s="210">
        <v>5</v>
      </c>
      <c r="CK178" s="209" t="s">
        <v>1072</v>
      </c>
      <c r="CL178" s="210">
        <v>75</v>
      </c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 t="s">
        <v>1172</v>
      </c>
      <c r="BW179" s="210">
        <v>6</v>
      </c>
      <c r="BY179" s="209" t="s">
        <v>1123</v>
      </c>
      <c r="BZ179" s="210">
        <v>3</v>
      </c>
      <c r="CB179" s="209" t="s">
        <v>950</v>
      </c>
      <c r="CC179" s="210">
        <v>1</v>
      </c>
      <c r="CE179" s="209" t="s">
        <v>1119</v>
      </c>
      <c r="CF179" s="210">
        <v>3</v>
      </c>
      <c r="CH179" s="209" t="s">
        <v>1085</v>
      </c>
      <c r="CI179" s="210">
        <v>2</v>
      </c>
      <c r="CK179" s="209" t="s">
        <v>1074</v>
      </c>
      <c r="CL179" s="210">
        <v>12</v>
      </c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 t="s">
        <v>1123</v>
      </c>
      <c r="BW180" s="210">
        <v>9</v>
      </c>
      <c r="BY180" s="209" t="s">
        <v>1204</v>
      </c>
      <c r="BZ180" s="210"/>
      <c r="CB180" s="209" t="s">
        <v>951</v>
      </c>
      <c r="CC180" s="210">
        <v>1</v>
      </c>
      <c r="CE180" s="209" t="s">
        <v>1120</v>
      </c>
      <c r="CF180" s="210">
        <v>12</v>
      </c>
      <c r="CH180" s="209" t="s">
        <v>1086</v>
      </c>
      <c r="CI180" s="210">
        <v>2</v>
      </c>
      <c r="CK180" s="209" t="s">
        <v>1249</v>
      </c>
      <c r="CL180" s="210">
        <v>1</v>
      </c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 t="s">
        <v>957</v>
      </c>
      <c r="BW181" s="210"/>
      <c r="BY181" s="209"/>
      <c r="BZ181" s="210"/>
      <c r="CB181" s="209" t="s">
        <v>952</v>
      </c>
      <c r="CC181" s="210">
        <v>2</v>
      </c>
      <c r="CE181" s="209" t="s">
        <v>1121</v>
      </c>
      <c r="CF181" s="210">
        <v>6</v>
      </c>
      <c r="CH181" s="209" t="s">
        <v>1087</v>
      </c>
      <c r="CI181" s="210">
        <v>5</v>
      </c>
      <c r="CK181" s="209" t="s">
        <v>1075</v>
      </c>
      <c r="CL181" s="210">
        <v>1</v>
      </c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 t="s">
        <v>953</v>
      </c>
      <c r="CC182" s="210">
        <v>20</v>
      </c>
      <c r="CE182" s="209" t="s">
        <v>1122</v>
      </c>
      <c r="CF182" s="210">
        <v>13</v>
      </c>
      <c r="CH182" s="209" t="s">
        <v>1088</v>
      </c>
      <c r="CI182" s="210">
        <v>22</v>
      </c>
      <c r="CK182" s="209" t="s">
        <v>1076</v>
      </c>
      <c r="CL182" s="210">
        <v>11</v>
      </c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 t="s">
        <v>954</v>
      </c>
      <c r="CC183" s="210">
        <v>7</v>
      </c>
      <c r="CE183" s="209" t="s">
        <v>1123</v>
      </c>
      <c r="CF183" s="210">
        <v>9</v>
      </c>
      <c r="CH183" s="209" t="s">
        <v>1089</v>
      </c>
      <c r="CI183" s="210">
        <v>6</v>
      </c>
      <c r="CK183" s="209" t="s">
        <v>1077</v>
      </c>
      <c r="CL183" s="210">
        <v>68</v>
      </c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 t="s">
        <v>955</v>
      </c>
      <c r="CC184" s="210">
        <v>9</v>
      </c>
      <c r="CE184" s="209" t="s">
        <v>1124</v>
      </c>
      <c r="CF184" s="210"/>
      <c r="CH184" s="209" t="s">
        <v>1090</v>
      </c>
      <c r="CI184" s="210">
        <v>26</v>
      </c>
      <c r="CK184" s="209" t="s">
        <v>1250</v>
      </c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 t="s">
        <v>956</v>
      </c>
      <c r="CC185" s="210">
        <v>6</v>
      </c>
      <c r="CE185" s="209"/>
      <c r="CF185" s="210"/>
      <c r="CH185" s="209" t="s">
        <v>1091</v>
      </c>
      <c r="CI185" s="210">
        <v>5</v>
      </c>
      <c r="CK185" s="209" t="s">
        <v>1251</v>
      </c>
      <c r="CL185" s="210">
        <v>1</v>
      </c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 t="s">
        <v>957</v>
      </c>
      <c r="CC186" s="210"/>
      <c r="CE186" s="209"/>
      <c r="CF186" s="210"/>
      <c r="CH186" s="209" t="s">
        <v>1092</v>
      </c>
      <c r="CI186" s="210">
        <v>20</v>
      </c>
      <c r="CK186" s="209" t="s">
        <v>1078</v>
      </c>
      <c r="CL186" s="210">
        <v>3</v>
      </c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 t="s">
        <v>1093</v>
      </c>
      <c r="CI187" s="210">
        <v>10</v>
      </c>
      <c r="CK187" s="209" t="s">
        <v>1079</v>
      </c>
      <c r="CL187" s="210">
        <v>9</v>
      </c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 t="s">
        <v>1094</v>
      </c>
      <c r="CI188" s="210">
        <v>5</v>
      </c>
      <c r="CK188" s="209" t="s">
        <v>1252</v>
      </c>
      <c r="CL188" s="210">
        <v>1</v>
      </c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 t="s">
        <v>1095</v>
      </c>
      <c r="CI189" s="210">
        <v>50</v>
      </c>
      <c r="CK189" s="209" t="s">
        <v>1080</v>
      </c>
      <c r="CL189" s="210">
        <v>3</v>
      </c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 t="s">
        <v>1096</v>
      </c>
      <c r="CI190" s="210">
        <v>2</v>
      </c>
      <c r="CK190" s="209" t="s">
        <v>1253</v>
      </c>
      <c r="CL190" s="210">
        <v>1</v>
      </c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 t="s">
        <v>1097</v>
      </c>
      <c r="CI191" s="210">
        <v>6</v>
      </c>
      <c r="CK191" s="209" t="s">
        <v>1083</v>
      </c>
      <c r="CL191" s="210">
        <v>5</v>
      </c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 t="s">
        <v>1099</v>
      </c>
      <c r="CI192" s="210">
        <v>2</v>
      </c>
      <c r="CK192" s="209" t="s">
        <v>1084</v>
      </c>
      <c r="CL192" s="210">
        <v>1</v>
      </c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 t="s">
        <v>1100</v>
      </c>
      <c r="CI193" s="210">
        <v>3</v>
      </c>
      <c r="CK193" s="209" t="s">
        <v>1169</v>
      </c>
      <c r="CL193" s="210">
        <v>1</v>
      </c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 t="s">
        <v>1101</v>
      </c>
      <c r="CI194" s="210">
        <v>5</v>
      </c>
      <c r="CK194" s="209" t="s">
        <v>1085</v>
      </c>
      <c r="CL194" s="210">
        <v>2</v>
      </c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 t="s">
        <v>1198</v>
      </c>
      <c r="CI195" s="210">
        <v>2</v>
      </c>
      <c r="CK195" s="209" t="s">
        <v>1086</v>
      </c>
      <c r="CL195" s="210">
        <v>4</v>
      </c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 t="s">
        <v>1102</v>
      </c>
      <c r="CI196" s="210">
        <v>1</v>
      </c>
      <c r="CK196" s="209" t="s">
        <v>1087</v>
      </c>
      <c r="CL196" s="210">
        <v>7</v>
      </c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 t="s">
        <v>1103</v>
      </c>
      <c r="CI197" s="210">
        <v>1</v>
      </c>
      <c r="CK197" s="209" t="s">
        <v>1254</v>
      </c>
      <c r="CL197" s="210">
        <v>1</v>
      </c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 t="s">
        <v>1104</v>
      </c>
      <c r="CI198" s="210">
        <v>1</v>
      </c>
      <c r="CK198" s="209" t="s">
        <v>1088</v>
      </c>
      <c r="CL198" s="210">
        <v>22</v>
      </c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 t="s">
        <v>1105</v>
      </c>
      <c r="CI199" s="210">
        <v>1</v>
      </c>
      <c r="CK199" s="209" t="s">
        <v>1089</v>
      </c>
      <c r="CL199" s="210">
        <v>9</v>
      </c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 t="s">
        <v>1106</v>
      </c>
      <c r="CI200" s="210">
        <v>2</v>
      </c>
      <c r="CK200" s="209" t="s">
        <v>1090</v>
      </c>
      <c r="CL200" s="210">
        <v>19</v>
      </c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 t="s">
        <v>1228</v>
      </c>
      <c r="CI201" s="210">
        <v>2</v>
      </c>
      <c r="CK201" s="209" t="s">
        <v>1091</v>
      </c>
      <c r="CL201" s="210">
        <v>7</v>
      </c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 t="s">
        <v>1108</v>
      </c>
      <c r="CI202" s="210">
        <v>1</v>
      </c>
      <c r="CK202" s="209" t="s">
        <v>1092</v>
      </c>
      <c r="CL202" s="210">
        <v>13</v>
      </c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 t="s">
        <v>1110</v>
      </c>
      <c r="CI203" s="210">
        <v>11</v>
      </c>
      <c r="CK203" s="209" t="s">
        <v>1093</v>
      </c>
      <c r="CL203" s="210">
        <v>16</v>
      </c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 t="s">
        <v>1111</v>
      </c>
      <c r="CI204" s="210">
        <v>3</v>
      </c>
      <c r="CK204" s="209" t="s">
        <v>1094</v>
      </c>
      <c r="CL204" s="210">
        <v>6</v>
      </c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 t="s">
        <v>1112</v>
      </c>
      <c r="CI205" s="210">
        <v>28</v>
      </c>
      <c r="CK205" s="209" t="s">
        <v>1095</v>
      </c>
      <c r="CL205" s="210">
        <v>50</v>
      </c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 t="s">
        <v>1113</v>
      </c>
      <c r="CI206" s="210">
        <v>46</v>
      </c>
      <c r="CK206" s="209" t="s">
        <v>1096</v>
      </c>
      <c r="CL206" s="210">
        <v>7</v>
      </c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 t="s">
        <v>1114</v>
      </c>
      <c r="CI207" s="210">
        <v>14</v>
      </c>
      <c r="CK207" s="209" t="s">
        <v>1097</v>
      </c>
      <c r="CL207" s="210">
        <v>5</v>
      </c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 t="s">
        <v>1115</v>
      </c>
      <c r="CI208" s="210">
        <v>3</v>
      </c>
      <c r="CK208" s="209" t="s">
        <v>1098</v>
      </c>
      <c r="CL208" s="210">
        <v>7</v>
      </c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 t="s">
        <v>1119</v>
      </c>
      <c r="CI209" s="210">
        <v>7</v>
      </c>
      <c r="CK209" s="209" t="s">
        <v>1100</v>
      </c>
      <c r="CL209" s="210">
        <v>1</v>
      </c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 t="s">
        <v>1120</v>
      </c>
      <c r="CI210" s="210">
        <v>16</v>
      </c>
      <c r="CK210" s="209" t="s">
        <v>1255</v>
      </c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 t="s">
        <v>1121</v>
      </c>
      <c r="CI211" s="210">
        <v>16</v>
      </c>
      <c r="CK211" s="209" t="s">
        <v>1101</v>
      </c>
      <c r="CL211" s="210">
        <v>5</v>
      </c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 t="s">
        <v>1229</v>
      </c>
      <c r="CI212" s="210">
        <v>13</v>
      </c>
      <c r="CK212" s="209" t="s">
        <v>1198</v>
      </c>
      <c r="CL212" s="210">
        <v>1</v>
      </c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 t="s">
        <v>1123</v>
      </c>
      <c r="CI213" s="210">
        <v>24</v>
      </c>
      <c r="CK213" s="209" t="s">
        <v>1102</v>
      </c>
      <c r="CL213" s="210">
        <v>1</v>
      </c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 t="s">
        <v>1230</v>
      </c>
      <c r="CI214" s="210">
        <v>2</v>
      </c>
      <c r="CK214" s="209" t="s">
        <v>1103</v>
      </c>
      <c r="CL214" s="210">
        <v>1</v>
      </c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 t="s">
        <v>1231</v>
      </c>
      <c r="CI215" s="210"/>
      <c r="CK215" s="209" t="s">
        <v>1104</v>
      </c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 t="s">
        <v>1105</v>
      </c>
      <c r="CL216" s="210">
        <v>4</v>
      </c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 t="s">
        <v>1106</v>
      </c>
      <c r="CL217" s="210">
        <v>2</v>
      </c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 t="s">
        <v>1228</v>
      </c>
      <c r="CL218" s="210">
        <v>2</v>
      </c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 t="s">
        <v>1110</v>
      </c>
      <c r="CL219" s="210">
        <v>1</v>
      </c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 t="s">
        <v>1111</v>
      </c>
      <c r="CL220" s="210">
        <v>10</v>
      </c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 t="s">
        <v>1112</v>
      </c>
      <c r="CL221" s="210">
        <v>37</v>
      </c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 t="s">
        <v>1113</v>
      </c>
      <c r="CL222" s="210">
        <v>32</v>
      </c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 t="s">
        <v>1256</v>
      </c>
      <c r="CL223" s="210">
        <v>1</v>
      </c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 t="s">
        <v>1114</v>
      </c>
      <c r="CL224" s="210">
        <v>9</v>
      </c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 t="s">
        <v>1115</v>
      </c>
      <c r="CL225" s="210">
        <v>9</v>
      </c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 t="s">
        <v>1202</v>
      </c>
      <c r="CL226" s="210">
        <v>1</v>
      </c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 t="s">
        <v>1117</v>
      </c>
      <c r="CL227" s="210">
        <v>1</v>
      </c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 t="s">
        <v>1119</v>
      </c>
      <c r="CL228" s="210">
        <v>10</v>
      </c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 t="s">
        <v>1120</v>
      </c>
      <c r="CL229" s="210">
        <v>43</v>
      </c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 t="s">
        <v>1121</v>
      </c>
      <c r="CL230" s="210">
        <v>11</v>
      </c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 t="s">
        <v>1257</v>
      </c>
      <c r="CL231" s="210">
        <v>7</v>
      </c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 t="s">
        <v>1123</v>
      </c>
      <c r="CL232" s="210">
        <v>43</v>
      </c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 t="s">
        <v>1258</v>
      </c>
      <c r="CL233" s="210">
        <v>2</v>
      </c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 t="s">
        <v>1230</v>
      </c>
      <c r="CL234" s="210">
        <v>5</v>
      </c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 t="s">
        <v>1124</v>
      </c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</v>
      </c>
      <c r="I23" s="579">
        <f>SUMIF('SAUCE USAGE'!J54:J94,'STOCK ANALYSIS'!C23,'SAUCE USAGE'!L54:L94)/1000</f>
        <v>0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</v>
      </c>
      <c r="I24" s="579">
        <f>SUMIF('SAUCE USAGE'!J55:J95,'STOCK ANALYSIS'!C24,'SAUCE USAGE'!L55:L95)/1000</f>
        <v>0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0</v>
      </c>
      <c r="I25" s="579">
        <f>SUMIF('SAUCE USAGE'!J56:J96,'STOCK ANALYSIS'!C25,'SAUCE USAGE'!L56:L96)/1000</f>
        <v>0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0</v>
      </c>
      <c r="I26" s="579">
        <f>SUMIF('SAUCE USAGE'!J57:J97,'STOCK ANALYSIS'!C26,'SAUCE USAGE'!L57:L97)/1000</f>
        <v>0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</v>
      </c>
      <c r="I27" s="579">
        <f>SUMIF('SAUCE USAGE'!J58:J98,'STOCK ANALYSIS'!C27,'SAUCE USAGE'!L58:L98)/1000</f>
        <v>0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0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0</v>
      </c>
      <c r="I29" s="579">
        <f>SUMIF('SAUCE USAGE'!J60:J100,'STOCK ANALYSIS'!C29,'SAUCE USAGE'!L60:L100)/1000</f>
        <v>0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1.77</v>
      </c>
      <c r="N30" s="581">
        <f t="shared" si="0"/>
        <v>-1.77</v>
      </c>
      <c r="O30" s="595"/>
      <c r="P30" s="583">
        <f t="shared" si="1"/>
        <v>1.77</v>
      </c>
      <c r="Q30" s="584">
        <f t="shared" si="2"/>
        <v>-1</v>
      </c>
      <c r="R30" s="560">
        <f t="shared" si="3"/>
        <v>16.053900000000002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0</v>
      </c>
      <c r="I36" s="636">
        <f>SUMIF('SIDE ORDER &amp; FOC'!Q13:Q80,'STOCK ANALYSIS'!C36,'SIDE ORDER &amp; FOC'!S13:S80)</f>
        <v>0</v>
      </c>
      <c r="J36" s="580">
        <f ca="1">SUMIF('LOK LOK BAR'!$R$49:$R$83,'STOCK ANALYSIS'!C36,'LOK LOK BAR'!$T$49:$T$79)</f>
        <v>0</v>
      </c>
      <c r="K36" s="580"/>
      <c r="L36" s="580">
        <v>4</v>
      </c>
      <c r="M36" s="581">
        <f ca="1">SUM(H36:L36)</f>
        <v>4</v>
      </c>
      <c r="N36" s="581">
        <f ca="1">+F36+G36-M36</f>
        <v>437</v>
      </c>
      <c r="O36" s="582"/>
      <c r="P36" s="583">
        <f ca="1">+O36-N36</f>
        <v>-437</v>
      </c>
      <c r="Q36" s="584">
        <f t="shared" ref="Q36:Q42" ca="1" si="7">IF(N36=0,"",P36/N36)</f>
        <v>-1</v>
      </c>
      <c r="R36" s="560">
        <f ca="1">+P36*D36</f>
        <v>-1459.58</v>
      </c>
      <c r="S36" s="585">
        <f t="shared" ca="1" si="5"/>
        <v>-109.25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0</v>
      </c>
      <c r="I38" s="606">
        <f>SUMIF('SIDE ORDER &amp; FOC'!Q24:Q106,'STOCK ANALYSIS'!C38,'SIDE ORDER &amp; FOC'!S24:S106)</f>
        <v>0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0</v>
      </c>
      <c r="N38" s="621">
        <f ca="1">+F38+G38-M38</f>
        <v>97</v>
      </c>
      <c r="O38" s="591"/>
      <c r="P38" s="583">
        <f t="shared" ref="P38:P42" ca="1" si="9">+O38-N38</f>
        <v>-97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0</v>
      </c>
      <c r="I40" s="629">
        <f t="shared" si="10"/>
        <v>0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0</v>
      </c>
      <c r="N40" s="629">
        <f t="shared" ca="1" si="10"/>
        <v>147</v>
      </c>
      <c r="O40" s="629">
        <f t="shared" si="10"/>
        <v>0</v>
      </c>
      <c r="P40" s="629">
        <f t="shared" ca="1" si="10"/>
        <v>-147</v>
      </c>
      <c r="Q40" s="630">
        <f t="shared" ca="1" si="10"/>
        <v>-2</v>
      </c>
      <c r="R40" s="560">
        <f ca="1">+P40*D40</f>
        <v>-171.98999999999998</v>
      </c>
      <c r="S40" s="585" t="e">
        <f t="shared" ca="1" si="5"/>
        <v>#DIV/0!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0</v>
      </c>
      <c r="I42" s="606">
        <f>SUMIF('SIDE ORDER &amp; FOC'!Q33,'STOCK ANALYSIS'!C42,'SIDE ORDER &amp; FOC'!S33)</f>
        <v>0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0</v>
      </c>
      <c r="N42" s="621">
        <f ca="1">+F42+G42-M42</f>
        <v>60</v>
      </c>
      <c r="O42" s="591"/>
      <c r="P42" s="583">
        <f t="shared" ca="1" si="9"/>
        <v>-60</v>
      </c>
      <c r="Q42" s="584">
        <f t="shared" ca="1" si="7"/>
        <v>-1</v>
      </c>
      <c r="R42" s="560">
        <f ca="1">+P42*D42</f>
        <v>-147</v>
      </c>
      <c r="S42" s="585" t="e">
        <f t="shared" ca="1" si="5"/>
        <v>#DIV/0!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-1778.57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95" t="s">
        <v>605</v>
      </c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98" t="s">
        <v>62</v>
      </c>
      <c r="F8" s="798"/>
      <c r="G8" s="713"/>
      <c r="H8" s="798" t="s">
        <v>63</v>
      </c>
      <c r="I8" s="798"/>
      <c r="J8" s="798" t="s">
        <v>432</v>
      </c>
      <c r="K8" s="798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90" t="s">
        <v>46</v>
      </c>
      <c r="F9" s="791"/>
      <c r="G9" s="690"/>
      <c r="H9" s="790" t="s">
        <v>42</v>
      </c>
      <c r="I9" s="791"/>
      <c r="J9" s="790" t="s">
        <v>47</v>
      </c>
      <c r="K9" s="791"/>
      <c r="L9" s="345"/>
      <c r="M9" s="792" t="s">
        <v>48</v>
      </c>
      <c r="N9" s="793"/>
      <c r="O9" s="785" t="s">
        <v>49</v>
      </c>
      <c r="P9" s="794"/>
      <c r="Q9" s="717"/>
      <c r="R9" s="782" t="s">
        <v>50</v>
      </c>
      <c r="S9" s="783"/>
      <c r="T9" s="784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0</v>
      </c>
      <c r="F13" s="15">
        <f ca="1">E13*D13</f>
        <v>0</v>
      </c>
      <c r="G13" s="53"/>
      <c r="H13" s="275"/>
      <c r="I13" s="15"/>
      <c r="J13" s="52">
        <f ca="1">+E13-H13</f>
        <v>0</v>
      </c>
      <c r="K13" s="276">
        <f ca="1">+J13*D13</f>
        <v>0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0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0</v>
      </c>
      <c r="F14" s="15">
        <f t="shared" ref="F14:F17" ca="1" si="3">E14*D14</f>
        <v>0</v>
      </c>
      <c r="G14" s="53"/>
      <c r="H14" s="275"/>
      <c r="I14" s="15"/>
      <c r="J14" s="52">
        <f t="shared" ref="J14:J17" ca="1" si="4">+E14-H14</f>
        <v>0</v>
      </c>
      <c r="K14" s="276">
        <f t="shared" ref="K14:K17" ca="1" si="5">+J14*D14</f>
        <v>0</v>
      </c>
      <c r="L14" s="277"/>
      <c r="M14" s="377">
        <f>SUMIF(DATABASE!$O$3:$O$73,'LOK LOK BAR'!C14,DATABASE!$P$3:$P$73)</f>
        <v>1.87</v>
      </c>
      <c r="N14" s="378">
        <f t="shared" ca="1" si="0"/>
        <v>0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0</v>
      </c>
      <c r="F15" s="15">
        <f t="shared" ca="1" si="3"/>
        <v>0</v>
      </c>
      <c r="G15" s="53"/>
      <c r="H15" s="275"/>
      <c r="I15" s="15"/>
      <c r="J15" s="52">
        <f t="shared" ca="1" si="4"/>
        <v>0</v>
      </c>
      <c r="K15" s="276">
        <f t="shared" ca="1" si="5"/>
        <v>0</v>
      </c>
      <c r="L15" s="277"/>
      <c r="M15" s="377">
        <f>SUMIF(DATABASE!$O$3:$O$73,'LOK LOK BAR'!C15,DATABASE!$P$3:$P$73)</f>
        <v>1.1299999999999999</v>
      </c>
      <c r="N15" s="378">
        <f t="shared" ca="1" si="0"/>
        <v>0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0</v>
      </c>
      <c r="F16" s="15">
        <f t="shared" ca="1" si="3"/>
        <v>0</v>
      </c>
      <c r="G16" s="53"/>
      <c r="H16" s="275"/>
      <c r="I16" s="15"/>
      <c r="J16" s="52">
        <f t="shared" ca="1" si="4"/>
        <v>0</v>
      </c>
      <c r="K16" s="276">
        <f t="shared" ca="1" si="5"/>
        <v>0</v>
      </c>
      <c r="L16" s="277"/>
      <c r="M16" s="377">
        <f>SUMIF(DATABASE!$O$3:$O$73,'LOK LOK BAR'!C16,DATABASE!$P$3:$P$73)</f>
        <v>1.1299999999999999</v>
      </c>
      <c r="N16" s="378">
        <f t="shared" ca="1" si="0"/>
        <v>0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0</v>
      </c>
      <c r="F17" s="15">
        <f t="shared" ca="1" si="3"/>
        <v>0</v>
      </c>
      <c r="G17" s="53"/>
      <c r="H17" s="275"/>
      <c r="I17" s="15"/>
      <c r="J17" s="52">
        <f t="shared" ca="1" si="4"/>
        <v>0</v>
      </c>
      <c r="K17" s="276">
        <f t="shared" ca="1" si="5"/>
        <v>0</v>
      </c>
      <c r="L17" s="277"/>
      <c r="M17" s="377">
        <f>SUMIF(DATABASE!$O$3:$O$73,'LOK LOK BAR'!C17,DATABASE!$P$3:$P$73)</f>
        <v>1.23</v>
      </c>
      <c r="N17" s="378">
        <f t="shared" ca="1" si="0"/>
        <v>0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0</v>
      </c>
      <c r="F18" s="15">
        <f t="shared" ref="F18" ca="1" si="7">E18*D18</f>
        <v>0</v>
      </c>
      <c r="G18" s="53"/>
      <c r="H18" s="275"/>
      <c r="I18" s="15"/>
      <c r="J18" s="52">
        <f t="shared" ref="J18" ca="1" si="8">+E18-H18</f>
        <v>0</v>
      </c>
      <c r="K18" s="276">
        <f t="shared" ref="K18" ca="1" si="9">+J18*D18</f>
        <v>0</v>
      </c>
      <c r="L18" s="277"/>
      <c r="M18" s="377">
        <f>SUMIF(DATABASE!$O$3:$O$73,'LOK LOK BAR'!C18,DATABASE!$P$3:$P$73)</f>
        <v>1.21</v>
      </c>
      <c r="N18" s="378">
        <f t="shared" ca="1" si="0"/>
        <v>0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0</v>
      </c>
      <c r="F21" s="15">
        <f t="shared" ca="1" si="12"/>
        <v>0</v>
      </c>
      <c r="G21" s="53"/>
      <c r="H21" s="275"/>
      <c r="I21" s="15"/>
      <c r="J21" s="52">
        <f t="shared" ca="1" si="13"/>
        <v>0</v>
      </c>
      <c r="K21" s="276">
        <f t="shared" ca="1" si="14"/>
        <v>0</v>
      </c>
      <c r="L21" s="277"/>
      <c r="M21" s="377">
        <f>SUMIF(DATABASE!$O$3:$O$73,'LOK LOK BAR'!C21,DATABASE!$P$3:$P$73)</f>
        <v>1.98</v>
      </c>
      <c r="N21" s="378">
        <f t="shared" ca="1" si="0"/>
        <v>0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0</v>
      </c>
      <c r="F22" s="15">
        <f t="shared" ca="1" si="12"/>
        <v>0</v>
      </c>
      <c r="G22" s="53"/>
      <c r="H22" s="275"/>
      <c r="I22" s="15"/>
      <c r="J22" s="52">
        <f t="shared" ca="1" si="13"/>
        <v>0</v>
      </c>
      <c r="K22" s="276">
        <f t="shared" ca="1" si="14"/>
        <v>0</v>
      </c>
      <c r="L22" s="277"/>
      <c r="M22" s="377">
        <f>SUMIF(DATABASE!$O$3:$O$73,'LOK LOK BAR'!C22,DATABASE!$P$3:$P$73)</f>
        <v>0.57999999999999996</v>
      </c>
      <c r="N22" s="378">
        <f t="shared" ca="1" si="0"/>
        <v>0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87" t="s">
        <v>37</v>
      </c>
      <c r="C41" s="788"/>
      <c r="D41" s="789"/>
      <c r="E41" s="38">
        <f ca="1">SUM(E8:E40)</f>
        <v>0</v>
      </c>
      <c r="F41" s="39">
        <f ca="1">SUM(F8:F40)</f>
        <v>0</v>
      </c>
      <c r="G41" s="55"/>
      <c r="H41" s="81">
        <f>SUM(H8:H40)</f>
        <v>0</v>
      </c>
      <c r="I41" s="39">
        <f>SUM(I8:I39)</f>
        <v>0</v>
      </c>
      <c r="J41" s="38">
        <f ca="1">SUM(J8:J40)</f>
        <v>0</v>
      </c>
      <c r="K41" s="39">
        <f ca="1">SUM(K8:K39)</f>
        <v>0</v>
      </c>
      <c r="L41" s="284"/>
      <c r="M41" s="379">
        <f>SUM(M8:M40)</f>
        <v>758.93000000000006</v>
      </c>
      <c r="N41" s="380">
        <f ca="1">SUM(N8:N39)</f>
        <v>0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97" t="s">
        <v>62</v>
      </c>
      <c r="F44" s="797"/>
      <c r="G44" s="394"/>
      <c r="H44" s="797" t="s">
        <v>63</v>
      </c>
      <c r="I44" s="797"/>
      <c r="J44" s="797" t="s">
        <v>432</v>
      </c>
      <c r="K44" s="797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90" t="s">
        <v>46</v>
      </c>
      <c r="F45" s="791"/>
      <c r="G45" s="690"/>
      <c r="H45" s="790" t="s">
        <v>42</v>
      </c>
      <c r="I45" s="791"/>
      <c r="J45" s="790" t="s">
        <v>47</v>
      </c>
      <c r="K45" s="791"/>
      <c r="L45" s="345"/>
      <c r="M45" s="792" t="s">
        <v>48</v>
      </c>
      <c r="N45" s="793"/>
      <c r="O45" s="785" t="s">
        <v>49</v>
      </c>
      <c r="P45" s="786"/>
      <c r="Q45" s="691"/>
      <c r="R45" s="782" t="s">
        <v>50</v>
      </c>
      <c r="S45" s="783"/>
      <c r="T45" s="784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87" t="s">
        <v>37</v>
      </c>
      <c r="C81" s="788"/>
      <c r="D81" s="789"/>
      <c r="E81" s="38">
        <f ca="1">SUM(E48:E80)</f>
        <v>0</v>
      </c>
      <c r="F81" s="39">
        <f ca="1">SUM(F48:F79)</f>
        <v>0</v>
      </c>
      <c r="G81" s="55"/>
      <c r="H81" s="81">
        <f>SUM(H48:H80)</f>
        <v>0</v>
      </c>
      <c r="I81" s="39">
        <f>SUM(I48:I79)</f>
        <v>0</v>
      </c>
      <c r="J81" s="38">
        <f ca="1">SUM(J48:J80)</f>
        <v>0</v>
      </c>
      <c r="K81" s="39">
        <f ca="1">SUM(K48:K79)</f>
        <v>0</v>
      </c>
      <c r="L81" s="284"/>
      <c r="M81" s="379">
        <f ca="1">SUM(M48:M80)</f>
        <v>66.63000000000001</v>
      </c>
      <c r="N81" s="380">
        <f ca="1">SUM(N48:N79)</f>
        <v>0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0</v>
      </c>
      <c r="F84" s="15">
        <f ca="1">E84*D84</f>
        <v>0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0</v>
      </c>
      <c r="K84" s="276">
        <f t="shared" ref="K84:K110" ca="1" si="52">+J84*D84</f>
        <v>0</v>
      </c>
      <c r="L84" s="277"/>
      <c r="M84" s="377">
        <f ca="1">SUMIF(DATABASE!$L$3:$L$73,'LOK LOK BAR'!C84,DATABASE!$M$3:$M$72)</f>
        <v>0.39</v>
      </c>
      <c r="N84" s="378">
        <f ca="1">+M84*J84</f>
        <v>0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0</v>
      </c>
      <c r="F85" s="15">
        <f t="shared" ref="F85:F110" ca="1" si="54">E85*D85</f>
        <v>0</v>
      </c>
      <c r="G85" s="53"/>
      <c r="H85" s="275"/>
      <c r="I85" s="15">
        <f t="shared" si="50"/>
        <v>0</v>
      </c>
      <c r="J85" s="52">
        <f t="shared" ca="1" si="51"/>
        <v>0</v>
      </c>
      <c r="K85" s="276">
        <f t="shared" ca="1" si="52"/>
        <v>0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0</v>
      </c>
      <c r="F88" s="403">
        <f t="shared" ca="1" si="54"/>
        <v>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0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0</v>
      </c>
      <c r="F89" s="15">
        <f t="shared" ca="1" si="54"/>
        <v>0</v>
      </c>
      <c r="G89" s="53"/>
      <c r="H89" s="275"/>
      <c r="I89" s="15">
        <f t="shared" si="50"/>
        <v>0</v>
      </c>
      <c r="J89" s="52">
        <f t="shared" ca="1" si="51"/>
        <v>0</v>
      </c>
      <c r="K89" s="276">
        <f t="shared" ca="1" si="52"/>
        <v>0</v>
      </c>
      <c r="L89" s="277"/>
      <c r="M89" s="377">
        <f ca="1">SUMIF(DATABASE!$L$3:$L$73,'LOK LOK BAR'!C89,DATABASE!$M$3:$M$72)</f>
        <v>0.8</v>
      </c>
      <c r="N89" s="378">
        <f t="shared" ca="1" si="55"/>
        <v>0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0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0</v>
      </c>
      <c r="F90" s="15">
        <f t="shared" ca="1" si="54"/>
        <v>0</v>
      </c>
      <c r="G90" s="53"/>
      <c r="H90" s="275"/>
      <c r="I90" s="15">
        <f t="shared" si="50"/>
        <v>0</v>
      </c>
      <c r="J90" s="52">
        <f t="shared" ca="1" si="51"/>
        <v>0</v>
      </c>
      <c r="K90" s="276">
        <f t="shared" ca="1" si="52"/>
        <v>0</v>
      </c>
      <c r="L90" s="277"/>
      <c r="M90" s="377">
        <f ca="1">SUMIF(DATABASE!$L$3:$L$73,'LOK LOK BAR'!C90,DATABASE!$M$3:$M$72)</f>
        <v>1.05</v>
      </c>
      <c r="N90" s="378">
        <f t="shared" ca="1" si="55"/>
        <v>0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0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0</v>
      </c>
      <c r="F91" s="15">
        <f t="shared" ca="1" si="54"/>
        <v>0</v>
      </c>
      <c r="G91" s="53"/>
      <c r="H91" s="275"/>
      <c r="I91" s="15">
        <f t="shared" si="50"/>
        <v>0</v>
      </c>
      <c r="J91" s="52">
        <f t="shared" ca="1" si="51"/>
        <v>0</v>
      </c>
      <c r="K91" s="276">
        <f t="shared" ca="1" si="52"/>
        <v>0</v>
      </c>
      <c r="L91" s="277"/>
      <c r="M91" s="377">
        <f ca="1">SUMIF(DATABASE!$L$3:$L$73,'LOK LOK BAR'!C91,DATABASE!$M$3:$M$72)</f>
        <v>1.64</v>
      </c>
      <c r="N91" s="378">
        <f t="shared" ca="1" si="55"/>
        <v>0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0</v>
      </c>
      <c r="F93" s="403">
        <f t="shared" ca="1" si="54"/>
        <v>0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0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0</v>
      </c>
      <c r="F94" s="403">
        <f t="shared" ca="1" si="54"/>
        <v>0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0</v>
      </c>
      <c r="F96" s="15">
        <f t="shared" ca="1" si="54"/>
        <v>0</v>
      </c>
      <c r="G96" s="53"/>
      <c r="H96" s="275"/>
      <c r="I96" s="15">
        <f t="shared" si="50"/>
        <v>0</v>
      </c>
      <c r="J96" s="52">
        <f t="shared" ca="1" si="51"/>
        <v>0</v>
      </c>
      <c r="K96" s="276">
        <f t="shared" ca="1" si="52"/>
        <v>0</v>
      </c>
      <c r="L96" s="277"/>
      <c r="M96" s="377">
        <f ca="1">SUMIF(DATABASE!$L$3:$L$73,'LOK LOK BAR'!C96,DATABASE!$M$3:$M$72)</f>
        <v>0.96</v>
      </c>
      <c r="N96" s="378">
   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0</v>
      </c>
      <c r="F97" s="403">
        <f t="shared" ca="1" si="54"/>
        <v>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0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0</v>
      </c>
      <c r="F98" s="403">
        <f t="shared" ca="1" si="54"/>
        <v>0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0</v>
      </c>
      <c r="F100" s="15">
        <f t="shared" ca="1" si="54"/>
        <v>0</v>
      </c>
      <c r="G100" s="53"/>
      <c r="H100" s="275"/>
      <c r="I100" s="15">
        <f t="shared" si="50"/>
        <v>0</v>
      </c>
      <c r="J100" s="52">
        <f t="shared" ca="1" si="51"/>
        <v>0</v>
      </c>
      <c r="K100" s="276">
        <f t="shared" ca="1" si="52"/>
        <v>0</v>
      </c>
      <c r="L100" s="277"/>
      <c r="M100" s="377">
        <f ca="1">SUMIF(DATABASE!$L$3:$L$73,'LOK LOK BAR'!C100,DATABASE!$M$3:$M$72)</f>
        <v>1.02</v>
      </c>
      <c r="N100" s="378">
        <f t="shared" ca="1" si="55"/>
        <v>0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0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0</v>
      </c>
      <c r="F101" s="15">
        <f t="shared" ca="1" si="54"/>
        <v>0</v>
      </c>
      <c r="G101" s="53"/>
      <c r="H101" s="275"/>
      <c r="I101" s="15">
        <f t="shared" si="50"/>
        <v>0</v>
      </c>
      <c r="J101" s="52">
        <f t="shared" ca="1" si="51"/>
        <v>0</v>
      </c>
      <c r="K101" s="276">
        <f t="shared" ca="1" si="52"/>
        <v>0</v>
      </c>
      <c r="L101" s="277"/>
      <c r="M101" s="377">
        <f ca="1">SUMIF(DATABASE!$L$3:$L$73,'LOK LOK BAR'!C101,DATABASE!$M$3:$M$72)</f>
        <v>0.95</v>
      </c>
      <c r="N101" s="378">
        <f t="shared" ca="1" si="55"/>
        <v>0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0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0</v>
      </c>
      <c r="F103" s="280">
        <f t="shared" ca="1" si="54"/>
        <v>0</v>
      </c>
      <c r="G103" s="279"/>
      <c r="H103" s="275"/>
      <c r="I103" s="15">
        <f t="shared" si="50"/>
        <v>0</v>
      </c>
      <c r="J103" s="52">
        <f t="shared" ca="1" si="51"/>
        <v>0</v>
      </c>
      <c r="K103" s="276">
        <f t="shared" ca="1" si="52"/>
        <v>0</v>
      </c>
      <c r="L103" s="277"/>
      <c r="M103" s="377">
        <f ca="1">SUMIF(DATABASE!$L$3:$L$73,'LOK LOK BAR'!C103,DATABASE!$M$3:$M$72)</f>
        <v>1.5</v>
      </c>
      <c r="N103" s="378">
        <f t="shared" ca="1" si="55"/>
        <v>0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0</v>
      </c>
      <c r="F105" s="280">
        <f t="shared" ca="1" si="54"/>
        <v>0</v>
      </c>
      <c r="G105" s="279"/>
      <c r="H105" s="275"/>
      <c r="I105" s="15">
        <f t="shared" si="50"/>
        <v>0</v>
      </c>
      <c r="J105" s="52">
        <f t="shared" ca="1" si="51"/>
        <v>0</v>
      </c>
      <c r="K105" s="276">
        <f t="shared" ca="1" si="52"/>
        <v>0</v>
      </c>
      <c r="L105" s="277"/>
      <c r="M105" s="377">
        <f ca="1">SUMIF(DATABASE!$L$3:$L$73,'LOK LOK BAR'!C105,DATABASE!$M$3:$M$72)</f>
        <v>1.5</v>
      </c>
      <c r="N105" s="378">
        <f t="shared" ca="1" si="55"/>
        <v>0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0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0</v>
      </c>
      <c r="F107" s="15">
        <f t="shared" ca="1" si="54"/>
        <v>0</v>
      </c>
      <c r="G107" s="279"/>
      <c r="H107" s="275"/>
      <c r="I107" s="15">
        <f t="shared" si="50"/>
        <v>0</v>
      </c>
      <c r="J107" s="52">
        <f t="shared" ca="1" si="51"/>
        <v>0</v>
      </c>
      <c r="K107" s="276">
        <f t="shared" ca="1" si="52"/>
        <v>0</v>
      </c>
      <c r="L107" s="277"/>
      <c r="M107" s="377">
        <f ca="1">SUMIF(DATABASE!$L$3:$L$73,'LOK LOK BAR'!C107,DATABASE!$M$3:$M$72)</f>
        <v>0.6</v>
      </c>
      <c r="N107" s="378">
        <f t="shared" ca="1" si="55"/>
        <v>0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0</v>
      </c>
      <c r="F108" s="15">
        <f t="shared" ca="1" si="54"/>
        <v>0</v>
      </c>
      <c r="G108" s="53"/>
      <c r="H108" s="275"/>
      <c r="I108" s="15">
        <f t="shared" si="50"/>
        <v>0</v>
      </c>
      <c r="J108" s="52">
        <f t="shared" ca="1" si="51"/>
        <v>0</v>
      </c>
      <c r="K108" s="276">
        <f t="shared" ca="1" si="52"/>
        <v>0</v>
      </c>
      <c r="L108" s="277"/>
      <c r="M108" s="377">
        <f ca="1">SUMIF(DATABASE!$L$3:$L$73,'LOK LOK BAR'!C108,DATABASE!$M$3:$M$72)</f>
        <v>0.48</v>
      </c>
      <c r="N108" s="378">
        <f t="shared" ca="1" si="55"/>
        <v>0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0</v>
      </c>
      <c r="F111" s="15">
        <f ca="1">E111*D111</f>
        <v>0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0</v>
      </c>
      <c r="F112" s="15">
        <f t="shared" ref="F112:F153" ca="1" si="61">E112*D112</f>
        <v>0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0</v>
      </c>
      <c r="F113" s="15">
        <f t="shared" ca="1" si="61"/>
        <v>0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0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0</v>
      </c>
      <c r="F114" s="15">
        <f t="shared" ca="1" si="61"/>
        <v>0</v>
      </c>
      <c r="G114" s="53"/>
      <c r="H114" s="275"/>
      <c r="I114" s="15">
        <f t="shared" si="50"/>
        <v>0</v>
      </c>
      <c r="J114" s="52">
        <f t="shared" ref="J114:J153" ca="1" si="63">+E114-H114</f>
        <v>0</v>
      </c>
      <c r="K114" s="276">
        <f t="shared" ca="1" si="62"/>
        <v>0</v>
      </c>
      <c r="L114" s="277"/>
      <c r="M114" s="377">
        <f ca="1">SUMIF(DATABASE!$L$3:$L$73,'LOK LOK BAR'!C114,DATABASE!$M$3:$M$72)</f>
        <v>0.39</v>
      </c>
      <c r="N114" s="378">
        <f t="shared" ca="1" si="55"/>
        <v>0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0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0</v>
      </c>
      <c r="F115" s="15">
        <f t="shared" ca="1" si="61"/>
        <v>0</v>
      </c>
      <c r="G115" s="53"/>
      <c r="H115" s="275"/>
      <c r="I115" s="15">
        <f t="shared" si="50"/>
        <v>0</v>
      </c>
      <c r="J115" s="52">
        <f t="shared" ca="1" si="63"/>
        <v>0</v>
      </c>
      <c r="K115" s="276">
        <f ca="1">+J115*D115</f>
        <v>0</v>
      </c>
      <c r="L115" s="277"/>
      <c r="M115" s="377">
        <f ca="1">SUMIF(DATABASE!$L$3:$L$73,'LOK LOK BAR'!C115,DATABASE!$M$3:$M$72)</f>
        <v>0.72</v>
      </c>
      <c r="N115" s="378">
        <f t="shared" ca="1" si="55"/>
        <v>0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0</v>
      </c>
      <c r="F117" s="403">
        <f t="shared" ca="1" si="61"/>
        <v>0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0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0</v>
      </c>
      <c r="F119" s="15">
        <f t="shared" ca="1" si="61"/>
        <v>0</v>
      </c>
      <c r="G119" s="53"/>
      <c r="H119" s="275"/>
      <c r="I119" s="15">
        <f t="shared" si="50"/>
        <v>0</v>
      </c>
      <c r="J119" s="52">
        <f t="shared" ca="1" si="63"/>
        <v>0</v>
      </c>
      <c r="K119" s="276">
        <f t="shared" ca="1" si="62"/>
        <v>0</v>
      </c>
      <c r="L119" s="277"/>
      <c r="M119" s="377">
        <f ca="1">SUMIF(DATABASE!$L$3:$L$73,'LOK LOK BAR'!C119,DATABASE!$M$3:$M$72)</f>
        <v>0.9</v>
      </c>
      <c r="N119" s="378">
        <f t="shared" ca="1" si="55"/>
        <v>0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0</v>
      </c>
      <c r="F120" s="403">
        <f t="shared" ca="1" si="61"/>
        <v>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0</v>
      </c>
      <c r="F121" s="15">
        <f t="shared" ca="1" si="61"/>
        <v>0</v>
      </c>
      <c r="G121" s="53"/>
      <c r="H121" s="275"/>
      <c r="I121" s="15">
        <f t="shared" si="50"/>
        <v>0</v>
      </c>
      <c r="J121" s="52">
        <f t="shared" ca="1" si="63"/>
        <v>0</v>
      </c>
      <c r="K121" s="276">
        <f t="shared" ca="1" si="62"/>
        <v>0</v>
      </c>
      <c r="L121" s="277"/>
      <c r="M121" s="377">
        <f ca="1">SUMIF(DATABASE!$L$3:$L$73,'LOK LOK BAR'!C121,DATABASE!$M$3:$M$72)</f>
        <v>0.67</v>
      </c>
      <c r="N121" s="378">
        <f t="shared" ca="1" si="55"/>
        <v>0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0</v>
      </c>
      <c r="F122" s="15">
        <f t="shared" ca="1" si="61"/>
        <v>0</v>
      </c>
      <c r="G122" s="53"/>
      <c r="H122" s="275"/>
      <c r="I122" s="15">
        <f t="shared" si="50"/>
        <v>0</v>
      </c>
      <c r="J122" s="52">
        <f t="shared" ca="1" si="63"/>
        <v>0</v>
      </c>
      <c r="K122" s="276">
        <f t="shared" ca="1" si="62"/>
        <v>0</v>
      </c>
      <c r="L122" s="277"/>
      <c r="M122" s="377">
        <f ca="1">SUMIF(DATABASE!$L$3:$L$73,'LOK LOK BAR'!C122,DATABASE!$M$3:$M$72)</f>
        <v>0.9</v>
      </c>
      <c r="N122" s="378">
        <f t="shared" ca="1" si="55"/>
        <v>0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61"/>
        <v>0</v>
      </c>
      <c r="G125" s="53"/>
      <c r="H125" s="275"/>
      <c r="I125" s="15">
        <f t="shared" si="50"/>
        <v>0</v>
      </c>
      <c r="J125" s="52">
        <f t="shared" ca="1" si="63"/>
        <v>0</v>
      </c>
      <c r="K125" s="276">
        <f t="shared" ca="1" si="62"/>
        <v>0</v>
      </c>
      <c r="L125" s="277"/>
      <c r="M125" s="377">
        <f ca="1">SUMIF(DATABASE!$L$3:$L$73,'LOK LOK BAR'!C125,DATABASE!$M$3:$M$72)</f>
        <v>1.17</v>
      </c>
      <c r="N125" s="378">
        <f t="shared" ca="1" si="55"/>
        <v>0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0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0</v>
      </c>
      <c r="F126" s="15">
        <f t="shared" ca="1" si="61"/>
        <v>0</v>
      </c>
      <c r="G126" s="53"/>
      <c r="H126" s="275"/>
      <c r="I126" s="15">
        <f t="shared" si="50"/>
        <v>0</v>
      </c>
      <c r="J126" s="52">
        <f t="shared" ca="1" si="63"/>
        <v>0</v>
      </c>
      <c r="K126" s="276">
        <f t="shared" ca="1" si="62"/>
        <v>0</v>
      </c>
      <c r="L126" s="277"/>
      <c r="M126" s="377">
        <f ca="1">SUMIF(DATABASE!$L$3:$L$73,'LOK LOK BAR'!C126,DATABASE!$M$3:$M$72)</f>
        <v>1.06</v>
      </c>
      <c r="N126" s="378">
        <f t="shared" ca="1" si="55"/>
        <v>0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0</v>
      </c>
      <c r="F127" s="15">
        <f t="shared" ca="1" si="61"/>
        <v>0</v>
      </c>
      <c r="G127" s="53"/>
      <c r="H127" s="275"/>
      <c r="I127" s="15">
        <f t="shared" si="50"/>
        <v>0</v>
      </c>
      <c r="J127" s="52">
        <f t="shared" ca="1" si="63"/>
        <v>0</v>
      </c>
      <c r="K127" s="276">
        <f t="shared" ca="1" si="62"/>
        <v>0</v>
      </c>
      <c r="L127" s="277"/>
      <c r="M127" s="377">
        <f ca="1">SUMIF(DATABASE!$L$3:$L$73,'LOK LOK BAR'!C127,DATABASE!$M$3:$M$72)</f>
        <v>1.02</v>
      </c>
      <c r="N127" s="378">
        <f t="shared" ca="1" si="55"/>
        <v>0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0</v>
      </c>
      <c r="F131" s="15">
        <f t="shared" ca="1" si="61"/>
        <v>0</v>
      </c>
      <c r="G131" s="53"/>
      <c r="H131" s="275"/>
      <c r="I131" s="15">
        <f t="shared" si="50"/>
        <v>0</v>
      </c>
      <c r="J131" s="52">
        <f t="shared" ca="1" si="63"/>
        <v>0</v>
      </c>
      <c r="K131" s="276">
        <f t="shared" ca="1" si="62"/>
        <v>0</v>
      </c>
      <c r="L131" s="277"/>
      <c r="M131" s="377">
        <f ca="1">SUMIF(DATABASE!$L$3:$L$73,'LOK LOK BAR'!C131,DATABASE!$M$3:$M$72)</f>
        <v>0.6</v>
      </c>
      <c r="N131" s="378">
        <f t="shared" ca="1" si="55"/>
        <v>0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0</v>
      </c>
      <c r="F132" s="15">
        <f t="shared" ca="1" si="61"/>
        <v>0</v>
      </c>
      <c r="G132" s="53"/>
      <c r="H132" s="275"/>
      <c r="I132" s="15">
        <f t="shared" si="50"/>
        <v>0</v>
      </c>
      <c r="J132" s="52">
        <f t="shared" ca="1" si="63"/>
        <v>0</v>
      </c>
      <c r="K132" s="276">
        <f t="shared" ca="1" si="62"/>
        <v>0</v>
      </c>
      <c r="L132" s="277"/>
      <c r="M132" s="377">
        <f ca="1">SUMIF(DATABASE!$L$3:$L$73,'LOK LOK BAR'!C132,DATABASE!$M$3:$M$72)</f>
        <v>0.4</v>
      </c>
      <c r="N132" s="378">
        <f t="shared" ca="1" si="55"/>
        <v>0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0</v>
      </c>
      <c r="F133" s="15">
        <f t="shared" ca="1" si="61"/>
        <v>0</v>
      </c>
      <c r="G133" s="53"/>
      <c r="H133" s="275"/>
      <c r="I133" s="15">
        <f t="shared" si="50"/>
        <v>0</v>
      </c>
      <c r="J133" s="52">
        <f t="shared" ca="1" si="63"/>
        <v>0</v>
      </c>
      <c r="K133" s="276">
        <f t="shared" ca="1" si="62"/>
        <v>0</v>
      </c>
      <c r="L133" s="277"/>
      <c r="M133" s="377">
        <f ca="1">SUMIF(DATABASE!$L$3:$L$73,'LOK LOK BAR'!C133,DATABASE!$M$3:$M$72)</f>
        <v>0.5</v>
      </c>
      <c r="N133" s="378">
        <f t="shared" ca="1" si="55"/>
        <v>0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0</v>
      </c>
      <c r="F134" s="15">
        <f t="shared" ca="1" si="61"/>
        <v>0</v>
      </c>
      <c r="G134" s="53"/>
      <c r="H134" s="275"/>
      <c r="I134" s="15">
        <f t="shared" si="50"/>
        <v>0</v>
      </c>
      <c r="J134" s="52">
        <f t="shared" ca="1" si="63"/>
        <v>0</v>
      </c>
      <c r="K134" s="276">
        <f t="shared" ca="1" si="62"/>
        <v>0</v>
      </c>
      <c r="L134" s="277"/>
      <c r="M134" s="377">
        <f ca="1">SUMIF(DATABASE!$L$3:$L$73,'LOK LOK BAR'!C134,DATABASE!$M$3:$M$72)</f>
        <v>0.3</v>
      </c>
      <c r="N134" s="378">
        <f t="shared" ca="1" si="55"/>
        <v>0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0</v>
      </c>
      <c r="F135" s="15">
        <f t="shared" ca="1" si="61"/>
        <v>0</v>
      </c>
      <c r="G135" s="53"/>
      <c r="H135" s="275"/>
      <c r="I135" s="15">
        <f t="shared" si="50"/>
        <v>0</v>
      </c>
      <c r="J135" s="52">
        <f t="shared" ca="1" si="63"/>
        <v>0</v>
      </c>
      <c r="K135" s="276">
        <f t="shared" ca="1" si="62"/>
        <v>0</v>
      </c>
      <c r="L135" s="277"/>
      <c r="M135" s="377">
        <f ca="1">SUMIF(DATABASE!$L$3:$L$73,'LOK LOK BAR'!C135,DATABASE!$M$3:$M$72)</f>
        <v>0.4</v>
      </c>
      <c r="N135" s="378">
        <f t="shared" ca="1" si="55"/>
        <v>0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0</v>
      </c>
      <c r="F136" s="15">
        <f t="shared" ca="1" si="61"/>
        <v>0</v>
      </c>
      <c r="G136" s="53"/>
      <c r="H136" s="275"/>
      <c r="I136" s="15">
        <f t="shared" si="50"/>
        <v>0</v>
      </c>
      <c r="J136" s="52">
        <f t="shared" ca="1" si="63"/>
        <v>0</v>
      </c>
      <c r="K136" s="276">
        <f t="shared" ca="1" si="62"/>
        <v>0</v>
      </c>
      <c r="L136" s="277"/>
      <c r="M136" s="377">
        <f ca="1">SUMIF(DATABASE!$L$3:$L$73,'LOK LOK BAR'!C136,DATABASE!$M$3:$M$72)</f>
        <v>0.7</v>
      </c>
      <c r="N136" s="378">
        <f t="shared" ca="1" si="55"/>
        <v>0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0</v>
      </c>
      <c r="F140" s="15">
        <f t="shared" ca="1" si="61"/>
        <v>0</v>
      </c>
      <c r="G140" s="53"/>
      <c r="H140" s="275"/>
      <c r="I140" s="15">
        <f t="shared" si="50"/>
        <v>0</v>
      </c>
      <c r="J140" s="52">
        <f t="shared" ca="1" si="63"/>
        <v>0</v>
      </c>
      <c r="K140" s="276">
        <f t="shared" ca="1" si="62"/>
        <v>0</v>
      </c>
      <c r="L140" s="277"/>
      <c r="M140" s="377">
        <f ca="1">SUMIF(DATABASE!$L$3:$L$73,'LOK LOK BAR'!C140,DATABASE!$M$3:$M$72)</f>
        <v>0.33</v>
      </c>
      <c r="N140" s="378">
        <f t="shared" ca="1" si="55"/>
        <v>0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0</v>
      </c>
      <c r="F144" s="15">
        <f t="shared" ca="1" si="61"/>
        <v>0</v>
      </c>
      <c r="G144" s="53"/>
      <c r="H144" s="275"/>
      <c r="I144" s="15">
        <f t="shared" si="50"/>
        <v>0</v>
      </c>
      <c r="J144" s="52">
        <f t="shared" ca="1" si="63"/>
        <v>0</v>
      </c>
      <c r="K144" s="276">
        <f t="shared" ca="1" si="62"/>
        <v>0</v>
      </c>
      <c r="L144" s="277"/>
      <c r="M144" s="377">
        <f ca="1">SUMIF(DATABASE!$L$3:$L$73,'LOK LOK BAR'!C144,DATABASE!$M$3:$M$72)</f>
        <v>0.75</v>
      </c>
      <c r="N144" s="378">
        <f t="shared" ca="1" si="55"/>
        <v>0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0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0</v>
      </c>
      <c r="F145" s="15">
        <f t="shared" ca="1" si="61"/>
        <v>0</v>
      </c>
      <c r="G145" s="53"/>
      <c r="H145" s="275"/>
      <c r="I145" s="15">
        <f t="shared" si="50"/>
        <v>0</v>
      </c>
      <c r="J145" s="52">
        <f t="shared" ca="1" si="63"/>
        <v>0</v>
      </c>
      <c r="K145" s="276">
        <f t="shared" ca="1" si="62"/>
        <v>0</v>
      </c>
      <c r="L145" s="277"/>
      <c r="M145" s="377">
        <f ca="1">SUMIF(DATABASE!$L$3:$L$73,'LOK LOK BAR'!C145,DATABASE!$M$3:$M$72)</f>
        <v>1.02</v>
      </c>
      <c r="N145" s="378">
        <f t="shared" ca="1" si="55"/>
        <v>0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0</v>
      </c>
      <c r="F146" s="15">
        <f t="shared" ca="1" si="61"/>
        <v>0</v>
      </c>
      <c r="G146" s="53"/>
      <c r="H146" s="275"/>
      <c r="I146" s="15">
        <f t="shared" si="50"/>
        <v>0</v>
      </c>
      <c r="J146" s="52">
        <f t="shared" ca="1" si="63"/>
        <v>0</v>
      </c>
      <c r="K146" s="276">
        <f t="shared" ca="1" si="62"/>
        <v>0</v>
      </c>
      <c r="L146" s="277"/>
      <c r="M146" s="377">
        <f ca="1">SUMIF(DATABASE!$L$3:$L$73,'LOK LOK BAR'!C146,DATABASE!$M$3:$M$72)</f>
        <v>0.87</v>
      </c>
      <c r="N146" s="378">
        <f t="shared" ca="1" si="55"/>
        <v>0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0</v>
      </c>
      <c r="F148" s="15">
        <f t="shared" ca="1" si="61"/>
        <v>0</v>
      </c>
      <c r="G148" s="53"/>
      <c r="H148" s="275"/>
      <c r="I148" s="15">
        <f t="shared" ref="I148:I153" si="64">H148*D148</f>
        <v>0</v>
      </c>
      <c r="J148" s="52">
        <f t="shared" ca="1" si="63"/>
        <v>0</v>
      </c>
      <c r="K148" s="276">
        <f t="shared" ca="1" si="62"/>
        <v>0</v>
      </c>
      <c r="L148" s="277"/>
      <c r="M148" s="377">
        <f ca="1">SUMIF(DATABASE!$L$3:$L$73,'LOK LOK BAR'!C148,DATABASE!$M$3:$M$72)</f>
        <v>0.81</v>
      </c>
      <c r="N148" s="378">
        <f t="shared" ca="1" si="55"/>
        <v>0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0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0</v>
      </c>
      <c r="F149" s="15">
        <f t="shared" ca="1" si="61"/>
        <v>0</v>
      </c>
      <c r="G149" s="53"/>
      <c r="H149" s="275"/>
      <c r="I149" s="15">
        <f t="shared" si="64"/>
        <v>0</v>
      </c>
      <c r="J149" s="52">
        <f t="shared" ca="1" si="63"/>
        <v>0</v>
      </c>
      <c r="K149" s="276">
        <f t="shared" ca="1" si="62"/>
        <v>0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0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0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0</v>
      </c>
      <c r="F150" s="403">
        <f t="shared" ca="1" si="61"/>
        <v>0</v>
      </c>
      <c r="G150" s="53"/>
      <c r="H150" s="708"/>
      <c r="I150" s="403">
        <f t="shared" si="64"/>
        <v>0</v>
      </c>
      <c r="J150" s="404">
        <f t="shared" ca="1" si="63"/>
        <v>0</v>
      </c>
      <c r="K150" s="401">
        <f t="shared" ca="1" si="62"/>
        <v>0</v>
      </c>
      <c r="L150" s="277"/>
      <c r="M150" s="377">
        <f ca="1">SUMIF(DATABASE!$L$3:$L$73,'LOK LOK BAR'!C150,DATABASE!$M$3:$M$72)</f>
        <v>1.02</v>
      </c>
      <c r="N150" s="378">
        <f t="shared" ca="1" si="66"/>
        <v>0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0</v>
      </c>
      <c r="F151" s="403">
        <f t="shared" ca="1" si="61"/>
        <v>0</v>
      </c>
      <c r="G151" s="53"/>
      <c r="H151" s="708"/>
      <c r="I151" s="403">
        <f t="shared" si="64"/>
        <v>0</v>
      </c>
      <c r="J151" s="404">
        <f t="shared" ca="1" si="63"/>
        <v>0</v>
      </c>
      <c r="K151" s="401">
        <f t="shared" ca="1" si="62"/>
        <v>0</v>
      </c>
      <c r="L151" s="277"/>
      <c r="M151" s="377">
        <f ca="1">SUMIF(DATABASE!$L$3:$L$73,'LOK LOK BAR'!C151,DATABASE!$M$3:$M$72)</f>
        <v>1.2</v>
      </c>
      <c r="N151" s="378">
        <f t="shared" ca="1" si="66"/>
        <v>0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0</v>
      </c>
      <c r="F152" s="403">
        <f t="shared" ca="1" si="61"/>
        <v>0</v>
      </c>
      <c r="G152" s="53"/>
      <c r="H152" s="708"/>
      <c r="I152" s="403">
        <f t="shared" si="64"/>
        <v>0</v>
      </c>
      <c r="J152" s="404">
        <f t="shared" ca="1" si="63"/>
        <v>0</v>
      </c>
      <c r="K152" s="401">
        <f t="shared" ca="1" si="62"/>
        <v>0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0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0</v>
      </c>
      <c r="F153" s="403">
        <f t="shared" ca="1" si="61"/>
        <v>0</v>
      </c>
      <c r="G153" s="53"/>
      <c r="H153" s="708"/>
      <c r="I153" s="403">
        <f t="shared" si="64"/>
        <v>0</v>
      </c>
      <c r="J153" s="404">
        <f t="shared" ca="1" si="63"/>
        <v>0</v>
      </c>
      <c r="K153" s="401">
        <f t="shared" ca="1" si="62"/>
        <v>0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0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87" t="s">
        <v>37</v>
      </c>
      <c r="C156" s="788"/>
      <c r="D156" s="789"/>
      <c r="E156" s="38">
        <f ca="1">SUM(E84:E155)</f>
        <v>0</v>
      </c>
      <c r="F156" s="39">
        <f ca="1">SUM(F84:F155)</f>
        <v>0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0</v>
      </c>
      <c r="K156" s="39">
        <f ca="1">SUM(K84:K155)</f>
        <v>0</v>
      </c>
      <c r="L156" s="284"/>
      <c r="M156" s="379"/>
      <c r="N156" s="380">
        <f ca="1">SUM(N84:N155)</f>
        <v>0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0</v>
      </c>
      <c r="E10" s="18">
        <f ca="1">+D10*C10</f>
        <v>0</v>
      </c>
      <c r="F10" s="1"/>
      <c r="G10" s="368"/>
      <c r="H10" s="137" t="s">
        <v>54</v>
      </c>
      <c r="I10" s="138">
        <v>0.66</v>
      </c>
      <c r="J10" s="139">
        <f>+I10*D10</f>
        <v>0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0</v>
      </c>
      <c r="E11" s="18">
        <f t="shared" ref="E11:E55" ca="1" si="0">+D11*C11</f>
        <v>0</v>
      </c>
      <c r="F11" s="1"/>
      <c r="G11" s="368"/>
      <c r="H11" s="137" t="s">
        <v>54</v>
      </c>
      <c r="I11" s="138">
        <v>0.66</v>
      </c>
      <c r="J11" s="139">
        <f t="shared" ref="J11:J29" si="1">+I11*D11</f>
        <v>0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0</v>
      </c>
      <c r="E13" s="18">
        <f t="shared" ca="1" si="0"/>
        <v>0</v>
      </c>
      <c r="F13" s="1"/>
      <c r="G13" s="368"/>
      <c r="H13" s="137" t="s">
        <v>54</v>
      </c>
      <c r="I13" s="138">
        <v>0.66</v>
      </c>
      <c r="J13" s="139">
        <f t="shared" si="1"/>
        <v>0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0</v>
      </c>
      <c r="E14" s="18">
        <f t="shared" ca="1" si="0"/>
        <v>0</v>
      </c>
      <c r="F14" s="1"/>
      <c r="G14" s="368"/>
      <c r="H14" s="137" t="s">
        <v>54</v>
      </c>
      <c r="I14" s="138">
        <v>0.66</v>
      </c>
      <c r="J14" s="139">
        <f t="shared" si="1"/>
        <v>0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0</v>
      </c>
      <c r="E15" s="18">
        <f t="shared" ca="1" si="0"/>
        <v>0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0</v>
      </c>
      <c r="E16" s="18">
        <f t="shared" ca="1" si="0"/>
        <v>0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0</v>
      </c>
      <c r="E17" s="18">
        <f t="shared" ca="1" si="0"/>
        <v>0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0</v>
      </c>
      <c r="E18" s="18">
        <f t="shared" ca="1" si="0"/>
        <v>0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0</v>
      </c>
      <c r="E19" s="18">
        <f t="shared" ca="1" si="0"/>
        <v>0</v>
      </c>
      <c r="F19" s="1"/>
      <c r="G19" s="368"/>
      <c r="H19" s="137" t="s">
        <v>59</v>
      </c>
      <c r="I19" s="138">
        <v>1.5</v>
      </c>
      <c r="J19" s="139">
        <f t="shared" si="1"/>
        <v>0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0</v>
      </c>
      <c r="E20" s="18">
        <f t="shared" ca="1" si="0"/>
        <v>0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0</v>
      </c>
      <c r="E24" s="18">
        <f t="shared" ca="1" si="0"/>
        <v>0</v>
      </c>
      <c r="F24" s="1"/>
      <c r="G24" s="368"/>
      <c r="H24" s="137" t="s">
        <v>54</v>
      </c>
      <c r="I24" s="138">
        <v>1</v>
      </c>
      <c r="J24" s="139">
        <f t="shared" si="1"/>
        <v>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0</v>
      </c>
      <c r="E25" s="18">
        <f t="shared" ca="1" si="0"/>
        <v>0</v>
      </c>
      <c r="F25" s="1"/>
      <c r="G25" s="368"/>
      <c r="H25" s="137" t="s">
        <v>54</v>
      </c>
      <c r="I25" s="138">
        <v>0.66</v>
      </c>
      <c r="J25" s="139">
        <f>+I25*D25</f>
        <v>0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0</v>
      </c>
      <c r="E26" s="18">
        <f t="shared" ref="E26:E33" ca="1" si="3">+D26*C26</f>
        <v>0</v>
      </c>
      <c r="F26" s="1"/>
      <c r="G26" s="368"/>
      <c r="H26" s="137" t="s">
        <v>54</v>
      </c>
      <c r="I26" s="138">
        <v>1</v>
      </c>
      <c r="J26" s="139">
        <f t="shared" si="1"/>
        <v>0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0</v>
      </c>
      <c r="E27" s="18">
        <f t="shared" ca="1" si="3"/>
        <v>0</v>
      </c>
      <c r="F27" s="1"/>
      <c r="G27" s="368"/>
      <c r="H27" s="137" t="s">
        <v>54</v>
      </c>
      <c r="I27" s="138">
        <v>1</v>
      </c>
      <c r="J27" s="139">
        <f t="shared" si="1"/>
        <v>0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0</v>
      </c>
      <c r="E28" s="18">
        <f t="shared" ca="1" si="3"/>
        <v>0</v>
      </c>
      <c r="F28" s="1"/>
      <c r="G28" s="368"/>
      <c r="H28" s="137" t="s">
        <v>54</v>
      </c>
      <c r="I28" s="138">
        <v>1</v>
      </c>
      <c r="J28" s="139">
        <f t="shared" si="1"/>
        <v>0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0</v>
      </c>
      <c r="E29" s="18">
        <f t="shared" ca="1" si="3"/>
        <v>0</v>
      </c>
      <c r="F29" s="1"/>
      <c r="G29" s="368"/>
      <c r="H29" s="137" t="s">
        <v>54</v>
      </c>
      <c r="I29" s="138">
        <v>1</v>
      </c>
      <c r="J29" s="139">
        <f t="shared" si="1"/>
        <v>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0</v>
      </c>
      <c r="E30" s="18">
        <f t="shared" ca="1" si="3"/>
        <v>0</v>
      </c>
      <c r="F30" s="1"/>
      <c r="G30" s="368"/>
      <c r="H30" s="137" t="s">
        <v>433</v>
      </c>
      <c r="I30" s="138">
        <v>1</v>
      </c>
      <c r="J30" s="139">
        <f>+I30*D30</f>
        <v>0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0</v>
      </c>
      <c r="E31" s="18">
        <f t="shared" ca="1" si="3"/>
        <v>0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0</v>
      </c>
      <c r="E32" s="18">
        <f t="shared" ca="1" si="3"/>
        <v>0</v>
      </c>
      <c r="F32" s="1"/>
      <c r="G32" s="368"/>
      <c r="H32" s="137" t="s">
        <v>54</v>
      </c>
      <c r="I32" s="138">
        <v>1</v>
      </c>
      <c r="J32" s="139">
        <f>+I32*D32</f>
        <v>0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0</v>
      </c>
      <c r="E36" s="18">
        <f t="shared" ca="1" si="0"/>
        <v>0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0</v>
      </c>
      <c r="E45" s="18">
        <f t="shared" ca="1" si="0"/>
        <v>0</v>
      </c>
      <c r="F45" s="1"/>
      <c r="G45" s="368"/>
      <c r="H45" s="137" t="s">
        <v>57</v>
      </c>
      <c r="I45" s="138">
        <v>8</v>
      </c>
      <c r="J45" s="139">
        <f t="shared" si="5"/>
        <v>0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0</v>
      </c>
      <c r="E46" s="18">
        <f t="shared" ca="1" si="0"/>
        <v>0</v>
      </c>
      <c r="F46" s="1"/>
      <c r="G46" s="368"/>
      <c r="H46" s="137" t="s">
        <v>340</v>
      </c>
      <c r="I46" s="138">
        <v>3</v>
      </c>
      <c r="J46" s="139">
        <f t="shared" si="5"/>
        <v>0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0</v>
      </c>
      <c r="E55" s="18">
        <f t="shared" ca="1" si="0"/>
        <v>0</v>
      </c>
      <c r="F55" s="1"/>
      <c r="G55" s="368"/>
      <c r="H55" s="137" t="s">
        <v>434</v>
      </c>
      <c r="I55" s="138">
        <v>15</v>
      </c>
      <c r="J55" s="139">
        <f t="shared" si="5"/>
        <v>0</v>
      </c>
    </row>
    <row r="56" spans="1:10" ht="30.75" customHeight="1" thickBot="1">
      <c r="A56" s="799" t="s">
        <v>37</v>
      </c>
      <c r="B56" s="800"/>
      <c r="C56" s="800"/>
      <c r="D56" s="371">
        <f>SUM(D10:D55)</f>
        <v>0</v>
      </c>
      <c r="E56" s="372">
        <f ca="1">SUM(E10:E55)</f>
        <v>0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0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95" t="s">
        <v>45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97" t="s">
        <v>62</v>
      </c>
      <c r="E7" s="797"/>
      <c r="F7" s="394"/>
      <c r="G7" s="797" t="s">
        <v>63</v>
      </c>
      <c r="H7" s="797"/>
      <c r="I7" s="797" t="s">
        <v>432</v>
      </c>
      <c r="J7" s="797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3" t="s">
        <v>46</v>
      </c>
      <c r="E8" s="814"/>
      <c r="F8" s="344"/>
      <c r="G8" s="813" t="s">
        <v>42</v>
      </c>
      <c r="H8" s="814"/>
      <c r="I8" s="813" t="s">
        <v>47</v>
      </c>
      <c r="J8" s="814"/>
      <c r="K8" s="345"/>
      <c r="L8" s="805" t="s">
        <v>48</v>
      </c>
      <c r="M8" s="806"/>
      <c r="N8" s="811" t="s">
        <v>49</v>
      </c>
      <c r="O8" s="812"/>
      <c r="Q8" s="782" t="s">
        <v>50</v>
      </c>
      <c r="R8" s="783"/>
      <c r="S8" s="784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0</v>
      </c>
      <c r="J11" s="276">
        <f t="shared" ref="J11:J12" si="2"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0</v>
      </c>
      <c r="E13" s="15">
        <f t="shared" si="4"/>
        <v>0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0</v>
      </c>
      <c r="J13" s="276">
        <f t="shared" ref="J13:J28" si="9">+I13*C13</f>
        <v>0</v>
      </c>
      <c r="K13" s="277"/>
      <c r="L13" s="377">
        <f ca="1">+'K-LUNCH &amp; K DINNER'!C10</f>
        <v>3.29</v>
      </c>
      <c r="M13" s="378">
        <f t="shared" ref="M13:M28" ca="1" si="10">+L13*I13</f>
        <v>0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0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0</v>
      </c>
      <c r="E14" s="15">
        <f t="shared" si="4"/>
        <v>0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0</v>
      </c>
      <c r="J14" s="276">
        <f t="shared" si="9"/>
        <v>0</v>
      </c>
      <c r="K14" s="277"/>
      <c r="L14" s="377">
        <f ca="1">+'K-LUNCH &amp; K DINNER'!C11</f>
        <v>3.02</v>
      </c>
      <c r="M14" s="378">
        <f t="shared" ca="1" si="10"/>
        <v>0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0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0</v>
      </c>
      <c r="E16" s="15">
        <f t="shared" si="4"/>
        <v>0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0</v>
      </c>
      <c r="J16" s="276">
        <f t="shared" si="9"/>
        <v>0</v>
      </c>
      <c r="K16" s="277"/>
      <c r="L16" s="377">
        <f ca="1">+'K-LUNCH &amp; K DINNER'!C13</f>
        <v>3.45</v>
      </c>
      <c r="M16" s="378">
        <f t="shared" ca="1" si="10"/>
        <v>0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0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0</v>
      </c>
      <c r="E17" s="15">
        <f t="shared" si="4"/>
        <v>0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0</v>
      </c>
      <c r="J17" s="276">
        <f t="shared" si="9"/>
        <v>0</v>
      </c>
      <c r="K17" s="277"/>
      <c r="L17" s="377">
        <f ca="1">+'K-LUNCH &amp; K DINNER'!C14</f>
        <v>3.32</v>
      </c>
      <c r="M17" s="378">
        <f t="shared" ca="1" si="10"/>
        <v>0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0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0</v>
      </c>
      <c r="E18" s="15">
        <f t="shared" si="4"/>
        <v>0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0</v>
      </c>
      <c r="J18" s="276">
        <f t="shared" si="9"/>
        <v>0</v>
      </c>
      <c r="K18" s="277"/>
      <c r="L18" s="377">
        <f ca="1">+'K-LUNCH &amp; K DINNER'!C15</f>
        <v>3.16</v>
      </c>
      <c r="M18" s="378">
        <f t="shared" ca="1" si="10"/>
        <v>0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0</v>
      </c>
      <c r="E19" s="15">
        <f t="shared" si="4"/>
        <v>0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0</v>
      </c>
      <c r="J19" s="276">
        <f t="shared" si="9"/>
        <v>0</v>
      </c>
      <c r="K19" s="277"/>
      <c r="L19" s="377">
        <f ca="1">+'K-LUNCH &amp; K DINNER'!C16</f>
        <v>2.41</v>
      </c>
      <c r="M19" s="378">
        <f t="shared" ca="1" si="10"/>
        <v>0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0</v>
      </c>
      <c r="E21" s="403">
        <f t="shared" si="4"/>
        <v>0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0</v>
      </c>
      <c r="E22" s="15">
        <f t="shared" si="4"/>
        <v>0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0</v>
      </c>
      <c r="J22" s="276">
        <f t="shared" si="9"/>
        <v>0</v>
      </c>
      <c r="K22" s="277"/>
      <c r="L22" s="377">
        <f ca="1">+'K-LUNCH &amp; K DINNER'!C19</f>
        <v>2.3199999999999998</v>
      </c>
      <c r="M22" s="378">
        <f t="shared" ca="1" si="10"/>
        <v>0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0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0</v>
      </c>
      <c r="E28" s="15">
        <f t="shared" si="4"/>
        <v>0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0</v>
      </c>
      <c r="J28" s="276">
        <f t="shared" si="9"/>
        <v>0</v>
      </c>
      <c r="K28" s="277"/>
      <c r="L28" s="377">
        <f ca="1">+'K-LUNCH &amp; K DINNER'!C25</f>
        <v>3.54</v>
      </c>
      <c r="M28" s="378">
        <f t="shared" ca="1" si="10"/>
        <v>0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0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0</v>
      </c>
      <c r="E29" s="280">
        <f t="shared" si="4"/>
        <v>0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0</v>
      </c>
      <c r="J29" s="276">
        <f t="shared" ref="J29:J31" si="17">+I29*C29</f>
        <v>0</v>
      </c>
      <c r="K29" s="277"/>
      <c r="L29" s="377">
        <f ca="1">+'K-LUNCH &amp; K DINNER'!C26</f>
        <v>4.41</v>
      </c>
      <c r="M29" s="378">
        <f t="shared" ref="M29:M31" ca="1" si="18">+L29*I29</f>
        <v>0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0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0</v>
      </c>
      <c r="E31" s="280">
        <f t="shared" si="4"/>
        <v>0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0</v>
      </c>
      <c r="J31" s="276">
        <f t="shared" si="17"/>
        <v>0</v>
      </c>
      <c r="K31" s="277"/>
      <c r="L31" s="377">
        <f ca="1">+'K-LUNCH &amp; K DINNER'!C28</f>
        <v>4.75</v>
      </c>
      <c r="M31" s="378">
        <f t="shared" ca="1" si="18"/>
        <v>0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0</v>
      </c>
      <c r="E32" s="15">
        <f t="shared" si="4"/>
        <v>0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0</v>
      </c>
      <c r="J32" s="276">
        <f t="shared" ref="J32:J35" si="21">+I32*C32</f>
        <v>0</v>
      </c>
      <c r="K32" s="277"/>
      <c r="L32" s="377">
        <f ca="1">+'K-LUNCH &amp; K DINNER'!C29</f>
        <v>5.98</v>
      </c>
      <c r="M32" s="378">
        <f t="shared" ref="M32:M35" ca="1" si="22">+L32*I32</f>
        <v>0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0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0</v>
      </c>
      <c r="E33" s="15">
        <f t="shared" ref="E33:E35" si="24">D33*C33</f>
        <v>0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0</v>
      </c>
      <c r="J33" s="276">
        <f t="shared" si="21"/>
        <v>0</v>
      </c>
      <c r="K33" s="277"/>
      <c r="L33" s="377">
        <f ca="1">+'K-LUNCH &amp; K DINNER'!C30</f>
        <v>4.29</v>
      </c>
      <c r="M33" s="378">
        <f t="shared" ca="1" si="22"/>
        <v>0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0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0</v>
      </c>
      <c r="E34" s="15">
        <f t="shared" si="24"/>
        <v>0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0</v>
      </c>
      <c r="J34" s="276">
        <f t="shared" si="21"/>
        <v>0</v>
      </c>
      <c r="K34" s="277"/>
      <c r="L34" s="377">
        <f ca="1">+'K-LUNCH &amp; K DINNER'!C31</f>
        <v>2.1</v>
      </c>
      <c r="M34" s="378">
        <f t="shared" ca="1" si="22"/>
        <v>0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0</v>
      </c>
      <c r="E35" s="15">
        <f t="shared" si="24"/>
        <v>0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0</v>
      </c>
      <c r="J35" s="276">
        <f t="shared" si="21"/>
        <v>0</v>
      </c>
      <c r="K35" s="277"/>
      <c r="L35" s="377">
        <f ca="1">+'K-LUNCH &amp; K DINNER'!C32</f>
        <v>4.9400000000000004</v>
      </c>
      <c r="M35" s="378">
        <f t="shared" ca="1" si="22"/>
        <v>0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0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0</v>
      </c>
      <c r="E39" s="15">
        <f t="shared" ref="E39:E83" si="28">D39*C39</f>
        <v>0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0</v>
      </c>
      <c r="J39" s="276">
        <f t="shared" ref="J39:J83" si="31">+I39*C39</f>
        <v>0</v>
      </c>
      <c r="K39" s="277"/>
      <c r="L39" s="377">
        <f ca="1">+'K-LUNCH &amp; K DINNER'!C36</f>
        <v>1.76</v>
      </c>
      <c r="M39" s="378">
        <f t="shared" ca="1" si="25"/>
        <v>0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0</v>
      </c>
      <c r="E40" s="15">
        <f t="shared" si="28"/>
        <v>0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0</v>
      </c>
      <c r="J40" s="276">
        <f>+I40*C40</f>
        <v>0</v>
      </c>
      <c r="K40" s="277"/>
      <c r="L40" s="377">
        <f ca="1">+'K-LUNCH &amp; K DINNER'!C37</f>
        <v>2.15</v>
      </c>
      <c r="M40" s="378">
        <f t="shared" ca="1" si="25"/>
        <v>0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0</v>
      </c>
      <c r="E43" s="15">
        <f t="shared" si="28"/>
        <v>0</v>
      </c>
      <c r="F43" s="53"/>
      <c r="G43" s="275">
        <f>+'DAILY FOC'!BO39</f>
        <v>0</v>
      </c>
      <c r="H43" s="15">
        <f>G43*C43</f>
        <v>0</v>
      </c>
      <c r="I43" s="52">
        <f t="shared" si="30"/>
        <v>0</v>
      </c>
      <c r="J43" s="276">
        <f>+I43*C43</f>
        <v>0</v>
      </c>
      <c r="K43" s="277"/>
      <c r="L43" s="377">
        <f ca="1">+'K-LUNCH &amp; K DINNER'!C40</f>
        <v>2.67</v>
      </c>
      <c r="M43" s="378">
        <f t="shared" ca="1" si="25"/>
        <v>0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0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0</v>
      </c>
      <c r="E44" s="15">
        <f t="shared" si="28"/>
        <v>0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0</v>
      </c>
      <c r="J44" s="276">
        <f t="shared" si="31"/>
        <v>0</v>
      </c>
      <c r="K44" s="277"/>
      <c r="L44" s="377">
        <f ca="1">+'K-LUNCH &amp; K DINNER'!C41</f>
        <v>1.24</v>
      </c>
      <c r="M44" s="378">
        <f t="shared" ca="1" si="25"/>
        <v>0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0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0</v>
      </c>
      <c r="E46" s="15">
        <f t="shared" si="28"/>
        <v>0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0</v>
      </c>
      <c r="J46" s="276">
        <f t="shared" si="31"/>
        <v>0</v>
      </c>
      <c r="K46" s="277"/>
      <c r="L46" s="377">
        <f ca="1">+'K-LUNCH &amp; K DINNER'!C45</f>
        <v>2.4300000000000002</v>
      </c>
      <c r="M46" s="378">
        <f t="shared" ca="1" si="25"/>
        <v>0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0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0</v>
      </c>
      <c r="E47" s="15">
        <f t="shared" si="28"/>
        <v>0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0</v>
      </c>
      <c r="J47" s="276">
        <f t="shared" si="31"/>
        <v>0</v>
      </c>
      <c r="K47" s="277"/>
      <c r="L47" s="377">
        <f ca="1">+'K-LUNCH &amp; K DINNER'!C46</f>
        <v>3.97</v>
      </c>
      <c r="M47" s="378">
        <f t="shared" ca="1" si="25"/>
        <v>0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0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0</v>
      </c>
      <c r="E48" s="15">
        <f t="shared" si="28"/>
        <v>0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0</v>
      </c>
      <c r="J48" s="276">
        <f t="shared" si="31"/>
        <v>0</v>
      </c>
      <c r="K48" s="277"/>
      <c r="L48" s="377">
        <f ca="1">+'K-LUNCH &amp; K DINNER'!C47</f>
        <v>2.1800000000000002</v>
      </c>
      <c r="M48" s="378">
        <f t="shared" ca="1" si="25"/>
        <v>0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28"/>
        <v>0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0</v>
      </c>
      <c r="J51" s="276">
        <f t="shared" si="31"/>
        <v>0</v>
      </c>
      <c r="K51" s="277"/>
      <c r="L51" s="377">
        <f ca="1">+'K-LUNCH &amp; K DINNER'!C50</f>
        <v>4.3099999999999996</v>
      </c>
      <c r="M51" s="378">
        <f t="shared" ca="1" si="25"/>
        <v>0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0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0</v>
      </c>
      <c r="E59" s="15">
        <f t="shared" ref="E59" si="35">D59*C59</f>
        <v>0</v>
      </c>
      <c r="F59" s="53"/>
      <c r="G59" s="275"/>
      <c r="H59" s="15"/>
      <c r="I59" s="52">
        <f t="shared" ref="I59" si="36">+D59-G59</f>
        <v>0</v>
      </c>
      <c r="J59" s="276">
        <f t="shared" ref="J59" si="37">+I59*C59</f>
        <v>0</v>
      </c>
      <c r="K59" s="277"/>
      <c r="L59" s="377">
        <f ca="1">+L36</f>
        <v>2</v>
      </c>
      <c r="M59" s="378">
        <f t="shared" ref="M59" ca="1" si="38">+L59*I59</f>
        <v>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0</v>
      </c>
      <c r="E62" s="15">
        <f t="shared" ref="E62:E75" si="41">D62*C62</f>
        <v>0</v>
      </c>
      <c r="F62" s="53"/>
      <c r="G62" s="275"/>
      <c r="H62" s="15"/>
      <c r="I62" s="52">
        <f t="shared" ref="I62:I75" si="42">+D62-G62</f>
        <v>0</v>
      </c>
      <c r="J62" s="276">
        <f t="shared" ref="J62:J75" si="43">+I62*C62</f>
        <v>0</v>
      </c>
      <c r="K62" s="277"/>
      <c r="L62" s="377">
        <f t="shared" ref="L62:L67" ca="1" si="44">+L39</f>
        <v>1.76</v>
      </c>
      <c r="M62" s="378">
        <f t="shared" ref="M62:M75" ca="1" si="45">+L62*I62</f>
        <v>0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0</v>
      </c>
      <c r="E63" s="15">
        <f t="shared" si="41"/>
        <v>0</v>
      </c>
      <c r="F63" s="53"/>
      <c r="G63" s="275"/>
      <c r="H63" s="15"/>
      <c r="I63" s="52">
        <f t="shared" si="42"/>
        <v>0</v>
      </c>
      <c r="J63" s="276">
        <f t="shared" si="43"/>
        <v>0</v>
      </c>
      <c r="K63" s="277"/>
      <c r="L63" s="377">
        <f t="shared" ca="1" si="44"/>
        <v>2.15</v>
      </c>
      <c r="M63" s="378">
        <f t="shared" ca="1" si="45"/>
        <v>0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0</v>
      </c>
      <c r="E64" s="15">
        <f t="shared" si="41"/>
        <v>0</v>
      </c>
      <c r="F64" s="53"/>
      <c r="G64" s="275"/>
      <c r="H64" s="15"/>
      <c r="I64" s="52">
        <f t="shared" si="42"/>
        <v>0</v>
      </c>
      <c r="J64" s="276">
        <f t="shared" si="43"/>
        <v>0</v>
      </c>
      <c r="K64" s="277"/>
      <c r="L64" s="377">
        <f t="shared" ca="1" si="44"/>
        <v>1.56</v>
      </c>
      <c r="M64" s="378">
        <f t="shared" ca="1" si="45"/>
        <v>0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0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0</v>
      </c>
      <c r="E65" s="15">
        <f t="shared" si="41"/>
        <v>0</v>
      </c>
      <c r="F65" s="53"/>
      <c r="G65" s="275"/>
      <c r="H65" s="15"/>
      <c r="I65" s="52">
        <f t="shared" si="42"/>
        <v>0</v>
      </c>
      <c r="J65" s="276">
        <f t="shared" si="43"/>
        <v>0</v>
      </c>
      <c r="K65" s="277"/>
      <c r="L65" s="377">
        <f t="shared" ca="1" si="44"/>
        <v>2.5</v>
      </c>
      <c r="M65" s="378">
        <f t="shared" ca="1" si="45"/>
        <v>0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0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0</v>
      </c>
      <c r="E66" s="15">
        <f t="shared" si="41"/>
        <v>0</v>
      </c>
      <c r="F66" s="53"/>
      <c r="G66" s="275"/>
      <c r="H66" s="15"/>
      <c r="I66" s="52">
        <f t="shared" si="42"/>
        <v>0</v>
      </c>
      <c r="J66" s="276">
        <f t="shared" si="43"/>
        <v>0</v>
      </c>
      <c r="K66" s="277"/>
      <c r="L66" s="377">
        <f t="shared" ca="1" si="44"/>
        <v>2.67</v>
      </c>
      <c r="M66" s="378">
        <f t="shared" ca="1" si="45"/>
        <v>0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0</v>
      </c>
      <c r="E67" s="15">
        <f t="shared" si="41"/>
        <v>0</v>
      </c>
      <c r="F67" s="53"/>
      <c r="G67" s="275"/>
      <c r="H67" s="15"/>
      <c r="I67" s="52">
        <f t="shared" si="42"/>
        <v>0</v>
      </c>
      <c r="J67" s="276">
        <f t="shared" si="43"/>
        <v>0</v>
      </c>
      <c r="K67" s="277"/>
      <c r="L67" s="377">
        <f t="shared" ca="1" si="44"/>
        <v>1.24</v>
      </c>
      <c r="M67" s="378">
        <f t="shared" ca="1" si="45"/>
        <v>0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0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0</v>
      </c>
      <c r="E68" s="15">
        <f t="shared" si="41"/>
        <v>0</v>
      </c>
      <c r="F68" s="53"/>
      <c r="G68" s="275"/>
      <c r="H68" s="15"/>
      <c r="I68" s="52">
        <f t="shared" si="42"/>
        <v>0</v>
      </c>
      <c r="J68" s="276">
        <f t="shared" si="43"/>
        <v>0</v>
      </c>
      <c r="K68" s="277"/>
      <c r="L68" s="377">
        <f ca="1">+L47</f>
        <v>3.97</v>
      </c>
      <c r="M68" s="378">
        <f t="shared" ca="1" si="45"/>
        <v>0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0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0</v>
      </c>
      <c r="E69" s="15">
        <f t="shared" si="41"/>
        <v>0</v>
      </c>
      <c r="F69" s="53"/>
      <c r="G69" s="275"/>
      <c r="H69" s="15"/>
      <c r="I69" s="52">
        <f t="shared" si="42"/>
        <v>0</v>
      </c>
      <c r="J69" s="276">
        <f t="shared" si="43"/>
        <v>0</v>
      </c>
      <c r="K69" s="277"/>
      <c r="L69" s="377">
        <f ca="1">+L48</f>
        <v>2.1800000000000002</v>
      </c>
      <c r="M69" s="378">
        <f t="shared" ca="1" si="45"/>
        <v>0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0</v>
      </c>
      <c r="E71" s="15">
        <f t="shared" si="41"/>
        <v>0</v>
      </c>
      <c r="F71" s="53"/>
      <c r="G71" s="275"/>
      <c r="H71" s="15"/>
      <c r="I71" s="52">
        <f t="shared" si="42"/>
        <v>0</v>
      </c>
      <c r="J71" s="276">
        <f t="shared" si="43"/>
        <v>0</v>
      </c>
      <c r="K71" s="277"/>
      <c r="L71" s="377">
        <f ca="1">+'K-LUNCH &amp; K DINNER'!C50</f>
        <v>4.3099999999999996</v>
      </c>
      <c r="M71" s="378">
        <f t="shared" ca="1" si="45"/>
        <v>0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0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41"/>
        <v>0</v>
      </c>
      <c r="F73" s="53"/>
      <c r="G73" s="275"/>
      <c r="H73" s="15"/>
      <c r="I73" s="52">
        <f t="shared" si="42"/>
        <v>0</v>
      </c>
      <c r="J73" s="276">
        <f t="shared" si="43"/>
        <v>0</v>
      </c>
      <c r="K73" s="277"/>
      <c r="L73" s="377">
        <f ca="1">+'K-LUNCH &amp; K DINNER'!C52</f>
        <v>1.72</v>
      </c>
      <c r="M73" s="378">
        <f t="shared" ca="1" si="45"/>
        <v>0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0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0</v>
      </c>
      <c r="E76" s="15">
        <f t="shared" ref="E76" si="50">D76*C76</f>
        <v>0</v>
      </c>
      <c r="F76" s="53"/>
      <c r="G76" s="275"/>
      <c r="H76" s="15"/>
      <c r="I76" s="52">
        <f t="shared" ref="I76" si="51">+D76-G76</f>
        <v>0</v>
      </c>
      <c r="J76" s="276">
        <f t="shared" ref="J76" si="52">+I76*C76</f>
        <v>0</v>
      </c>
      <c r="K76" s="277"/>
      <c r="L76" s="377">
        <f ca="1">+'K-LUNCH &amp; K DINNER'!C55</f>
        <v>0.59</v>
      </c>
      <c r="M76" s="378">
        <f t="shared" ref="M76" ca="1" si="53">+L76*I76</f>
        <v>0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87" t="s">
        <v>37</v>
      </c>
      <c r="B110" s="788"/>
      <c r="C110" s="789"/>
      <c r="D110" s="38">
        <f>SUM(D11:D109)</f>
        <v>0</v>
      </c>
      <c r="E110" s="39">
        <f>SUM(E11:E109)</f>
        <v>0</v>
      </c>
      <c r="F110" s="55"/>
      <c r="G110" s="81">
        <f>SUM(G11:G108)</f>
        <v>0</v>
      </c>
      <c r="H110" s="39">
        <f>SUM(H11:H109)</f>
        <v>0</v>
      </c>
      <c r="I110" s="38">
        <f>SUM(I11:I109)</f>
        <v>0</v>
      </c>
      <c r="J110" s="39">
        <f>SUM(J11:J109)</f>
        <v>0</v>
      </c>
      <c r="K110" s="284"/>
      <c r="L110" s="379"/>
      <c r="M110" s="380">
        <f ca="1">SUM(M11:M109)</f>
        <v>0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04"/>
      <c r="E116" s="804"/>
      <c r="F116" s="290"/>
      <c r="G116" s="804"/>
      <c r="H116" s="804"/>
      <c r="I116" s="804"/>
      <c r="J116" s="804"/>
      <c r="K116" s="302"/>
      <c r="L116" s="807"/>
      <c r="M116" s="807"/>
      <c r="N116" s="807"/>
      <c r="O116" s="807"/>
      <c r="Q116" s="810"/>
      <c r="R116" s="810"/>
      <c r="S116" s="810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8"/>
      <c r="B154" s="808"/>
      <c r="C154" s="808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9"/>
      <c r="K158" s="809"/>
      <c r="L158" s="809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9"/>
      <c r="K159" s="809"/>
      <c r="L159" s="809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0</v>
      </c>
    </row>
  </sheetData>
  <autoFilter ref="Q1:S190">
    <filterColumn colId="0"/>
  </autoFilter>
  <mergeCells count="20"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0</v>
      </c>
      <c r="E11" s="445"/>
      <c r="F11" s="293"/>
      <c r="G11" s="91"/>
      <c r="H11" s="439">
        <f>+G11+D11</f>
        <v>0</v>
      </c>
      <c r="I11" s="437"/>
      <c r="J11" s="469" t="s">
        <v>441</v>
      </c>
      <c r="K11" s="154">
        <v>75</v>
      </c>
      <c r="L11" s="155">
        <f>+K11*H11</f>
        <v>0</v>
      </c>
      <c r="M11" s="468">
        <f>+L11*C11</f>
        <v>0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0</v>
      </c>
      <c r="E12" s="445"/>
      <c r="F12" s="293"/>
      <c r="G12" s="91"/>
      <c r="H12" s="439">
        <f t="shared" ref="H12:H110" si="0">+G12+D12</f>
        <v>0</v>
      </c>
      <c r="I12" s="437"/>
      <c r="J12" s="166" t="s">
        <v>335</v>
      </c>
      <c r="K12" s="154">
        <v>80</v>
      </c>
      <c r="L12" s="155">
        <f t="shared" ref="L12:L17" si="1">+K12*H12</f>
        <v>0</v>
      </c>
      <c r="M12" s="468">
        <f t="shared" ref="M12:M65" si="2">+L12*C12</f>
        <v>0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0</v>
      </c>
      <c r="E14" s="445"/>
      <c r="F14" s="293"/>
      <c r="G14" s="91"/>
      <c r="H14" s="439">
        <f t="shared" si="0"/>
        <v>0</v>
      </c>
      <c r="I14" s="437"/>
      <c r="J14" s="166" t="s">
        <v>442</v>
      </c>
      <c r="K14" s="154">
        <v>200</v>
      </c>
      <c r="L14" s="155">
        <f t="shared" si="1"/>
        <v>0</v>
      </c>
      <c r="M14" s="468">
        <f t="shared" si="2"/>
        <v>0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0</v>
      </c>
      <c r="E15" s="445"/>
      <c r="F15" s="293"/>
      <c r="G15" s="91"/>
      <c r="H15" s="439">
        <f t="shared" si="0"/>
        <v>0</v>
      </c>
      <c r="I15" s="437"/>
      <c r="J15" s="469" t="s">
        <v>443</v>
      </c>
      <c r="K15" s="154">
        <v>75</v>
      </c>
      <c r="L15" s="155">
        <f>+K15*H15</f>
        <v>0</v>
      </c>
      <c r="M15" s="468">
        <f t="shared" si="2"/>
        <v>0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0</v>
      </c>
      <c r="E16" s="445"/>
      <c r="F16" s="293"/>
      <c r="G16" s="91"/>
      <c r="H16" s="439">
        <f t="shared" si="0"/>
        <v>0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0</v>
      </c>
      <c r="E17" s="445"/>
      <c r="F17" s="293"/>
      <c r="G17" s="91"/>
      <c r="H17" s="439">
        <f t="shared" si="0"/>
        <v>0</v>
      </c>
      <c r="I17" s="437"/>
      <c r="J17" s="469" t="s">
        <v>445</v>
      </c>
      <c r="K17" s="154">
        <v>30</v>
      </c>
      <c r="L17" s="155">
        <f t="shared" si="1"/>
        <v>0</v>
      </c>
      <c r="M17" s="468">
        <f t="shared" si="2"/>
        <v>0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0</v>
      </c>
      <c r="E18" s="445"/>
      <c r="F18" s="293"/>
      <c r="G18" s="91"/>
      <c r="H18" s="439">
        <f t="shared" si="0"/>
        <v>0</v>
      </c>
      <c r="I18" s="437"/>
      <c r="J18" s="469" t="s">
        <v>445</v>
      </c>
      <c r="K18" s="154">
        <v>30</v>
      </c>
      <c r="L18" s="155">
        <f>+K18*H18</f>
        <v>0</v>
      </c>
      <c r="M18" s="468">
        <f t="shared" si="2"/>
        <v>0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0</v>
      </c>
      <c r="E19" s="445"/>
      <c r="F19" s="293"/>
      <c r="G19" s="91"/>
      <c r="H19" s="439">
        <f t="shared" si="0"/>
        <v>0</v>
      </c>
      <c r="I19" s="437"/>
      <c r="J19" s="149" t="s">
        <v>448</v>
      </c>
      <c r="K19" s="154">
        <v>70</v>
      </c>
      <c r="L19" s="155">
        <f>+K19*H19</f>
        <v>0</v>
      </c>
      <c r="M19" s="468">
        <f t="shared" si="2"/>
        <v>0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0</v>
      </c>
      <c r="E20" s="445"/>
      <c r="F20" s="293"/>
      <c r="G20" s="91"/>
      <c r="H20" s="439">
        <f t="shared" si="0"/>
        <v>0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0</v>
      </c>
      <c r="E21" s="445"/>
      <c r="F21" s="293"/>
      <c r="G21" s="91"/>
      <c r="H21" s="439">
        <f t="shared" si="0"/>
        <v>0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0</v>
      </c>
      <c r="E25" s="445"/>
      <c r="F25" s="293"/>
      <c r="G25" s="91"/>
      <c r="H25" s="439">
        <f t="shared" si="0"/>
        <v>0</v>
      </c>
      <c r="I25" s="437"/>
      <c r="J25" s="149" t="s">
        <v>458</v>
      </c>
      <c r="K25" s="154">
        <v>25</v>
      </c>
      <c r="L25" s="155">
        <f t="shared" si="4"/>
        <v>0</v>
      </c>
      <c r="M25" s="468">
        <f t="shared" si="2"/>
        <v>0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0</v>
      </c>
      <c r="E26" s="445"/>
      <c r="F26" s="293"/>
      <c r="G26" s="91"/>
      <c r="H26" s="439">
        <f>+G26+D26</f>
        <v>0</v>
      </c>
      <c r="I26" s="437"/>
      <c r="J26" s="149" t="s">
        <v>66</v>
      </c>
      <c r="K26" s="154">
        <v>90</v>
      </c>
      <c r="L26" s="155">
        <f>+K26*H26</f>
        <v>0</v>
      </c>
      <c r="M26" s="468">
        <f t="shared" si="2"/>
        <v>0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0</v>
      </c>
      <c r="E27" s="445"/>
      <c r="F27" s="293"/>
      <c r="G27" s="91"/>
      <c r="H27" s="439">
        <f t="shared" ref="H27:H32" si="5">+G27+D27</f>
        <v>0</v>
      </c>
      <c r="I27" s="437"/>
      <c r="J27" s="149" t="s">
        <v>446</v>
      </c>
      <c r="K27" s="154">
        <v>80</v>
      </c>
      <c r="L27" s="155">
        <f>+K27*H27</f>
        <v>0</v>
      </c>
      <c r="M27" s="468">
        <f t="shared" si="2"/>
        <v>0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0</v>
      </c>
      <c r="E28" s="445"/>
      <c r="F28" s="293"/>
      <c r="G28" s="91"/>
      <c r="H28" s="439">
        <f t="shared" si="5"/>
        <v>0</v>
      </c>
      <c r="I28" s="437"/>
      <c r="J28" s="149" t="s">
        <v>447</v>
      </c>
      <c r="K28" s="154">
        <v>90</v>
      </c>
      <c r="L28" s="155">
        <f>+K28*H28</f>
        <v>0</v>
      </c>
      <c r="M28" s="468">
        <f t="shared" si="2"/>
        <v>0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0</v>
      </c>
      <c r="E29" s="445"/>
      <c r="F29" s="293"/>
      <c r="G29" s="91"/>
      <c r="H29" s="439">
        <f t="shared" si="5"/>
        <v>0</v>
      </c>
      <c r="I29" s="437"/>
      <c r="J29" s="149" t="s">
        <v>439</v>
      </c>
      <c r="K29" s="154">
        <v>90</v>
      </c>
      <c r="L29" s="155">
        <f t="shared" ref="L29" si="6">+K29*H29</f>
        <v>0</v>
      </c>
      <c r="M29" s="468">
        <f t="shared" si="2"/>
        <v>0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0</v>
      </c>
      <c r="E30" s="445"/>
      <c r="F30" s="293"/>
      <c r="G30" s="91"/>
      <c r="H30" s="439">
        <f t="shared" si="5"/>
        <v>0</v>
      </c>
      <c r="I30" s="437"/>
      <c r="J30" s="149" t="s">
        <v>453</v>
      </c>
      <c r="K30" s="154">
        <v>30</v>
      </c>
      <c r="L30" s="155">
        <f t="shared" ref="L30" si="7">+K30*H30</f>
        <v>0</v>
      </c>
      <c r="M30" s="468">
        <f t="shared" si="2"/>
        <v>0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0</v>
      </c>
      <c r="E31" s="445"/>
      <c r="F31" s="293"/>
      <c r="G31" s="91"/>
      <c r="H31" s="439">
        <f t="shared" si="5"/>
        <v>0</v>
      </c>
      <c r="I31" s="437"/>
      <c r="J31" s="149" t="s">
        <v>451</v>
      </c>
      <c r="K31" s="154">
        <v>30</v>
      </c>
      <c r="L31" s="155">
        <f t="shared" si="4"/>
        <v>0</v>
      </c>
      <c r="M31" s="468">
        <f t="shared" si="2"/>
        <v>0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0</v>
      </c>
      <c r="E32" s="445"/>
      <c r="F32" s="293"/>
      <c r="G32" s="91"/>
      <c r="H32" s="439">
        <f t="shared" si="5"/>
        <v>0</v>
      </c>
      <c r="I32" s="437"/>
      <c r="J32" s="149" t="s">
        <v>452</v>
      </c>
      <c r="K32" s="154">
        <v>150</v>
      </c>
      <c r="L32" s="155">
        <f t="shared" si="4"/>
        <v>0</v>
      </c>
      <c r="M32" s="468">
        <f t="shared" si="2"/>
        <v>0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0</v>
      </c>
      <c r="E33" s="445"/>
      <c r="F33" s="293"/>
      <c r="G33" s="91"/>
      <c r="H33" s="439">
        <f t="shared" si="0"/>
        <v>0</v>
      </c>
      <c r="I33" s="437"/>
      <c r="J33" s="149" t="s">
        <v>453</v>
      </c>
      <c r="K33" s="154">
        <v>65</v>
      </c>
      <c r="L33" s="155">
        <f t="shared" si="4"/>
        <v>0</v>
      </c>
      <c r="M33" s="468">
        <f t="shared" si="2"/>
        <v>0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0</v>
      </c>
      <c r="E35" s="445"/>
      <c r="F35" s="293"/>
      <c r="G35" s="91"/>
      <c r="H35" s="439">
        <f t="shared" si="0"/>
        <v>0</v>
      </c>
      <c r="I35" s="437"/>
      <c r="J35" s="149" t="s">
        <v>459</v>
      </c>
      <c r="K35" s="154">
        <v>30</v>
      </c>
      <c r="L35" s="155">
        <f t="shared" si="4"/>
        <v>0</v>
      </c>
      <c r="M35" s="468">
        <f t="shared" si="2"/>
        <v>0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0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0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0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0</v>
      </c>
      <c r="E42" s="445"/>
      <c r="F42" s="293"/>
      <c r="G42" s="91"/>
      <c r="H42" s="439">
        <f t="shared" si="0"/>
        <v>0</v>
      </c>
      <c r="I42" s="437"/>
      <c r="J42" s="149" t="s">
        <v>459</v>
      </c>
      <c r="K42" s="154">
        <v>30</v>
      </c>
      <c r="L42" s="155">
        <f t="shared" si="4"/>
        <v>0</v>
      </c>
      <c r="M42" s="468">
        <f t="shared" si="2"/>
        <v>0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0</v>
      </c>
      <c r="E43" s="445"/>
      <c r="F43" s="293"/>
      <c r="G43" s="91"/>
      <c r="H43" s="439">
        <f t="shared" si="0"/>
        <v>0</v>
      </c>
      <c r="I43" s="437"/>
      <c r="J43" s="149" t="s">
        <v>441</v>
      </c>
      <c r="K43" s="154">
        <v>38</v>
      </c>
      <c r="L43" s="155">
        <f t="shared" si="4"/>
        <v>0</v>
      </c>
      <c r="M43" s="468">
        <f t="shared" si="2"/>
        <v>0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0</v>
      </c>
      <c r="E51" s="445"/>
      <c r="F51" s="315"/>
      <c r="G51" s="91"/>
      <c r="H51" s="439">
        <f t="shared" si="10"/>
        <v>0</v>
      </c>
      <c r="I51" s="437"/>
      <c r="J51" s="149" t="s">
        <v>454</v>
      </c>
      <c r="K51" s="154">
        <v>30</v>
      </c>
      <c r="L51" s="155">
        <f t="shared" ref="L51" si="13">+K51*H51</f>
        <v>0</v>
      </c>
      <c r="M51" s="468">
        <f t="shared" si="2"/>
        <v>0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0</v>
      </c>
      <c r="E54" s="445"/>
      <c r="F54" s="293"/>
      <c r="G54" s="91"/>
      <c r="H54" s="439">
        <f>+G54+D54</f>
        <v>0</v>
      </c>
      <c r="I54" s="437"/>
      <c r="J54" s="469" t="s">
        <v>441</v>
      </c>
      <c r="K54" s="154">
        <v>75</v>
      </c>
      <c r="L54" s="155">
        <f>+K54*H54</f>
        <v>0</v>
      </c>
      <c r="M54" s="468">
        <f t="shared" si="2"/>
        <v>0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0</v>
      </c>
      <c r="E55" s="445"/>
      <c r="F55" s="293"/>
      <c r="G55" s="91"/>
      <c r="H55" s="439">
        <f t="shared" ref="H55:H75" si="14">+G55+D55</f>
        <v>0</v>
      </c>
      <c r="I55" s="437"/>
      <c r="J55" s="166" t="s">
        <v>335</v>
      </c>
      <c r="K55" s="154">
        <v>80</v>
      </c>
      <c r="L55" s="155">
        <f t="shared" ref="L55:L57" si="15">+K55*H55</f>
        <v>0</v>
      </c>
      <c r="M55" s="468">
        <f t="shared" si="2"/>
        <v>0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0</v>
      </c>
      <c r="E57" s="445"/>
      <c r="F57" s="293"/>
      <c r="G57" s="91"/>
      <c r="H57" s="439">
        <f t="shared" si="14"/>
        <v>0</v>
      </c>
      <c r="I57" s="437"/>
      <c r="J57" s="166" t="s">
        <v>442</v>
      </c>
      <c r="K57" s="154">
        <v>200</v>
      </c>
      <c r="L57" s="155">
        <f t="shared" si="15"/>
        <v>0</v>
      </c>
      <c r="M57" s="468">
        <f t="shared" si="2"/>
        <v>0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0</v>
      </c>
      <c r="E58" s="445"/>
      <c r="F58" s="293"/>
      <c r="G58" s="91"/>
      <c r="H58" s="439">
        <f t="shared" si="14"/>
        <v>0</v>
      </c>
      <c r="I58" s="437"/>
      <c r="J58" s="469" t="s">
        <v>443</v>
      </c>
      <c r="K58" s="154">
        <v>75</v>
      </c>
      <c r="L58" s="155">
        <f>+K58*H58</f>
        <v>0</v>
      </c>
      <c r="M58" s="468">
        <f t="shared" si="2"/>
        <v>0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0</v>
      </c>
      <c r="E59" s="445"/>
      <c r="F59" s="293"/>
      <c r="G59" s="91"/>
      <c r="H59" s="439">
        <f t="shared" si="14"/>
        <v>0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0</v>
      </c>
      <c r="E60" s="445"/>
      <c r="F60" s="293"/>
      <c r="G60" s="91"/>
      <c r="H60" s="439">
        <f t="shared" si="14"/>
        <v>0</v>
      </c>
      <c r="I60" s="437"/>
      <c r="J60" s="469" t="s">
        <v>445</v>
      </c>
      <c r="K60" s="154">
        <v>30</v>
      </c>
      <c r="L60" s="155">
        <f t="shared" ref="L60" si="17">+K60*H60</f>
        <v>0</v>
      </c>
      <c r="M60" s="468">
        <f t="shared" si="2"/>
        <v>0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0</v>
      </c>
      <c r="E62" s="445"/>
      <c r="F62" s="293"/>
      <c r="G62" s="91"/>
      <c r="H62" s="439">
        <f t="shared" si="14"/>
        <v>0</v>
      </c>
      <c r="I62" s="437"/>
      <c r="J62" s="149" t="s">
        <v>448</v>
      </c>
      <c r="K62" s="154">
        <v>70</v>
      </c>
      <c r="L62" s="155">
        <f>+K62*H62</f>
        <v>0</v>
      </c>
      <c r="M62" s="468">
        <f t="shared" si="2"/>
        <v>0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0</v>
      </c>
      <c r="E63" s="445"/>
      <c r="F63" s="293"/>
      <c r="G63" s="91"/>
      <c r="H63" s="439">
        <f t="shared" si="14"/>
        <v>0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0</v>
      </c>
      <c r="E69" s="445"/>
      <c r="F69" s="293"/>
      <c r="G69" s="91"/>
      <c r="H69" s="439">
        <f t="shared" si="14"/>
        <v>0</v>
      </c>
      <c r="I69" s="437"/>
      <c r="J69" s="149" t="s">
        <v>66</v>
      </c>
      <c r="K69" s="154">
        <v>90</v>
      </c>
      <c r="L69" s="155">
        <f>+K69*H69</f>
        <v>0</v>
      </c>
      <c r="M69" s="468">
        <f t="shared" si="19"/>
        <v>0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0</v>
      </c>
      <c r="E70" s="445"/>
      <c r="F70" s="293"/>
      <c r="G70" s="91"/>
      <c r="H70" s="439">
        <f t="shared" si="14"/>
        <v>0</v>
      </c>
      <c r="I70" s="437"/>
      <c r="J70" s="149" t="s">
        <v>446</v>
      </c>
      <c r="K70" s="154">
        <v>80</v>
      </c>
      <c r="L70" s="155">
        <f>+K70*H70</f>
        <v>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0</v>
      </c>
      <c r="E72" s="445"/>
      <c r="F72" s="293"/>
      <c r="G72" s="91"/>
      <c r="H72" s="439">
        <f t="shared" si="14"/>
        <v>0</v>
      </c>
      <c r="I72" s="437"/>
      <c r="J72" s="149" t="s">
        <v>439</v>
      </c>
      <c r="K72" s="154">
        <v>90</v>
      </c>
      <c r="L72" s="155">
        <f t="shared" ref="L72:L86" si="21">+K72*H72</f>
        <v>0</v>
      </c>
      <c r="M72" s="468">
        <f t="shared" si="20"/>
        <v>0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0</v>
      </c>
      <c r="E73" s="445"/>
      <c r="F73" s="293"/>
      <c r="G73" s="91"/>
      <c r="H73" s="439">
        <f t="shared" si="14"/>
        <v>0</v>
      </c>
      <c r="I73" s="437"/>
      <c r="J73" s="149" t="s">
        <v>453</v>
      </c>
      <c r="K73" s="154">
        <v>30</v>
      </c>
      <c r="L73" s="155">
        <f t="shared" si="21"/>
        <v>0</v>
      </c>
      <c r="M73" s="468">
        <f t="shared" si="20"/>
        <v>0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0</v>
      </c>
      <c r="E74" s="445"/>
      <c r="F74" s="293"/>
      <c r="G74" s="91"/>
      <c r="H74" s="439">
        <f t="shared" si="14"/>
        <v>0</v>
      </c>
      <c r="I74" s="437"/>
      <c r="J74" s="149" t="s">
        <v>451</v>
      </c>
      <c r="K74" s="154">
        <v>30</v>
      </c>
      <c r="L74" s="155">
        <f t="shared" si="21"/>
        <v>0</v>
      </c>
      <c r="M74" s="468">
        <f t="shared" si="20"/>
        <v>0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0</v>
      </c>
      <c r="E75" s="445"/>
      <c r="F75" s="293"/>
      <c r="G75" s="91"/>
      <c r="H75" s="439">
        <f t="shared" si="14"/>
        <v>0</v>
      </c>
      <c r="I75" s="437"/>
      <c r="J75" s="149" t="s">
        <v>452</v>
      </c>
      <c r="K75" s="154">
        <v>150</v>
      </c>
      <c r="L75" s="155">
        <f t="shared" si="21"/>
        <v>0</v>
      </c>
      <c r="M75" s="468">
        <f t="shared" si="20"/>
        <v>0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0</v>
      </c>
      <c r="E76" s="445"/>
      <c r="F76" s="293"/>
      <c r="G76" s="91"/>
      <c r="H76" s="439">
        <f t="shared" ref="H76:H94" si="22">+G76+D76</f>
        <v>0</v>
      </c>
      <c r="I76" s="437"/>
      <c r="J76" s="149" t="s">
        <v>453</v>
      </c>
      <c r="K76" s="154">
        <v>65</v>
      </c>
      <c r="L76" s="155">
        <f t="shared" si="21"/>
        <v>0</v>
      </c>
      <c r="M76" s="468">
        <f t="shared" si="20"/>
        <v>0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0</v>
      </c>
      <c r="E78" s="445"/>
      <c r="F78" s="293"/>
      <c r="G78" s="91"/>
      <c r="H78" s="439">
        <f t="shared" si="22"/>
        <v>0</v>
      </c>
      <c r="I78" s="437"/>
      <c r="J78" s="149" t="s">
        <v>459</v>
      </c>
      <c r="K78" s="154">
        <v>30</v>
      </c>
      <c r="L78" s="155">
        <f t="shared" si="21"/>
        <v>0</v>
      </c>
      <c r="M78" s="468">
        <f t="shared" si="20"/>
        <v>0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0</v>
      </c>
      <c r="E79" s="445"/>
      <c r="F79" s="293"/>
      <c r="G79" s="91"/>
      <c r="H79" s="439">
        <f t="shared" si="22"/>
        <v>0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0</v>
      </c>
      <c r="E82" s="445"/>
      <c r="F82" s="293"/>
      <c r="G82" s="91"/>
      <c r="H82" s="439">
        <f t="shared" si="22"/>
        <v>0</v>
      </c>
      <c r="I82" s="437"/>
      <c r="J82" s="149" t="s">
        <v>451</v>
      </c>
      <c r="K82" s="154">
        <v>30</v>
      </c>
      <c r="L82" s="155">
        <f t="shared" si="21"/>
        <v>0</v>
      </c>
      <c r="M82" s="468">
        <f t="shared" si="20"/>
        <v>0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0</v>
      </c>
      <c r="E83" s="445"/>
      <c r="F83" s="293"/>
      <c r="G83" s="91"/>
      <c r="H83" s="439">
        <f t="shared" si="22"/>
        <v>0</v>
      </c>
      <c r="I83" s="437"/>
      <c r="J83" s="149" t="s">
        <v>459</v>
      </c>
      <c r="K83" s="154">
        <v>30</v>
      </c>
      <c r="L83" s="155">
        <f t="shared" si="21"/>
        <v>0</v>
      </c>
      <c r="M83" s="468">
        <f t="shared" si="20"/>
        <v>0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0</v>
      </c>
      <c r="E85" s="445"/>
      <c r="F85" s="293"/>
      <c r="G85" s="91"/>
      <c r="H85" s="439">
        <f t="shared" si="22"/>
        <v>0</v>
      </c>
      <c r="I85" s="437"/>
      <c r="J85" s="149" t="s">
        <v>459</v>
      </c>
      <c r="K85" s="154">
        <v>30</v>
      </c>
      <c r="L85" s="155">
        <f t="shared" si="21"/>
        <v>0</v>
      </c>
      <c r="M85" s="468">
        <f t="shared" si="20"/>
        <v>0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0</v>
      </c>
      <c r="E86" s="445"/>
      <c r="F86" s="293"/>
      <c r="G86" s="91"/>
      <c r="H86" s="439">
        <f t="shared" si="22"/>
        <v>0</v>
      </c>
      <c r="I86" s="437"/>
      <c r="J86" s="149" t="s">
        <v>441</v>
      </c>
      <c r="K86" s="154">
        <v>38</v>
      </c>
      <c r="L86" s="155">
        <f t="shared" si="21"/>
        <v>0</v>
      </c>
      <c r="M86" s="468">
        <f t="shared" si="20"/>
        <v>0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0</v>
      </c>
      <c r="E87" s="445"/>
      <c r="F87" s="315"/>
      <c r="G87" s="91"/>
      <c r="H87" s="439">
        <f t="shared" si="22"/>
        <v>0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22"/>
        <v>0</v>
      </c>
      <c r="I89" s="437"/>
      <c r="J89" s="149" t="s">
        <v>459</v>
      </c>
      <c r="K89" s="154">
        <v>30</v>
      </c>
      <c r="L89" s="155">
        <f t="shared" si="23"/>
        <v>0</v>
      </c>
      <c r="M89" s="468">
        <f t="shared" si="24"/>
        <v>0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0</v>
      </c>
      <c r="E103" s="445"/>
      <c r="F103" s="436"/>
      <c r="G103" s="435"/>
      <c r="H103" s="439">
        <f t="shared" si="0"/>
        <v>0</v>
      </c>
      <c r="I103" s="437"/>
      <c r="J103" s="149" t="s">
        <v>454</v>
      </c>
      <c r="K103" s="154">
        <v>70</v>
      </c>
      <c r="L103" s="155">
        <f t="shared" si="4"/>
        <v>0</v>
      </c>
      <c r="M103" s="468">
        <f t="shared" si="28"/>
        <v>0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0</v>
      </c>
      <c r="E105" s="445"/>
      <c r="F105" s="436"/>
      <c r="G105" s="435"/>
      <c r="H105" s="439">
        <f t="shared" si="0"/>
        <v>0</v>
      </c>
      <c r="I105" s="437"/>
      <c r="J105" s="149" t="s">
        <v>439</v>
      </c>
      <c r="K105" s="154">
        <v>80</v>
      </c>
      <c r="L105" s="155">
        <f t="shared" si="4"/>
        <v>0</v>
      </c>
      <c r="M105" s="468">
        <f t="shared" si="28"/>
        <v>0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0</v>
      </c>
      <c r="E108" s="445"/>
      <c r="F108" s="436"/>
      <c r="G108" s="435"/>
      <c r="H108" s="439">
        <f t="shared" si="0"/>
        <v>0</v>
      </c>
      <c r="J108" s="149" t="s">
        <v>462</v>
      </c>
      <c r="K108" s="154">
        <v>20</v>
      </c>
      <c r="L108" s="155">
        <f t="shared" si="4"/>
        <v>0</v>
      </c>
      <c r="M108" s="468">
        <f t="shared" si="28"/>
        <v>0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0"/>
        <v>0</v>
      </c>
      <c r="J109" s="149" t="s">
        <v>451</v>
      </c>
      <c r="K109" s="154">
        <v>28</v>
      </c>
      <c r="L109" s="155">
        <f t="shared" si="4"/>
        <v>0</v>
      </c>
      <c r="M109" s="468">
        <f t="shared" si="28"/>
        <v>0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N7:O7"/>
    <mergeCell ref="P7:Q7"/>
    <mergeCell ref="R7:S7"/>
    <mergeCell ref="T7:U7"/>
    <mergeCell ref="D7:E7"/>
    <mergeCell ref="F7:G7"/>
    <mergeCell ref="H7:I7"/>
    <mergeCell ref="J7:K7"/>
    <mergeCell ref="L7:M7"/>
    <mergeCell ref="AR7:AS7"/>
    <mergeCell ref="V7:W7"/>
    <mergeCell ref="X7:Y7"/>
    <mergeCell ref="Z7:AA7"/>
    <mergeCell ref="AB7:AC7"/>
    <mergeCell ref="AD7:AE7"/>
    <mergeCell ref="AF7:AG7"/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2013-10-25T03:08:57Z</cp:lastPrinted>
  <dcterms:created xsi:type="dcterms:W3CDTF">2013-03-06T10:32:03Z</dcterms:created>
  <dcterms:modified xsi:type="dcterms:W3CDTF">2013-12-04T02:00:34Z</dcterms:modified>
</cp:coreProperties>
</file>