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380" yWindow="1755" windowWidth="14850" windowHeight="7965" firstSheet="4" activeTab="6"/>
  </bookViews>
  <sheets>
    <sheet name="DATABASE" sheetId="13" r:id="rId1"/>
    <sheet name="Summary" sheetId="1" r:id="rId2"/>
    <sheet name="Daily Log" sheetId="2" r:id="rId3"/>
    <sheet name="STOCK ANALYSIS" sheetId="10" r:id="rId4"/>
    <sheet name="CLOSING STOCK" sheetId="14" r:id="rId5"/>
    <sheet name="K-LUNCH &amp; K DINNER" sheetId="3" r:id="rId6"/>
    <sheet name="LOK LOK " sheetId="12" r:id="rId7"/>
    <sheet name="SIDE ORDER &amp; FOC" sheetId="5" r:id="rId8"/>
    <sheet name="DAILY FOC" sheetId="9" r:id="rId9"/>
    <sheet name="SAUCE USAGE" sheetId="8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2" hidden="1">'Daily Log'!$A$16:$A$19</definedName>
    <definedName name="_xlnm._FilterDatabase" localSheetId="5" hidden="1">'K-LUNCH &amp; K DINNER'!$H$1:$J$57</definedName>
    <definedName name="_xlnm._FilterDatabase" localSheetId="6" hidden="1">'LOK LOK '!$R$1:$T$131</definedName>
    <definedName name="_xlnm._FilterDatabase" localSheetId="9" hidden="1">'SAUCE USAGE'!$A$1:$M$109</definedName>
    <definedName name="_xlnm._FilterDatabase" localSheetId="7" hidden="1">'SIDE ORDER &amp; FOC'!$Q$1:$S$198</definedName>
    <definedName name="_xlnm._FilterDatabase" localSheetId="1" hidden="1">Summary!$B$1:$D$442</definedName>
    <definedName name="_xlnm.Print_Area" localSheetId="2">'Daily Log'!$B$2:$CO$1019</definedName>
    <definedName name="_xlnm.Print_Area" localSheetId="5">'K-LUNCH &amp; K DINNER'!$A$1:$J$56</definedName>
    <definedName name="_xlnm.Print_Area" localSheetId="9">'SAUCE USAGE'!$A$1:$M$128</definedName>
    <definedName name="_xlnm.Print_Area" localSheetId="7">'SIDE ORDER &amp; FOC'!$A$1:$S$110</definedName>
    <definedName name="_xlnm.Print_Area" localSheetId="1">Summary!$B$26:$E$208</definedName>
    <definedName name="_xlnm.Print_Titles" localSheetId="6">'LOK LOK '!$1:$10</definedName>
    <definedName name="_xlnm.Print_Titles" localSheetId="7">'SIDE ORDER &amp; FOC'!$1:$10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E151" i="14"/>
  <c r="E35"/>
  <c r="E28"/>
  <c r="E27"/>
  <c r="E24"/>
  <c r="N24" s="1"/>
  <c r="E22"/>
  <c r="N210"/>
  <c r="L210"/>
  <c r="I210"/>
  <c r="N209"/>
  <c r="L209"/>
  <c r="I209"/>
  <c r="M208"/>
  <c r="L208"/>
  <c r="N208" s="1"/>
  <c r="I208"/>
  <c r="N203"/>
  <c r="M203"/>
  <c r="L203"/>
  <c r="I203"/>
  <c r="N202"/>
  <c r="M202"/>
  <c r="L202"/>
  <c r="I202"/>
  <c r="N201"/>
  <c r="M201"/>
  <c r="L201"/>
  <c r="I201"/>
  <c r="N200"/>
  <c r="M200"/>
  <c r="L200"/>
  <c r="I200"/>
  <c r="N199"/>
  <c r="M199"/>
  <c r="L199"/>
  <c r="I199"/>
  <c r="N198"/>
  <c r="M198"/>
  <c r="L198"/>
  <c r="I198"/>
  <c r="N197"/>
  <c r="M197"/>
  <c r="L197"/>
  <c r="I197"/>
  <c r="N196"/>
  <c r="M196"/>
  <c r="L196"/>
  <c r="I196"/>
  <c r="N195"/>
  <c r="M195"/>
  <c r="L195"/>
  <c r="I195"/>
  <c r="N194"/>
  <c r="M194"/>
  <c r="L194"/>
  <c r="I194"/>
  <c r="N193"/>
  <c r="M193"/>
  <c r="L193"/>
  <c r="I193"/>
  <c r="N192"/>
  <c r="M192"/>
  <c r="L192"/>
  <c r="I192"/>
  <c r="N191"/>
  <c r="M191"/>
  <c r="L191"/>
  <c r="I191"/>
  <c r="N190"/>
  <c r="M190"/>
  <c r="L190"/>
  <c r="I190"/>
  <c r="N189"/>
  <c r="M189"/>
  <c r="L189"/>
  <c r="I189"/>
  <c r="N188"/>
  <c r="M188"/>
  <c r="L188"/>
  <c r="I188"/>
  <c r="N187"/>
  <c r="M187"/>
  <c r="L187"/>
  <c r="I187"/>
  <c r="N186"/>
  <c r="M186"/>
  <c r="L186"/>
  <c r="I186"/>
  <c r="N185"/>
  <c r="M185"/>
  <c r="L185"/>
  <c r="I185"/>
  <c r="N184"/>
  <c r="M184"/>
  <c r="L184"/>
  <c r="I184"/>
  <c r="N183"/>
  <c r="M183"/>
  <c r="L183"/>
  <c r="I183"/>
  <c r="N182"/>
  <c r="M182"/>
  <c r="L182"/>
  <c r="I182"/>
  <c r="N179"/>
  <c r="L179"/>
  <c r="I179"/>
  <c r="M178"/>
  <c r="L178"/>
  <c r="N178" s="1"/>
  <c r="I178"/>
  <c r="M175"/>
  <c r="L175"/>
  <c r="N175" s="1"/>
  <c r="I175"/>
  <c r="M172"/>
  <c r="L172"/>
  <c r="N172" s="1"/>
  <c r="I172"/>
  <c r="M171"/>
  <c r="L171"/>
  <c r="N171" s="1"/>
  <c r="I171"/>
  <c r="M170"/>
  <c r="L170"/>
  <c r="N170" s="1"/>
  <c r="I170"/>
  <c r="M169"/>
  <c r="L169"/>
  <c r="N169" s="1"/>
  <c r="I169"/>
  <c r="M168"/>
  <c r="L168"/>
  <c r="N168" s="1"/>
  <c r="I168"/>
  <c r="M167"/>
  <c r="L167"/>
  <c r="N167" s="1"/>
  <c r="I167"/>
  <c r="M166"/>
  <c r="L166"/>
  <c r="N166" s="1"/>
  <c r="I166"/>
  <c r="M165"/>
  <c r="L165"/>
  <c r="N165" s="1"/>
  <c r="I165"/>
  <c r="M162"/>
  <c r="L162"/>
  <c r="N162" s="1"/>
  <c r="K162"/>
  <c r="M161"/>
  <c r="L161"/>
  <c r="N161" s="1"/>
  <c r="K161"/>
  <c r="M160"/>
  <c r="L160"/>
  <c r="N160" s="1"/>
  <c r="K160"/>
  <c r="M159"/>
  <c r="L159"/>
  <c r="N159" s="1"/>
  <c r="K159"/>
  <c r="M158"/>
  <c r="L158"/>
  <c r="N158" s="1"/>
  <c r="K158"/>
  <c r="M157"/>
  <c r="L157"/>
  <c r="N157" s="1"/>
  <c r="K157"/>
  <c r="M154"/>
  <c r="L154"/>
  <c r="N154" s="1"/>
  <c r="I154"/>
  <c r="M153"/>
  <c r="L153"/>
  <c r="N153" s="1"/>
  <c r="I153"/>
  <c r="M152"/>
  <c r="L152"/>
  <c r="N152" s="1"/>
  <c r="I152"/>
  <c r="M151"/>
  <c r="L151"/>
  <c r="I151"/>
  <c r="M150"/>
  <c r="L150"/>
  <c r="N150" s="1"/>
  <c r="I150"/>
  <c r="M149"/>
  <c r="L149"/>
  <c r="N149" s="1"/>
  <c r="I149"/>
  <c r="M148"/>
  <c r="L148"/>
  <c r="N148" s="1"/>
  <c r="I148"/>
  <c r="M147"/>
  <c r="L147"/>
  <c r="N147" s="1"/>
  <c r="I147"/>
  <c r="M146"/>
  <c r="L146"/>
  <c r="N146" s="1"/>
  <c r="I146"/>
  <c r="M145"/>
  <c r="L145"/>
  <c r="N145" s="1"/>
  <c r="I145"/>
  <c r="M144"/>
  <c r="L144"/>
  <c r="N144" s="1"/>
  <c r="I144"/>
  <c r="M143"/>
  <c r="L143"/>
  <c r="N143" s="1"/>
  <c r="I143"/>
  <c r="M142"/>
  <c r="L142"/>
  <c r="N142" s="1"/>
  <c r="I142"/>
  <c r="M141"/>
  <c r="L141"/>
  <c r="N141" s="1"/>
  <c r="I141"/>
  <c r="L140"/>
  <c r="N140" s="1"/>
  <c r="N138"/>
  <c r="M138"/>
  <c r="L138"/>
  <c r="N137"/>
  <c r="M137"/>
  <c r="L137"/>
  <c r="M136"/>
  <c r="L136"/>
  <c r="N136" s="1"/>
  <c r="M135"/>
  <c r="L135"/>
  <c r="N135" s="1"/>
  <c r="N133"/>
  <c r="M133"/>
  <c r="L133"/>
  <c r="N132"/>
  <c r="M132"/>
  <c r="L132"/>
  <c r="I132"/>
  <c r="N131"/>
  <c r="M131"/>
  <c r="L131"/>
  <c r="M130"/>
  <c r="L130"/>
  <c r="N130" s="1"/>
  <c r="M129"/>
  <c r="L129"/>
  <c r="N129" s="1"/>
  <c r="N125"/>
  <c r="M125"/>
  <c r="L125"/>
  <c r="N124"/>
  <c r="M124"/>
  <c r="L124"/>
  <c r="I124"/>
  <c r="N123"/>
  <c r="M123"/>
  <c r="L123"/>
  <c r="I123"/>
  <c r="N122"/>
  <c r="L122"/>
  <c r="M119"/>
  <c r="L119"/>
  <c r="N119" s="1"/>
  <c r="M118"/>
  <c r="L118"/>
  <c r="N118" s="1"/>
  <c r="M117"/>
  <c r="L117"/>
  <c r="N117" s="1"/>
  <c r="M116"/>
  <c r="L116"/>
  <c r="N116" s="1"/>
  <c r="M115"/>
  <c r="L115"/>
  <c r="N115" s="1"/>
  <c r="M114"/>
  <c r="L114"/>
  <c r="N114" s="1"/>
  <c r="M113"/>
  <c r="L113"/>
  <c r="N113" s="1"/>
  <c r="M112"/>
  <c r="L112"/>
  <c r="N112" s="1"/>
  <c r="M111"/>
  <c r="L111"/>
  <c r="N111" s="1"/>
  <c r="M110"/>
  <c r="L110"/>
  <c r="N110" s="1"/>
  <c r="M109"/>
  <c r="L109"/>
  <c r="N109" s="1"/>
  <c r="M108"/>
  <c r="L108"/>
  <c r="N108" s="1"/>
  <c r="I108"/>
  <c r="I109" s="1"/>
  <c r="I110" s="1"/>
  <c r="I111" s="1"/>
  <c r="I112" s="1"/>
  <c r="I113" s="1"/>
  <c r="I114" s="1"/>
  <c r="I115" s="1"/>
  <c r="I116" s="1"/>
  <c r="I117" s="1"/>
  <c r="I118" s="1"/>
  <c r="I119" s="1"/>
  <c r="L105"/>
  <c r="N105" s="1"/>
  <c r="I105"/>
  <c r="M105" s="1"/>
  <c r="M104"/>
  <c r="L104"/>
  <c r="N104" s="1"/>
  <c r="N103"/>
  <c r="M103"/>
  <c r="L103"/>
  <c r="N102"/>
  <c r="M102"/>
  <c r="L102"/>
  <c r="I102"/>
  <c r="N101"/>
  <c r="L101"/>
  <c r="I101"/>
  <c r="M100"/>
  <c r="L100"/>
  <c r="N100" s="1"/>
  <c r="I100"/>
  <c r="M99"/>
  <c r="L99"/>
  <c r="N99" s="1"/>
  <c r="I99"/>
  <c r="M98"/>
  <c r="L98"/>
  <c r="N98" s="1"/>
  <c r="I98"/>
  <c r="M97"/>
  <c r="L97"/>
  <c r="N97" s="1"/>
  <c r="I97"/>
  <c r="M96"/>
  <c r="L96"/>
  <c r="N96" s="1"/>
  <c r="I96"/>
  <c r="M95"/>
  <c r="L95"/>
  <c r="N95" s="1"/>
  <c r="I95"/>
  <c r="L94"/>
  <c r="N94" s="1"/>
  <c r="I94"/>
  <c r="L93"/>
  <c r="N93" s="1"/>
  <c r="I93"/>
  <c r="N92"/>
  <c r="L92"/>
  <c r="I92"/>
  <c r="N91"/>
  <c r="L91"/>
  <c r="I91"/>
  <c r="M89"/>
  <c r="L89"/>
  <c r="N89" s="1"/>
  <c r="M88"/>
  <c r="L88"/>
  <c r="N88" s="1"/>
  <c r="N87"/>
  <c r="M87"/>
  <c r="L87"/>
  <c r="N85"/>
  <c r="M85"/>
  <c r="L85"/>
  <c r="I85"/>
  <c r="N84"/>
  <c r="M84"/>
  <c r="L84"/>
  <c r="I84"/>
  <c r="N83"/>
  <c r="M83"/>
  <c r="L83"/>
  <c r="I83"/>
  <c r="N82"/>
  <c r="M82"/>
  <c r="L82"/>
  <c r="I82"/>
  <c r="N80"/>
  <c r="M80"/>
  <c r="L80"/>
  <c r="I80"/>
  <c r="N79"/>
  <c r="M79"/>
  <c r="L79"/>
  <c r="I79"/>
  <c r="N78"/>
  <c r="M78"/>
  <c r="L78"/>
  <c r="I78"/>
  <c r="N77"/>
  <c r="M77"/>
  <c r="L77"/>
  <c r="I77"/>
  <c r="N75"/>
  <c r="M75"/>
  <c r="L75"/>
  <c r="L74"/>
  <c r="N74" s="1"/>
  <c r="N73"/>
  <c r="L73"/>
  <c r="L72"/>
  <c r="N72" s="1"/>
  <c r="N71"/>
  <c r="L71"/>
  <c r="M70"/>
  <c r="L70"/>
  <c r="N70" s="1"/>
  <c r="L67"/>
  <c r="N67" s="1"/>
  <c r="N66"/>
  <c r="M66"/>
  <c r="L66"/>
  <c r="I66"/>
  <c r="N63"/>
  <c r="M63"/>
  <c r="L63"/>
  <c r="M62"/>
  <c r="L62"/>
  <c r="N62" s="1"/>
  <c r="L61"/>
  <c r="N61" s="1"/>
  <c r="K61"/>
  <c r="N60"/>
  <c r="M60"/>
  <c r="L60"/>
  <c r="N59"/>
  <c r="L59"/>
  <c r="L58"/>
  <c r="N58" s="1"/>
  <c r="N55"/>
  <c r="M55"/>
  <c r="L55"/>
  <c r="I55"/>
  <c r="N54"/>
  <c r="M54"/>
  <c r="L54"/>
  <c r="I54"/>
  <c r="N53"/>
  <c r="M53"/>
  <c r="L53"/>
  <c r="I53"/>
  <c r="N52"/>
  <c r="M52"/>
  <c r="L52"/>
  <c r="M49"/>
  <c r="L49"/>
  <c r="N49" s="1"/>
  <c r="M48"/>
  <c r="L48"/>
  <c r="N48" s="1"/>
  <c r="N47"/>
  <c r="L47"/>
  <c r="K47"/>
  <c r="N46"/>
  <c r="M46"/>
  <c r="L46"/>
  <c r="M45"/>
  <c r="L45"/>
  <c r="N45" s="1"/>
  <c r="M44"/>
  <c r="L44"/>
  <c r="N44" s="1"/>
  <c r="N43"/>
  <c r="M43"/>
  <c r="L43"/>
  <c r="N42"/>
  <c r="M42"/>
  <c r="L42"/>
  <c r="M41"/>
  <c r="L41"/>
  <c r="N41" s="1"/>
  <c r="L40"/>
  <c r="N40" s="1"/>
  <c r="N37"/>
  <c r="M37"/>
  <c r="L37"/>
  <c r="M36"/>
  <c r="L36"/>
  <c r="N36" s="1"/>
  <c r="M35"/>
  <c r="L35"/>
  <c r="N35" s="1"/>
  <c r="N34"/>
  <c r="M34"/>
  <c r="L34"/>
  <c r="N31"/>
  <c r="L31"/>
  <c r="L30"/>
  <c r="N30" s="1"/>
  <c r="N28"/>
  <c r="M28"/>
  <c r="L28"/>
  <c r="M27"/>
  <c r="L27"/>
  <c r="N27" s="1"/>
  <c r="M26"/>
  <c r="L26"/>
  <c r="N26" s="1"/>
  <c r="N25"/>
  <c r="M25"/>
  <c r="L25"/>
  <c r="L24"/>
  <c r="M22"/>
  <c r="L22"/>
  <c r="N22" s="1"/>
  <c r="N21"/>
  <c r="L21"/>
  <c r="M20"/>
  <c r="L20"/>
  <c r="N20" s="1"/>
  <c r="L18"/>
  <c r="N18" s="1"/>
  <c r="I18"/>
  <c r="N17"/>
  <c r="L17"/>
  <c r="L16"/>
  <c r="N16" s="1"/>
  <c r="N15"/>
  <c r="L15"/>
  <c r="L14"/>
  <c r="N14" s="1"/>
  <c r="N13"/>
  <c r="L13"/>
  <c r="L12"/>
  <c r="N12" s="1"/>
  <c r="I10"/>
  <c r="H10"/>
  <c r="N151" l="1"/>
  <c r="N205" s="1"/>
  <c r="N212" s="1"/>
  <c r="K92" i="10"/>
  <c r="K91"/>
  <c r="K90"/>
  <c r="K89"/>
  <c r="K88"/>
  <c r="K87"/>
  <c r="J87"/>
  <c r="J88" s="1"/>
  <c r="J89" s="1"/>
  <c r="J90" s="1"/>
  <c r="J91" s="1"/>
  <c r="J92" s="1"/>
  <c r="K86"/>
  <c r="J86"/>
  <c r="K85"/>
  <c r="K84"/>
  <c r="K83"/>
  <c r="K82"/>
  <c r="K81"/>
  <c r="K80"/>
  <c r="K79"/>
  <c r="K78"/>
  <c r="K77"/>
  <c r="K76"/>
  <c r="K75"/>
  <c r="T67" i="12" l="1"/>
  <c r="T58"/>
  <c r="J38" i="10"/>
  <c r="J37"/>
  <c r="J30"/>
  <c r="P58"/>
  <c r="P57"/>
  <c r="P56"/>
  <c r="P53"/>
  <c r="P52"/>
  <c r="P51"/>
  <c r="P50"/>
  <c r="P49"/>
  <c r="P48"/>
  <c r="P47"/>
  <c r="P46"/>
  <c r="P54"/>
  <c r="P60" l="1"/>
  <c r="P59"/>
  <c r="AK364" i="1"/>
  <c r="AJ364"/>
  <c r="AK363"/>
  <c r="AJ363"/>
  <c r="M125" i="12"/>
  <c r="I125"/>
  <c r="M115"/>
  <c r="I115"/>
  <c r="F364" i="1" l="1"/>
  <c r="E125" i="12" s="1"/>
  <c r="F363" i="1"/>
  <c r="E115" i="12" s="1"/>
  <c r="O125"/>
  <c r="P125" s="1"/>
  <c r="O115"/>
  <c r="P115" s="1"/>
  <c r="T126" l="1"/>
  <c r="T127"/>
  <c r="T128"/>
  <c r="T125"/>
  <c r="T119"/>
  <c r="T116"/>
  <c r="T117"/>
  <c r="T118"/>
  <c r="T120"/>
  <c r="T115"/>
  <c r="F125"/>
  <c r="J115"/>
  <c r="K115" s="1"/>
  <c r="J125"/>
  <c r="K125" s="1"/>
  <c r="F115"/>
  <c r="I44"/>
  <c r="H44"/>
  <c r="N115" l="1"/>
  <c r="N125"/>
  <c r="BN62" i="9"/>
  <c r="BO62" s="1"/>
  <c r="BL62"/>
  <c r="BJ62"/>
  <c r="BH62"/>
  <c r="BF62"/>
  <c r="BD62"/>
  <c r="BB62"/>
  <c r="AZ62"/>
  <c r="AX62"/>
  <c r="AV62"/>
  <c r="AT62"/>
  <c r="AR62"/>
  <c r="AP62"/>
  <c r="AN62"/>
  <c r="AL62"/>
  <c r="AJ62"/>
  <c r="AH62"/>
  <c r="AF62"/>
  <c r="AD62"/>
  <c r="AB62"/>
  <c r="Z62"/>
  <c r="X62"/>
  <c r="V62"/>
  <c r="T62"/>
  <c r="R62"/>
  <c r="P62"/>
  <c r="N62"/>
  <c r="L62"/>
  <c r="J62"/>
  <c r="H62"/>
  <c r="F62"/>
  <c r="D62"/>
  <c r="BN61"/>
  <c r="BO61" s="1"/>
  <c r="BL61"/>
  <c r="BJ61"/>
  <c r="BH61"/>
  <c r="BF61"/>
  <c r="BD61"/>
  <c r="BB61"/>
  <c r="AZ61"/>
  <c r="AX61"/>
  <c r="AV61"/>
  <c r="AT61"/>
  <c r="AR61"/>
  <c r="AP61"/>
  <c r="AN61"/>
  <c r="AL61"/>
  <c r="AJ61"/>
  <c r="AH61"/>
  <c r="AF61"/>
  <c r="AD61"/>
  <c r="AB61"/>
  <c r="Z61"/>
  <c r="X61"/>
  <c r="V61"/>
  <c r="T61"/>
  <c r="R61"/>
  <c r="P61"/>
  <c r="N61"/>
  <c r="L61"/>
  <c r="J61"/>
  <c r="H61"/>
  <c r="F61"/>
  <c r="D61"/>
  <c r="P169" i="14"/>
  <c r="G96" i="5"/>
  <c r="G93"/>
  <c r="G91"/>
  <c r="B4" i="9"/>
  <c r="M127" i="8"/>
  <c r="M126"/>
  <c r="M125"/>
  <c r="M123"/>
  <c r="M122"/>
  <c r="M121"/>
  <c r="C116"/>
  <c r="C111"/>
  <c r="J39" i="10" l="1"/>
  <c r="M114" i="12"/>
  <c r="O114" s="1"/>
  <c r="I114"/>
  <c r="M113"/>
  <c r="O113" s="1"/>
  <c r="I113"/>
  <c r="M112"/>
  <c r="I112"/>
  <c r="M111"/>
  <c r="O111" s="1"/>
  <c r="I111"/>
  <c r="M110"/>
  <c r="O110" s="1"/>
  <c r="I110"/>
  <c r="M109"/>
  <c r="O109" s="1"/>
  <c r="M108"/>
  <c r="I108"/>
  <c r="M107"/>
  <c r="O107" s="1"/>
  <c r="M106"/>
  <c r="O106" s="1"/>
  <c r="M105"/>
  <c r="O105" s="1"/>
  <c r="M104"/>
  <c r="M103"/>
  <c r="O103" s="1"/>
  <c r="M102"/>
  <c r="O102" s="1"/>
  <c r="M101"/>
  <c r="O101" s="1"/>
  <c r="M100"/>
  <c r="M99"/>
  <c r="O99" s="1"/>
  <c r="M98"/>
  <c r="O98" s="1"/>
  <c r="P98" s="1"/>
  <c r="I98"/>
  <c r="M97"/>
  <c r="O97" s="1"/>
  <c r="M96"/>
  <c r="M95"/>
  <c r="O95" s="1"/>
  <c r="M94"/>
  <c r="O94" s="1"/>
  <c r="M93"/>
  <c r="O93" s="1"/>
  <c r="M92"/>
  <c r="M91"/>
  <c r="O91" s="1"/>
  <c r="M90"/>
  <c r="O90" s="1"/>
  <c r="M89"/>
  <c r="O89" s="1"/>
  <c r="M88"/>
  <c r="M85"/>
  <c r="O85" s="1"/>
  <c r="M87"/>
  <c r="O87" s="1"/>
  <c r="M86"/>
  <c r="O86" s="1"/>
  <c r="M84"/>
  <c r="O84" s="1"/>
  <c r="M83"/>
  <c r="O83" s="1"/>
  <c r="M82"/>
  <c r="O82" s="1"/>
  <c r="M81"/>
  <c r="O81" s="1"/>
  <c r="M80"/>
  <c r="O80" s="1"/>
  <c r="M79"/>
  <c r="O79" s="1"/>
  <c r="M78"/>
  <c r="O78" s="1"/>
  <c r="M77"/>
  <c r="M76"/>
  <c r="O76" s="1"/>
  <c r="M75"/>
  <c r="N75" s="1"/>
  <c r="M74"/>
  <c r="O74" s="1"/>
  <c r="M73"/>
  <c r="O73" s="1"/>
  <c r="M72"/>
  <c r="O72" s="1"/>
  <c r="M71"/>
  <c r="O71" s="1"/>
  <c r="M70"/>
  <c r="O70" s="1"/>
  <c r="M69"/>
  <c r="O69" s="1"/>
  <c r="M68"/>
  <c r="O68" s="1"/>
  <c r="M67"/>
  <c r="O67" s="1"/>
  <c r="M66"/>
  <c r="O66" s="1"/>
  <c r="M65"/>
  <c r="O65" s="1"/>
  <c r="M64"/>
  <c r="O64" s="1"/>
  <c r="M63"/>
  <c r="O63" s="1"/>
  <c r="M62"/>
  <c r="O62" s="1"/>
  <c r="M61"/>
  <c r="O61" s="1"/>
  <c r="M60"/>
  <c r="O60" s="1"/>
  <c r="M59"/>
  <c r="O59" s="1"/>
  <c r="M58"/>
  <c r="O58" s="1"/>
  <c r="M57"/>
  <c r="O57" s="1"/>
  <c r="M56"/>
  <c r="O56" s="1"/>
  <c r="M55"/>
  <c r="O55" s="1"/>
  <c r="M54"/>
  <c r="O54" s="1"/>
  <c r="M53"/>
  <c r="O53" s="1"/>
  <c r="M52"/>
  <c r="O52" s="1"/>
  <c r="M51"/>
  <c r="O51" s="1"/>
  <c r="M50"/>
  <c r="O50" s="1"/>
  <c r="M49"/>
  <c r="O49" s="1"/>
  <c r="M48"/>
  <c r="O48" s="1"/>
  <c r="K76"/>
  <c r="K75"/>
  <c r="M47"/>
  <c r="O47" s="1"/>
  <c r="P110" l="1"/>
  <c r="P114"/>
  <c r="P111"/>
  <c r="P113"/>
  <c r="O77"/>
  <c r="N76"/>
  <c r="O88"/>
  <c r="O92"/>
  <c r="O96"/>
  <c r="O100"/>
  <c r="O104"/>
  <c r="O108"/>
  <c r="P108" s="1"/>
  <c r="O112"/>
  <c r="P112" s="1"/>
  <c r="O75"/>
  <c r="AJ362" i="1" l="1"/>
  <c r="AJ361"/>
  <c r="AJ360"/>
  <c r="AJ359"/>
  <c r="AJ358"/>
  <c r="AJ357"/>
  <c r="AJ356"/>
  <c r="AJ355"/>
  <c r="AJ354"/>
  <c r="AJ353"/>
  <c r="AJ352"/>
  <c r="AJ351"/>
  <c r="AJ350"/>
  <c r="AJ349"/>
  <c r="AJ348"/>
  <c r="AJ347"/>
  <c r="AJ346"/>
  <c r="AJ345"/>
  <c r="AJ344"/>
  <c r="AJ343"/>
  <c r="AJ342"/>
  <c r="AJ341"/>
  <c r="AJ340"/>
  <c r="AJ339"/>
  <c r="AJ338"/>
  <c r="AJ337"/>
  <c r="AJ336"/>
  <c r="AJ335"/>
  <c r="AJ334"/>
  <c r="AJ333"/>
  <c r="AJ332"/>
  <c r="AJ331"/>
  <c r="AJ330"/>
  <c r="AJ329"/>
  <c r="AJ328"/>
  <c r="AJ327"/>
  <c r="AJ326"/>
  <c r="AJ325"/>
  <c r="AJ324"/>
  <c r="AJ323"/>
  <c r="AJ322"/>
  <c r="AJ321"/>
  <c r="AJ320"/>
  <c r="AJ319"/>
  <c r="AJ318"/>
  <c r="AJ317"/>
  <c r="AJ316"/>
  <c r="AJ315"/>
  <c r="AJ314"/>
  <c r="AJ313"/>
  <c r="AJ312"/>
  <c r="AJ311"/>
  <c r="AJ310"/>
  <c r="AJ309"/>
  <c r="AJ308"/>
  <c r="AJ307"/>
  <c r="AJ306"/>
  <c r="AJ305"/>
  <c r="AJ304"/>
  <c r="AJ303"/>
  <c r="AJ302"/>
  <c r="AJ301"/>
  <c r="F301" s="1"/>
  <c r="AJ300"/>
  <c r="F300" s="1"/>
  <c r="AJ299"/>
  <c r="F299" s="1"/>
  <c r="AJ298"/>
  <c r="F298" s="1"/>
  <c r="AJ297"/>
  <c r="F297" s="1"/>
  <c r="E30" i="12" s="1"/>
  <c r="T30" s="1"/>
  <c r="AJ296" i="1"/>
  <c r="F296" s="1"/>
  <c r="E29" i="12" s="1"/>
  <c r="AJ295" i="1"/>
  <c r="F295" s="1"/>
  <c r="E28" i="12" s="1"/>
  <c r="AJ294" i="1"/>
  <c r="F294" s="1"/>
  <c r="E27" i="12" s="1"/>
  <c r="AJ293" i="1"/>
  <c r="F293" s="1"/>
  <c r="E26" i="12" s="1"/>
  <c r="AJ292" i="1"/>
  <c r="F292" s="1"/>
  <c r="E25" i="12" s="1"/>
  <c r="AJ291" i="1"/>
  <c r="F291" s="1"/>
  <c r="E24" i="12" s="1"/>
  <c r="AJ290" i="1"/>
  <c r="F290" s="1"/>
  <c r="E23" i="12" s="1"/>
  <c r="AJ289" i="1"/>
  <c r="F289" s="1"/>
  <c r="E22" i="12" s="1"/>
  <c r="T22" s="1"/>
  <c r="AJ288" i="1"/>
  <c r="F288" s="1"/>
  <c r="E21" i="12" s="1"/>
  <c r="T21" s="1"/>
  <c r="AJ287" i="1"/>
  <c r="F287" s="1"/>
  <c r="E20" i="12" s="1"/>
  <c r="T20" s="1"/>
  <c r="AJ286" i="1"/>
  <c r="F286" s="1"/>
  <c r="E19" i="12" s="1"/>
  <c r="T19" s="1"/>
  <c r="AJ285" i="1"/>
  <c r="F285" s="1"/>
  <c r="E18" i="12" s="1"/>
  <c r="T18" s="1"/>
  <c r="AJ284" i="1"/>
  <c r="F284" s="1"/>
  <c r="E17" i="12" s="1"/>
  <c r="AJ283" i="1"/>
  <c r="F283" s="1"/>
  <c r="E16" i="12" s="1"/>
  <c r="T16" s="1"/>
  <c r="AJ282" i="1"/>
  <c r="F282" s="1"/>
  <c r="E15" i="12" s="1"/>
  <c r="T15" s="1"/>
  <c r="AJ281" i="1"/>
  <c r="F281" s="1"/>
  <c r="E14" i="12" s="1"/>
  <c r="T14" s="1"/>
  <c r="AJ280" i="1"/>
  <c r="F280" s="1"/>
  <c r="E13" i="12" s="1"/>
  <c r="T13" s="1"/>
  <c r="AJ279" i="1"/>
  <c r="AJ278"/>
  <c r="AJ277"/>
  <c r="AJ276"/>
  <c r="AJ275"/>
  <c r="AJ274"/>
  <c r="AJ273"/>
  <c r="AJ272"/>
  <c r="AJ271"/>
  <c r="AJ270"/>
  <c r="AJ269"/>
  <c r="AJ268"/>
  <c r="AJ267"/>
  <c r="AJ266"/>
  <c r="AJ265"/>
  <c r="AJ264"/>
  <c r="AJ263"/>
  <c r="AJ262"/>
  <c r="AJ261"/>
  <c r="AJ260"/>
  <c r="AJ259"/>
  <c r="AJ258"/>
  <c r="AJ257"/>
  <c r="AJ256"/>
  <c r="AJ255"/>
  <c r="AJ254"/>
  <c r="AJ253"/>
  <c r="AJ252"/>
  <c r="AJ251"/>
  <c r="AJ250"/>
  <c r="AJ249"/>
  <c r="AJ248"/>
  <c r="AJ247"/>
  <c r="AJ246"/>
  <c r="AJ245"/>
  <c r="AJ244"/>
  <c r="AJ243"/>
  <c r="AJ242"/>
  <c r="AJ241"/>
  <c r="AJ240"/>
  <c r="AJ239"/>
  <c r="AJ238"/>
  <c r="AJ237"/>
  <c r="AJ236"/>
  <c r="AJ235"/>
  <c r="AJ234"/>
  <c r="AJ233"/>
  <c r="AJ232"/>
  <c r="AJ231"/>
  <c r="AJ230"/>
  <c r="AJ229"/>
  <c r="AJ228"/>
  <c r="AJ227"/>
  <c r="AJ226"/>
  <c r="AJ225"/>
  <c r="AJ224"/>
  <c r="AJ223"/>
  <c r="AJ222"/>
  <c r="AJ221"/>
  <c r="AJ220"/>
  <c r="AJ219"/>
  <c r="AJ218"/>
  <c r="AJ217"/>
  <c r="AJ216"/>
  <c r="AJ215"/>
  <c r="AJ214"/>
  <c r="AJ213"/>
  <c r="AJ212"/>
  <c r="AJ211"/>
  <c r="AJ210"/>
  <c r="AJ209"/>
  <c r="AJ208"/>
  <c r="AJ207"/>
  <c r="AJ206"/>
  <c r="AJ205"/>
  <c r="AJ204"/>
  <c r="AJ203"/>
  <c r="AJ202"/>
  <c r="AJ201"/>
  <c r="AJ200"/>
  <c r="AJ199"/>
  <c r="AJ198"/>
  <c r="AJ197"/>
  <c r="AJ196"/>
  <c r="AJ195"/>
  <c r="AJ194"/>
  <c r="AJ193"/>
  <c r="AJ192"/>
  <c r="AJ191"/>
  <c r="AJ190"/>
  <c r="AJ189"/>
  <c r="AJ188"/>
  <c r="AJ187"/>
  <c r="AJ186"/>
  <c r="AJ185"/>
  <c r="AJ184"/>
  <c r="AJ183"/>
  <c r="AJ182"/>
  <c r="AJ181"/>
  <c r="AJ180"/>
  <c r="AJ179"/>
  <c r="AJ178"/>
  <c r="AJ177"/>
  <c r="AJ176"/>
  <c r="AJ175"/>
  <c r="AJ174"/>
  <c r="AJ173"/>
  <c r="AJ172"/>
  <c r="AJ171"/>
  <c r="AJ170"/>
  <c r="AJ169"/>
  <c r="AJ168"/>
  <c r="AJ167"/>
  <c r="AJ166"/>
  <c r="AJ165"/>
  <c r="AJ164"/>
  <c r="AJ163"/>
  <c r="AJ162"/>
  <c r="AJ161"/>
  <c r="AJ160"/>
  <c r="AJ159"/>
  <c r="AJ158"/>
  <c r="AJ157"/>
  <c r="AJ156"/>
  <c r="AJ155"/>
  <c r="AJ154"/>
  <c r="AJ153"/>
  <c r="AJ152"/>
  <c r="AJ151"/>
  <c r="AJ150"/>
  <c r="AJ149"/>
  <c r="AJ148"/>
  <c r="AJ147"/>
  <c r="AJ146"/>
  <c r="AJ145"/>
  <c r="AJ144"/>
  <c r="AJ143"/>
  <c r="AJ142"/>
  <c r="AJ141"/>
  <c r="AJ140"/>
  <c r="AJ139"/>
  <c r="AJ138"/>
  <c r="AJ137"/>
  <c r="AJ136"/>
  <c r="AJ135"/>
  <c r="AJ134"/>
  <c r="AJ133"/>
  <c r="AJ132"/>
  <c r="AJ131"/>
  <c r="AJ130"/>
  <c r="AJ129"/>
  <c r="AJ128"/>
  <c r="AJ127"/>
  <c r="AJ126"/>
  <c r="AJ125"/>
  <c r="AJ124"/>
  <c r="AJ123"/>
  <c r="AJ122"/>
  <c r="AJ121"/>
  <c r="AJ120"/>
  <c r="AJ119"/>
  <c r="AJ118"/>
  <c r="AJ117"/>
  <c r="AJ116"/>
  <c r="AJ115"/>
  <c r="AJ114"/>
  <c r="AJ113"/>
  <c r="AJ112"/>
  <c r="AJ111"/>
  <c r="AJ110"/>
  <c r="AJ109"/>
  <c r="AJ108"/>
  <c r="AJ107"/>
  <c r="AJ106"/>
  <c r="AJ105"/>
  <c r="AJ104"/>
  <c r="AJ103"/>
  <c r="AJ102"/>
  <c r="AJ101"/>
  <c r="AJ100"/>
  <c r="AJ99"/>
  <c r="AJ98"/>
  <c r="AJ97"/>
  <c r="AJ96"/>
  <c r="AJ95"/>
  <c r="AJ94"/>
  <c r="AJ93"/>
  <c r="AJ92"/>
  <c r="AJ91"/>
  <c r="AJ90"/>
  <c r="AJ89"/>
  <c r="AJ88"/>
  <c r="AJ87"/>
  <c r="AJ86"/>
  <c r="AJ85"/>
  <c r="AJ84"/>
  <c r="AJ83"/>
  <c r="AJ82"/>
  <c r="AJ81"/>
  <c r="AJ80"/>
  <c r="AJ79"/>
  <c r="AJ78"/>
  <c r="AJ77"/>
  <c r="AJ76"/>
  <c r="AJ75"/>
  <c r="AJ74"/>
  <c r="AJ73"/>
  <c r="AJ72"/>
  <c r="AJ71"/>
  <c r="AJ70"/>
  <c r="AJ69"/>
  <c r="AJ68"/>
  <c r="AJ67"/>
  <c r="AJ66"/>
  <c r="AJ65"/>
  <c r="AJ64"/>
  <c r="AJ63"/>
  <c r="AJ62"/>
  <c r="AJ61"/>
  <c r="AJ60"/>
  <c r="AJ59"/>
  <c r="AJ58"/>
  <c r="AJ57"/>
  <c r="AJ56"/>
  <c r="AJ55"/>
  <c r="AJ54"/>
  <c r="AJ53"/>
  <c r="AJ52"/>
  <c r="AJ51"/>
  <c r="AJ50"/>
  <c r="AJ49"/>
  <c r="AJ48"/>
  <c r="AJ47"/>
  <c r="AJ46"/>
  <c r="AJ45"/>
  <c r="AJ44"/>
  <c r="AJ43"/>
  <c r="AJ42"/>
  <c r="AJ41"/>
  <c r="AJ40"/>
  <c r="AJ39"/>
  <c r="AJ38"/>
  <c r="AJ37"/>
  <c r="AJ36"/>
  <c r="AJ35"/>
  <c r="AJ34"/>
  <c r="AJ33"/>
  <c r="AJ32"/>
  <c r="AJ31"/>
  <c r="AJ30"/>
  <c r="AJ365"/>
  <c r="AJ369"/>
  <c r="AJ368"/>
  <c r="AJ367"/>
  <c r="AJ366"/>
  <c r="T27" i="12" l="1"/>
  <c r="D113" i="8"/>
  <c r="H113" s="1"/>
  <c r="L113" s="1"/>
  <c r="J29" i="10" s="1"/>
  <c r="J15" i="12"/>
  <c r="K15" s="1"/>
  <c r="F15"/>
  <c r="D121" i="8"/>
  <c r="H121" s="1"/>
  <c r="L120" s="1"/>
  <c r="J26" i="10" s="1"/>
  <c r="J23" i="12"/>
  <c r="K23" s="1"/>
  <c r="F23"/>
  <c r="F18"/>
  <c r="D116" i="8"/>
  <c r="H116" s="1"/>
  <c r="L116" s="1"/>
  <c r="M116" s="1"/>
  <c r="J18" i="12"/>
  <c r="K18" s="1"/>
  <c r="J26"/>
  <c r="K26" s="1"/>
  <c r="F26"/>
  <c r="D124" i="8"/>
  <c r="H124" s="1"/>
  <c r="L124" s="1"/>
  <c r="J24" i="10" s="1"/>
  <c r="J13" i="12"/>
  <c r="K13" s="1"/>
  <c r="F13"/>
  <c r="D111" i="8"/>
  <c r="H111" s="1"/>
  <c r="L111" s="1"/>
  <c r="M111" s="1"/>
  <c r="F17" i="12"/>
  <c r="D115" i="8"/>
  <c r="H115" s="1"/>
  <c r="L115" s="1"/>
  <c r="J25" i="10" s="1"/>
  <c r="J17" i="12"/>
  <c r="K17" s="1"/>
  <c r="J21"/>
  <c r="K21" s="1"/>
  <c r="F21"/>
  <c r="D119" i="8"/>
  <c r="H119" s="1"/>
  <c r="J25" i="12"/>
  <c r="K25" s="1"/>
  <c r="F25"/>
  <c r="D123" i="8"/>
  <c r="H123" s="1"/>
  <c r="D127"/>
  <c r="H127" s="1"/>
  <c r="F29" i="12"/>
  <c r="J29"/>
  <c r="K29" s="1"/>
  <c r="D117" i="8"/>
  <c r="H117" s="1"/>
  <c r="L117" s="1"/>
  <c r="M117" s="1"/>
  <c r="J19" i="12"/>
  <c r="K19" s="1"/>
  <c r="F19"/>
  <c r="J27"/>
  <c r="K27" s="1"/>
  <c r="F27"/>
  <c r="D125" i="8"/>
  <c r="H125" s="1"/>
  <c r="F14" i="12"/>
  <c r="J14"/>
  <c r="K14" s="1"/>
  <c r="D112" i="8"/>
  <c r="H112" s="1"/>
  <c r="L112" s="1"/>
  <c r="J27" i="10" s="1"/>
  <c r="D120" i="8"/>
  <c r="H120" s="1"/>
  <c r="L119" s="1"/>
  <c r="J31" i="10" s="1"/>
  <c r="J22" i="12"/>
  <c r="K22" s="1"/>
  <c r="F22"/>
  <c r="F30"/>
  <c r="J30"/>
  <c r="K30" s="1"/>
  <c r="D128" i="8"/>
  <c r="H128" s="1"/>
  <c r="L128" s="1"/>
  <c r="M128" s="1"/>
  <c r="D114"/>
  <c r="H114" s="1"/>
  <c r="L114" s="1"/>
  <c r="M114" s="1"/>
  <c r="F16" i="12"/>
  <c r="J16"/>
  <c r="K16" s="1"/>
  <c r="D118" i="8"/>
  <c r="H118" s="1"/>
  <c r="L118" s="1"/>
  <c r="J28" i="10" s="1"/>
  <c r="F20" i="12"/>
  <c r="J20"/>
  <c r="K20" s="1"/>
  <c r="F24"/>
  <c r="J24"/>
  <c r="K24" s="1"/>
  <c r="D122" i="8"/>
  <c r="H122" s="1"/>
  <c r="J28" i="12"/>
  <c r="K28" s="1"/>
  <c r="F28"/>
  <c r="D126" i="8"/>
  <c r="H126" s="1"/>
  <c r="H30" i="1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G30"/>
  <c r="AK30"/>
  <c r="M113" i="8" l="1"/>
  <c r="M118"/>
  <c r="M112"/>
  <c r="M115"/>
  <c r="M119"/>
  <c r="M124"/>
  <c r="M120"/>
  <c r="F30" i="1"/>
  <c r="AK279" l="1"/>
  <c r="F279" s="1"/>
  <c r="E12" i="12" s="1"/>
  <c r="E44" l="1"/>
  <c r="T12"/>
  <c r="J35" i="10" s="1"/>
  <c r="F12" i="12"/>
  <c r="F44" s="1"/>
  <c r="D110" i="8"/>
  <c r="J12" i="12"/>
  <c r="P39" i="10"/>
  <c r="K12" i="12" l="1"/>
  <c r="K44" s="1"/>
  <c r="J44"/>
  <c r="H110" i="8"/>
  <c r="L110" s="1"/>
  <c r="J23" i="10" s="1"/>
  <c r="B89"/>
  <c r="B90" s="1"/>
  <c r="B91" s="1"/>
  <c r="B92" s="1"/>
  <c r="B93" s="1"/>
  <c r="C93"/>
  <c r="C92"/>
  <c r="C91"/>
  <c r="C90"/>
  <c r="C89"/>
  <c r="C88"/>
  <c r="C87"/>
  <c r="C86"/>
  <c r="M110" i="8" l="1"/>
  <c r="L106" i="5"/>
  <c r="L104"/>
  <c r="L100"/>
  <c r="L96"/>
  <c r="L93"/>
  <c r="L91"/>
  <c r="L90"/>
  <c r="L88"/>
  <c r="L86"/>
  <c r="L85"/>
  <c r="L83"/>
  <c r="L82"/>
  <c r="L80"/>
  <c r="L79"/>
  <c r="L76"/>
  <c r="L75"/>
  <c r="L74"/>
  <c r="L73"/>
  <c r="L72"/>
  <c r="L71"/>
  <c r="L70"/>
  <c r="L69"/>
  <c r="L68"/>
  <c r="L67"/>
  <c r="L66"/>
  <c r="L65"/>
  <c r="L64"/>
  <c r="L63"/>
  <c r="L62"/>
  <c r="L59"/>
  <c r="L12"/>
  <c r="L11"/>
  <c r="C55" i="3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I48" i="13"/>
  <c r="L56" i="5" s="1"/>
  <c r="I47" i="13"/>
  <c r="L55" i="5" s="1"/>
  <c r="I46" i="13"/>
  <c r="L54" i="5" s="1"/>
  <c r="I45" i="13"/>
  <c r="L53" i="5" s="1"/>
  <c r="I44" i="13"/>
  <c r="L52" i="5" s="1"/>
  <c r="I43" i="13"/>
  <c r="L51" i="5" s="1"/>
  <c r="I42" i="13"/>
  <c r="L50" i="5" s="1"/>
  <c r="I41" i="13"/>
  <c r="L49" i="5" s="1"/>
  <c r="I40" i="13"/>
  <c r="L48" i="5" s="1"/>
  <c r="I39" i="13"/>
  <c r="L47" i="5" s="1"/>
  <c r="I38" i="13"/>
  <c r="L46" i="5" s="1"/>
  <c r="I37" i="13"/>
  <c r="L45" i="5" s="1"/>
  <c r="I34" i="13"/>
  <c r="L44" i="5" s="1"/>
  <c r="I33" i="13"/>
  <c r="L43" i="5" s="1"/>
  <c r="I32" i="13"/>
  <c r="L42" i="5" s="1"/>
  <c r="I31" i="13"/>
  <c r="L41" i="5" s="1"/>
  <c r="I30" i="13"/>
  <c r="L40" i="5" s="1"/>
  <c r="I29" i="13"/>
  <c r="L39" i="5" s="1"/>
  <c r="I26" i="13"/>
  <c r="L36" i="5" s="1"/>
  <c r="I25" i="13"/>
  <c r="I24"/>
  <c r="I23"/>
  <c r="I22"/>
  <c r="I21"/>
  <c r="I20"/>
  <c r="I19"/>
  <c r="I18"/>
  <c r="I17"/>
  <c r="I16"/>
  <c r="L26" i="5" s="1"/>
  <c r="I15" i="13"/>
  <c r="L25" i="5" s="1"/>
  <c r="I14" i="13"/>
  <c r="L24" i="5" s="1"/>
  <c r="I13" i="13"/>
  <c r="I12"/>
  <c r="I11"/>
  <c r="I10"/>
  <c r="I9"/>
  <c r="I8"/>
  <c r="I7"/>
  <c r="I6"/>
  <c r="I5"/>
  <c r="L15" i="5" s="1"/>
  <c r="I4" i="13"/>
  <c r="I3"/>
  <c r="L16" i="5" l="1"/>
  <c r="M6" i="13"/>
  <c r="M21" i="12" s="1"/>
  <c r="L20" i="5"/>
  <c r="M10" i="13"/>
  <c r="M25" i="12" s="1"/>
  <c r="L19" i="5"/>
  <c r="M9" i="13"/>
  <c r="M24" i="12" s="1"/>
  <c r="L23" i="5"/>
  <c r="M13" i="13"/>
  <c r="M28" i="12" s="1"/>
  <c r="L27" i="5"/>
  <c r="M17" i="13"/>
  <c r="M29" i="12" s="1"/>
  <c r="L31" i="5"/>
  <c r="M21" i="13"/>
  <c r="M14" i="12" s="1"/>
  <c r="L35" i="5"/>
  <c r="M25" i="13"/>
  <c r="M18" i="12" s="1"/>
  <c r="L14" i="5"/>
  <c r="M4" i="13"/>
  <c r="M20" i="12" s="1"/>
  <c r="L18" i="5"/>
  <c r="M8" i="13"/>
  <c r="M23" i="12" s="1"/>
  <c r="L22" i="5"/>
  <c r="M12" i="13"/>
  <c r="M27" i="12" s="1"/>
  <c r="L30" i="5"/>
  <c r="M20" i="13"/>
  <c r="M13" i="12" s="1"/>
  <c r="L34" i="5"/>
  <c r="M24" i="13"/>
  <c r="M17" i="12" s="1"/>
  <c r="L28" i="5"/>
  <c r="M18" i="13"/>
  <c r="M30" i="12" s="1"/>
  <c r="L32" i="5"/>
  <c r="M22" i="13"/>
  <c r="M15" i="12" s="1"/>
  <c r="L13" i="5"/>
  <c r="M3" i="13"/>
  <c r="M19" i="12" s="1"/>
  <c r="L17" i="5"/>
  <c r="M7" i="13"/>
  <c r="M22" i="12" s="1"/>
  <c r="L21" i="5"/>
  <c r="M11" i="13"/>
  <c r="M26" i="12" s="1"/>
  <c r="L29" i="5"/>
  <c r="M19" i="13"/>
  <c r="M12" i="12" s="1"/>
  <c r="L33" i="5"/>
  <c r="M23" i="13"/>
  <c r="M16" i="12" s="1"/>
  <c r="AK366" i="1"/>
  <c r="F366" s="1"/>
  <c r="AK365"/>
  <c r="F365" s="1"/>
  <c r="E114" i="12" s="1"/>
  <c r="AK362" i="1"/>
  <c r="F362" s="1"/>
  <c r="E113" i="12" s="1"/>
  <c r="T113" s="1"/>
  <c r="AK361" i="1"/>
  <c r="F361" s="1"/>
  <c r="E112" i="12" s="1"/>
  <c r="T112" s="1"/>
  <c r="AK360" i="1"/>
  <c r="F360" s="1"/>
  <c r="E111" i="12" s="1"/>
  <c r="T111" s="1"/>
  <c r="AK359" i="1"/>
  <c r="F359" s="1"/>
  <c r="E110" i="12" s="1"/>
  <c r="T110" s="1"/>
  <c r="AK358" i="1"/>
  <c r="F358" s="1"/>
  <c r="E109" i="12" s="1"/>
  <c r="AK357" i="1"/>
  <c r="F357" s="1"/>
  <c r="E108" i="12" s="1"/>
  <c r="T108" s="1"/>
  <c r="AK356" i="1"/>
  <c r="F356" s="1"/>
  <c r="E107" i="12" s="1"/>
  <c r="AK355" i="1"/>
  <c r="F355" s="1"/>
  <c r="E106" i="12" s="1"/>
  <c r="AK354" i="1"/>
  <c r="F354" s="1"/>
  <c r="E105" i="12" s="1"/>
  <c r="AK353" i="1"/>
  <c r="F353" s="1"/>
  <c r="E104" i="12" s="1"/>
  <c r="AK352" i="1"/>
  <c r="F352" s="1"/>
  <c r="E103" i="12" s="1"/>
  <c r="AK351" i="1"/>
  <c r="F351" s="1"/>
  <c r="E102" i="12" s="1"/>
  <c r="AK350" i="1"/>
  <c r="F350" s="1"/>
  <c r="E101" i="12" s="1"/>
  <c r="AK349" i="1"/>
  <c r="F349" s="1"/>
  <c r="E100" i="12" s="1"/>
  <c r="AK348" i="1"/>
  <c r="F348" s="1"/>
  <c r="E99" i="12" s="1"/>
  <c r="AK347" i="1"/>
  <c r="F347" s="1"/>
  <c r="E98" i="12" s="1"/>
  <c r="T98" s="1"/>
  <c r="AK346" i="1"/>
  <c r="F346" s="1"/>
  <c r="E97" i="12" s="1"/>
  <c r="AK345" i="1"/>
  <c r="F345" s="1"/>
  <c r="E96" i="12" s="1"/>
  <c r="AK344" i="1"/>
  <c r="F344" s="1"/>
  <c r="E95" i="12" s="1"/>
  <c r="AK343" i="1"/>
  <c r="F343" s="1"/>
  <c r="E94" i="12" s="1"/>
  <c r="AK342" i="1"/>
  <c r="F342" s="1"/>
  <c r="E93" i="12" s="1"/>
  <c r="AK341" i="1"/>
  <c r="F341" s="1"/>
  <c r="E92" i="12" s="1"/>
  <c r="AK340" i="1"/>
  <c r="F340" s="1"/>
  <c r="E91" i="12" s="1"/>
  <c r="AK339" i="1"/>
  <c r="F339" s="1"/>
  <c r="E90" i="12" s="1"/>
  <c r="AK338" i="1"/>
  <c r="F338" s="1"/>
  <c r="E89" i="12" s="1"/>
  <c r="AK337" i="1"/>
  <c r="F337" s="1"/>
  <c r="E88" i="12" s="1"/>
  <c r="T88" s="1"/>
  <c r="AK336" i="1"/>
  <c r="F336" s="1"/>
  <c r="AK335"/>
  <c r="F335" s="1"/>
  <c r="AK334"/>
  <c r="F334" s="1"/>
  <c r="E85" i="12" s="1"/>
  <c r="T85" s="1"/>
  <c r="AK333" i="1"/>
  <c r="F333" s="1"/>
  <c r="AK332"/>
  <c r="F332" s="1"/>
  <c r="AK331"/>
  <c r="F331" s="1"/>
  <c r="AK330"/>
  <c r="F330" s="1"/>
  <c r="AK329"/>
  <c r="F329" s="1"/>
  <c r="AK328"/>
  <c r="F328" s="1"/>
  <c r="AK327"/>
  <c r="F327" s="1"/>
  <c r="AK326"/>
  <c r="F326" s="1"/>
  <c r="AK325"/>
  <c r="F325" s="1"/>
  <c r="E76" i="12" s="1"/>
  <c r="T76" s="1"/>
  <c r="AK324" i="1"/>
  <c r="F324" s="1"/>
  <c r="E75" i="12" s="1"/>
  <c r="T75" s="1"/>
  <c r="AK323" i="1"/>
  <c r="F323" s="1"/>
  <c r="AK322"/>
  <c r="F322" s="1"/>
  <c r="AK321"/>
  <c r="F321" s="1"/>
  <c r="AK320"/>
  <c r="F320" s="1"/>
  <c r="AK319"/>
  <c r="F319" s="1"/>
  <c r="AK318"/>
  <c r="F318" s="1"/>
  <c r="AK317"/>
  <c r="F317" s="1"/>
  <c r="AK316"/>
  <c r="F316" s="1"/>
  <c r="AK315"/>
  <c r="F315" s="1"/>
  <c r="AK314"/>
  <c r="F314" s="1"/>
  <c r="AK313"/>
  <c r="F313" s="1"/>
  <c r="AK312"/>
  <c r="F312" s="1"/>
  <c r="AK311"/>
  <c r="F311" s="1"/>
  <c r="AK310"/>
  <c r="F310" s="1"/>
  <c r="AK309"/>
  <c r="F309" s="1"/>
  <c r="AK308"/>
  <c r="F308" s="1"/>
  <c r="AK307"/>
  <c r="F307" s="1"/>
  <c r="AK306"/>
  <c r="F306" s="1"/>
  <c r="AK305"/>
  <c r="F305" s="1"/>
  <c r="AK304"/>
  <c r="F304" s="1"/>
  <c r="AK303"/>
  <c r="F303" s="1"/>
  <c r="AK302"/>
  <c r="F302" s="1"/>
  <c r="AK278"/>
  <c r="AK277"/>
  <c r="F277" s="1"/>
  <c r="AK276"/>
  <c r="F276" s="1"/>
  <c r="AK275"/>
  <c r="F275" s="1"/>
  <c r="AK274"/>
  <c r="AK273"/>
  <c r="F273" s="1"/>
  <c r="AK272"/>
  <c r="F272" s="1"/>
  <c r="AK271"/>
  <c r="F271" s="1"/>
  <c r="AK270"/>
  <c r="AK269"/>
  <c r="F269" s="1"/>
  <c r="AK268"/>
  <c r="F268" s="1"/>
  <c r="AK267"/>
  <c r="F267" s="1"/>
  <c r="AK266"/>
  <c r="AK265"/>
  <c r="F265" s="1"/>
  <c r="AK264"/>
  <c r="F264" s="1"/>
  <c r="AK263"/>
  <c r="AK262"/>
  <c r="F262" s="1"/>
  <c r="AK261"/>
  <c r="F261" s="1"/>
  <c r="AK260"/>
  <c r="F260" s="1"/>
  <c r="AK259"/>
  <c r="AK258"/>
  <c r="F258" s="1"/>
  <c r="AK257"/>
  <c r="F257" s="1"/>
  <c r="AK256"/>
  <c r="F256" s="1"/>
  <c r="AK255"/>
  <c r="AK254"/>
  <c r="F254" s="1"/>
  <c r="AK253"/>
  <c r="F253" s="1"/>
  <c r="AK252"/>
  <c r="F252" s="1"/>
  <c r="AK251"/>
  <c r="AK250"/>
  <c r="F250" s="1"/>
  <c r="AK249"/>
  <c r="F249" s="1"/>
  <c r="AK248"/>
  <c r="F248" s="1"/>
  <c r="AK247"/>
  <c r="AK246"/>
  <c r="F246" s="1"/>
  <c r="AK245"/>
  <c r="AK244"/>
  <c r="F244" s="1"/>
  <c r="AK243"/>
  <c r="F243" s="1"/>
  <c r="AK242"/>
  <c r="F242" s="1"/>
  <c r="AK241"/>
  <c r="AK240"/>
  <c r="F240" s="1"/>
  <c r="AK239"/>
  <c r="F239" s="1"/>
  <c r="AK238"/>
  <c r="F238" s="1"/>
  <c r="AK237"/>
  <c r="AK236"/>
  <c r="F236" s="1"/>
  <c r="AK235"/>
  <c r="F235" s="1"/>
  <c r="AK234"/>
  <c r="F234" s="1"/>
  <c r="AK233"/>
  <c r="AK232"/>
  <c r="F232" s="1"/>
  <c r="AK231"/>
  <c r="F231" s="1"/>
  <c r="AK230"/>
  <c r="F230" s="1"/>
  <c r="AK229"/>
  <c r="AK228"/>
  <c r="F228" s="1"/>
  <c r="AK227"/>
  <c r="AK226"/>
  <c r="F226" s="1"/>
  <c r="AK225"/>
  <c r="F225" s="1"/>
  <c r="AK224"/>
  <c r="F224" s="1"/>
  <c r="AK223"/>
  <c r="AK222"/>
  <c r="F222" s="1"/>
  <c r="AK221"/>
  <c r="F221" s="1"/>
  <c r="AK220"/>
  <c r="F220" s="1"/>
  <c r="AK219"/>
  <c r="AK218"/>
  <c r="F218" s="1"/>
  <c r="AK217"/>
  <c r="F217" s="1"/>
  <c r="AK216"/>
  <c r="F216" s="1"/>
  <c r="AK215"/>
  <c r="AK214"/>
  <c r="F214" s="1"/>
  <c r="AK213"/>
  <c r="F213" s="1"/>
  <c r="AK212"/>
  <c r="F212" s="1"/>
  <c r="AK211"/>
  <c r="AK210"/>
  <c r="F210" s="1"/>
  <c r="AK209"/>
  <c r="AK208"/>
  <c r="F208" s="1"/>
  <c r="AK207"/>
  <c r="F207" s="1"/>
  <c r="AK206"/>
  <c r="F206" s="1"/>
  <c r="AK205"/>
  <c r="F205" s="1"/>
  <c r="AK204"/>
  <c r="F204" s="1"/>
  <c r="AK203"/>
  <c r="F203" s="1"/>
  <c r="AK202"/>
  <c r="AK201"/>
  <c r="F201" s="1"/>
  <c r="AK200"/>
  <c r="F200" s="1"/>
  <c r="AK199"/>
  <c r="F199" s="1"/>
  <c r="AK198"/>
  <c r="AK197"/>
  <c r="F197" s="1"/>
  <c r="AK196"/>
  <c r="F196" s="1"/>
  <c r="AK195"/>
  <c r="F195" s="1"/>
  <c r="AK194"/>
  <c r="AK193"/>
  <c r="F193" s="1"/>
  <c r="AK192"/>
  <c r="AK191"/>
  <c r="F191" s="1"/>
  <c r="AK190"/>
  <c r="F190" s="1"/>
  <c r="AK189"/>
  <c r="F189" s="1"/>
  <c r="AK188"/>
  <c r="AK187"/>
  <c r="F187" s="1"/>
  <c r="AK186"/>
  <c r="F186" s="1"/>
  <c r="AK185"/>
  <c r="F185" s="1"/>
  <c r="AK184"/>
  <c r="AK183"/>
  <c r="F183" s="1"/>
  <c r="AK182"/>
  <c r="F182" s="1"/>
  <c r="AK181"/>
  <c r="F181" s="1"/>
  <c r="AK180"/>
  <c r="AK179"/>
  <c r="F179" s="1"/>
  <c r="AK178"/>
  <c r="F178" s="1"/>
  <c r="AK177"/>
  <c r="F177" s="1"/>
  <c r="AK176"/>
  <c r="AK175"/>
  <c r="F175" s="1"/>
  <c r="AK174"/>
  <c r="AK173"/>
  <c r="F173" s="1"/>
  <c r="AK172"/>
  <c r="F172" s="1"/>
  <c r="AK171"/>
  <c r="F171" s="1"/>
  <c r="AK170"/>
  <c r="AK169"/>
  <c r="F169" s="1"/>
  <c r="AK168"/>
  <c r="F168" s="1"/>
  <c r="AK167"/>
  <c r="F167" s="1"/>
  <c r="AK166"/>
  <c r="AK165"/>
  <c r="F165" s="1"/>
  <c r="AK164"/>
  <c r="F164" s="1"/>
  <c r="AK163"/>
  <c r="F163" s="1"/>
  <c r="AK162"/>
  <c r="AK161"/>
  <c r="F161" s="1"/>
  <c r="AK160"/>
  <c r="F160" s="1"/>
  <c r="AK159"/>
  <c r="F159" s="1"/>
  <c r="AK158"/>
  <c r="AK157"/>
  <c r="F157" s="1"/>
  <c r="AK156"/>
  <c r="AK155"/>
  <c r="F155" s="1"/>
  <c r="AK154"/>
  <c r="F154" s="1"/>
  <c r="AK153"/>
  <c r="F153" s="1"/>
  <c r="AK152"/>
  <c r="AK151"/>
  <c r="F151" s="1"/>
  <c r="AK150"/>
  <c r="F150" s="1"/>
  <c r="AK149"/>
  <c r="F149" s="1"/>
  <c r="AK148"/>
  <c r="AK147"/>
  <c r="F147" s="1"/>
  <c r="AK146"/>
  <c r="F146" s="1"/>
  <c r="AK145"/>
  <c r="F145" s="1"/>
  <c r="AK144"/>
  <c r="AK143"/>
  <c r="F143" s="1"/>
  <c r="AK142"/>
  <c r="F142" s="1"/>
  <c r="AK141"/>
  <c r="F141" s="1"/>
  <c r="AK140"/>
  <c r="AK139"/>
  <c r="F139" s="1"/>
  <c r="AK138"/>
  <c r="AK137"/>
  <c r="F137" s="1"/>
  <c r="AK136"/>
  <c r="F136" s="1"/>
  <c r="AK135"/>
  <c r="F135" s="1"/>
  <c r="AK134"/>
  <c r="AK133"/>
  <c r="F133" s="1"/>
  <c r="AK132"/>
  <c r="F132" s="1"/>
  <c r="AK131"/>
  <c r="F131" s="1"/>
  <c r="AK130"/>
  <c r="AK129"/>
  <c r="F129" s="1"/>
  <c r="AK128"/>
  <c r="F128" s="1"/>
  <c r="AK127"/>
  <c r="F127" s="1"/>
  <c r="AK126"/>
  <c r="AK125"/>
  <c r="F125" s="1"/>
  <c r="AK124"/>
  <c r="F124" s="1"/>
  <c r="AK123"/>
  <c r="F123" s="1"/>
  <c r="AK122"/>
  <c r="AK121"/>
  <c r="F121" s="1"/>
  <c r="AK120"/>
  <c r="AK119"/>
  <c r="F119" s="1"/>
  <c r="AK118"/>
  <c r="F118" s="1"/>
  <c r="AK117"/>
  <c r="F117" s="1"/>
  <c r="AK116"/>
  <c r="AK115"/>
  <c r="F115" s="1"/>
  <c r="AK114"/>
  <c r="F114" s="1"/>
  <c r="AK113"/>
  <c r="F113" s="1"/>
  <c r="AK112"/>
  <c r="AK111"/>
  <c r="F111" s="1"/>
  <c r="AK110"/>
  <c r="F110" s="1"/>
  <c r="AK109"/>
  <c r="F109" s="1"/>
  <c r="AK108"/>
  <c r="AK107"/>
  <c r="F107" s="1"/>
  <c r="AK106"/>
  <c r="F106" s="1"/>
  <c r="AK105"/>
  <c r="F105" s="1"/>
  <c r="AK104"/>
  <c r="AK103"/>
  <c r="F103" s="1"/>
  <c r="AK102"/>
  <c r="AK101"/>
  <c r="F101" s="1"/>
  <c r="AK100"/>
  <c r="F100" s="1"/>
  <c r="AK99"/>
  <c r="F99" s="1"/>
  <c r="AK98"/>
  <c r="AK97"/>
  <c r="F97" s="1"/>
  <c r="AK96"/>
  <c r="F96" s="1"/>
  <c r="AK95"/>
  <c r="F95" s="1"/>
  <c r="AK94"/>
  <c r="AK93"/>
  <c r="F93" s="1"/>
  <c r="AK92"/>
  <c r="F92" s="1"/>
  <c r="AK91"/>
  <c r="F91" s="1"/>
  <c r="AK90"/>
  <c r="AK89"/>
  <c r="F89" s="1"/>
  <c r="AK88"/>
  <c r="F88" s="1"/>
  <c r="AK87"/>
  <c r="F87" s="1"/>
  <c r="AK86"/>
  <c r="AK85"/>
  <c r="F85" s="1"/>
  <c r="AK84"/>
  <c r="AK83"/>
  <c r="F83" s="1"/>
  <c r="AK82"/>
  <c r="F82" s="1"/>
  <c r="AK81"/>
  <c r="F81" s="1"/>
  <c r="AK80"/>
  <c r="AK79"/>
  <c r="F79" s="1"/>
  <c r="AK78"/>
  <c r="F78" s="1"/>
  <c r="AK77"/>
  <c r="F77" s="1"/>
  <c r="AK76"/>
  <c r="AK75"/>
  <c r="F75" s="1"/>
  <c r="AK74"/>
  <c r="F74" s="1"/>
  <c r="AK73"/>
  <c r="F73" s="1"/>
  <c r="AK72"/>
  <c r="AK71"/>
  <c r="F71" s="1"/>
  <c r="AK70"/>
  <c r="F70" s="1"/>
  <c r="AK69"/>
  <c r="F69" s="1"/>
  <c r="AK68"/>
  <c r="AK67"/>
  <c r="F67" s="1"/>
  <c r="AK66"/>
  <c r="AK65"/>
  <c r="F65" s="1"/>
  <c r="AK64"/>
  <c r="F64" s="1"/>
  <c r="AK63"/>
  <c r="F63" s="1"/>
  <c r="AK62"/>
  <c r="AK61"/>
  <c r="F61" s="1"/>
  <c r="AK60"/>
  <c r="F60" s="1"/>
  <c r="AK59"/>
  <c r="F59" s="1"/>
  <c r="AK58"/>
  <c r="AK57"/>
  <c r="F57" s="1"/>
  <c r="AK56"/>
  <c r="F56" s="1"/>
  <c r="AK55"/>
  <c r="F55" s="1"/>
  <c r="AK54"/>
  <c r="AK53"/>
  <c r="F53" s="1"/>
  <c r="AK52"/>
  <c r="F52" s="1"/>
  <c r="AK51"/>
  <c r="F51" s="1"/>
  <c r="AK50"/>
  <c r="AK49"/>
  <c r="F49" s="1"/>
  <c r="AK48"/>
  <c r="AK47"/>
  <c r="F47" s="1"/>
  <c r="AK46"/>
  <c r="F46" s="1"/>
  <c r="AK45"/>
  <c r="F45" s="1"/>
  <c r="AK44"/>
  <c r="AK43"/>
  <c r="F43" s="1"/>
  <c r="AK42"/>
  <c r="F42" s="1"/>
  <c r="AK41"/>
  <c r="F41" s="1"/>
  <c r="AK40"/>
  <c r="AK39"/>
  <c r="F39" s="1"/>
  <c r="AK38"/>
  <c r="F38" s="1"/>
  <c r="AK37"/>
  <c r="F37" s="1"/>
  <c r="AK36"/>
  <c r="AK35"/>
  <c r="F35" s="1"/>
  <c r="AK34"/>
  <c r="F34" s="1"/>
  <c r="AK33"/>
  <c r="F33" s="1"/>
  <c r="AK32"/>
  <c r="AK31"/>
  <c r="F31" s="1"/>
  <c r="AK440"/>
  <c r="AJ440"/>
  <c r="AI440"/>
  <c r="AH440"/>
  <c r="AG440"/>
  <c r="AF440"/>
  <c r="AE440"/>
  <c r="AD440"/>
  <c r="AC440"/>
  <c r="AB440"/>
  <c r="AA440"/>
  <c r="Z440"/>
  <c r="Y440"/>
  <c r="X440"/>
  <c r="W440"/>
  <c r="V440"/>
  <c r="U440"/>
  <c r="T440"/>
  <c r="S440"/>
  <c r="R440"/>
  <c r="Q440"/>
  <c r="P440"/>
  <c r="O440"/>
  <c r="N440"/>
  <c r="M440"/>
  <c r="L440"/>
  <c r="K440"/>
  <c r="J440"/>
  <c r="I440"/>
  <c r="H440"/>
  <c r="G440"/>
  <c r="AK439"/>
  <c r="AJ439"/>
  <c r="AI439"/>
  <c r="AH439"/>
  <c r="AG439"/>
  <c r="AF439"/>
  <c r="AE439"/>
  <c r="AD439"/>
  <c r="AC439"/>
  <c r="AB439"/>
  <c r="AA439"/>
  <c r="Z439"/>
  <c r="Y439"/>
  <c r="X439"/>
  <c r="W439"/>
  <c r="V439"/>
  <c r="U439"/>
  <c r="T439"/>
  <c r="S439"/>
  <c r="R439"/>
  <c r="Q439"/>
  <c r="P439"/>
  <c r="O439"/>
  <c r="N439"/>
  <c r="M439"/>
  <c r="L439"/>
  <c r="K439"/>
  <c r="J439"/>
  <c r="I439"/>
  <c r="H439"/>
  <c r="G439"/>
  <c r="AK438"/>
  <c r="AJ438"/>
  <c r="AI438"/>
  <c r="AH438"/>
  <c r="AG438"/>
  <c r="AF438"/>
  <c r="AE438"/>
  <c r="AD438"/>
  <c r="AC438"/>
  <c r="AB438"/>
  <c r="AA438"/>
  <c r="Z438"/>
  <c r="Y438"/>
  <c r="X438"/>
  <c r="W438"/>
  <c r="V438"/>
  <c r="U438"/>
  <c r="T438"/>
  <c r="S438"/>
  <c r="R438"/>
  <c r="Q438"/>
  <c r="P438"/>
  <c r="O438"/>
  <c r="N438"/>
  <c r="M438"/>
  <c r="L438"/>
  <c r="K438"/>
  <c r="J438"/>
  <c r="I438"/>
  <c r="H438"/>
  <c r="G438"/>
  <c r="AK437"/>
  <c r="AJ437"/>
  <c r="AI437"/>
  <c r="AH437"/>
  <c r="AG437"/>
  <c r="AF437"/>
  <c r="AE437"/>
  <c r="AD437"/>
  <c r="AC437"/>
  <c r="AB437"/>
  <c r="AA437"/>
  <c r="Z437"/>
  <c r="Y437"/>
  <c r="X437"/>
  <c r="W437"/>
  <c r="V437"/>
  <c r="U437"/>
  <c r="T437"/>
  <c r="S437"/>
  <c r="R437"/>
  <c r="Q437"/>
  <c r="P437"/>
  <c r="O437"/>
  <c r="N437"/>
  <c r="M437"/>
  <c r="L437"/>
  <c r="K437"/>
  <c r="J437"/>
  <c r="I437"/>
  <c r="H437"/>
  <c r="G437"/>
  <c r="AK436"/>
  <c r="AJ436"/>
  <c r="AI436"/>
  <c r="AH436"/>
  <c r="AG436"/>
  <c r="AF436"/>
  <c r="AE436"/>
  <c r="AD436"/>
  <c r="AC436"/>
  <c r="AB436"/>
  <c r="AA436"/>
  <c r="Z436"/>
  <c r="Y436"/>
  <c r="X436"/>
  <c r="W436"/>
  <c r="V436"/>
  <c r="U436"/>
  <c r="T436"/>
  <c r="S436"/>
  <c r="R436"/>
  <c r="Q436"/>
  <c r="P436"/>
  <c r="O436"/>
  <c r="N436"/>
  <c r="M436"/>
  <c r="L436"/>
  <c r="K436"/>
  <c r="J436"/>
  <c r="I436"/>
  <c r="H436"/>
  <c r="G436"/>
  <c r="AK435"/>
  <c r="AJ435"/>
  <c r="AI435"/>
  <c r="AH435"/>
  <c r="AG435"/>
  <c r="AF435"/>
  <c r="AE435"/>
  <c r="AD435"/>
  <c r="AC435"/>
  <c r="AB435"/>
  <c r="AA435"/>
  <c r="Z435"/>
  <c r="Y435"/>
  <c r="X435"/>
  <c r="W435"/>
  <c r="V435"/>
  <c r="U435"/>
  <c r="T435"/>
  <c r="S435"/>
  <c r="R435"/>
  <c r="Q435"/>
  <c r="P435"/>
  <c r="O435"/>
  <c r="N435"/>
  <c r="M435"/>
  <c r="L435"/>
  <c r="K435"/>
  <c r="J435"/>
  <c r="I435"/>
  <c r="H435"/>
  <c r="G435"/>
  <c r="AK434"/>
  <c r="AJ434"/>
  <c r="AI434"/>
  <c r="AH434"/>
  <c r="AG434"/>
  <c r="AF434"/>
  <c r="AE434"/>
  <c r="AD434"/>
  <c r="AC434"/>
  <c r="AB434"/>
  <c r="AA434"/>
  <c r="Z434"/>
  <c r="Y434"/>
  <c r="X434"/>
  <c r="W434"/>
  <c r="V434"/>
  <c r="U434"/>
  <c r="T434"/>
  <c r="S434"/>
  <c r="R434"/>
  <c r="Q434"/>
  <c r="P434"/>
  <c r="O434"/>
  <c r="N434"/>
  <c r="M434"/>
  <c r="L434"/>
  <c r="K434"/>
  <c r="J434"/>
  <c r="I434"/>
  <c r="H434"/>
  <c r="G434"/>
  <c r="AK433"/>
  <c r="AJ433"/>
  <c r="AI433"/>
  <c r="AH433"/>
  <c r="AG433"/>
  <c r="AF433"/>
  <c r="AE433"/>
  <c r="AD433"/>
  <c r="AC433"/>
  <c r="AB433"/>
  <c r="AA433"/>
  <c r="Z433"/>
  <c r="Y433"/>
  <c r="X433"/>
  <c r="W433"/>
  <c r="V433"/>
  <c r="U433"/>
  <c r="T433"/>
  <c r="S433"/>
  <c r="R433"/>
  <c r="Q433"/>
  <c r="P433"/>
  <c r="O433"/>
  <c r="N433"/>
  <c r="M433"/>
  <c r="L433"/>
  <c r="K433"/>
  <c r="J433"/>
  <c r="I433"/>
  <c r="H433"/>
  <c r="G433"/>
  <c r="AK432"/>
  <c r="AJ432"/>
  <c r="AI432"/>
  <c r="AH432"/>
  <c r="AG432"/>
  <c r="AF432"/>
  <c r="AE432"/>
  <c r="AD432"/>
  <c r="AC432"/>
  <c r="AB432"/>
  <c r="AA432"/>
  <c r="Z432"/>
  <c r="Y432"/>
  <c r="X432"/>
  <c r="W432"/>
  <c r="V432"/>
  <c r="U432"/>
  <c r="T432"/>
  <c r="S432"/>
  <c r="R432"/>
  <c r="Q432"/>
  <c r="P432"/>
  <c r="O432"/>
  <c r="N432"/>
  <c r="M432"/>
  <c r="L432"/>
  <c r="K432"/>
  <c r="J432"/>
  <c r="I432"/>
  <c r="H432"/>
  <c r="G432"/>
  <c r="AK431"/>
  <c r="AJ431"/>
  <c r="AI431"/>
  <c r="AH431"/>
  <c r="AG431"/>
  <c r="AF431"/>
  <c r="AE431"/>
  <c r="AD431"/>
  <c r="AC431"/>
  <c r="AB431"/>
  <c r="AA431"/>
  <c r="Z431"/>
  <c r="Y431"/>
  <c r="X431"/>
  <c r="W431"/>
  <c r="V431"/>
  <c r="U431"/>
  <c r="T431"/>
  <c r="S431"/>
  <c r="R431"/>
  <c r="Q431"/>
  <c r="P431"/>
  <c r="O431"/>
  <c r="N431"/>
  <c r="M431"/>
  <c r="L431"/>
  <c r="K431"/>
  <c r="J431"/>
  <c r="I431"/>
  <c r="H431"/>
  <c r="G431"/>
  <c r="AK430"/>
  <c r="AJ430"/>
  <c r="AI430"/>
  <c r="AH430"/>
  <c r="AG430"/>
  <c r="AF430"/>
  <c r="AE430"/>
  <c r="AD430"/>
  <c r="AC430"/>
  <c r="AB430"/>
  <c r="AA430"/>
  <c r="Z430"/>
  <c r="Y430"/>
  <c r="X430"/>
  <c r="W430"/>
  <c r="V430"/>
  <c r="U430"/>
  <c r="T430"/>
  <c r="S430"/>
  <c r="R430"/>
  <c r="Q430"/>
  <c r="P430"/>
  <c r="O430"/>
  <c r="N430"/>
  <c r="M430"/>
  <c r="L430"/>
  <c r="K430"/>
  <c r="J430"/>
  <c r="I430"/>
  <c r="H430"/>
  <c r="G430"/>
  <c r="AK429"/>
  <c r="AJ429"/>
  <c r="AI429"/>
  <c r="AH429"/>
  <c r="AG429"/>
  <c r="AF429"/>
  <c r="AE429"/>
  <c r="AD429"/>
  <c r="AC429"/>
  <c r="AB429"/>
  <c r="AA429"/>
  <c r="Z429"/>
  <c r="Y429"/>
  <c r="X429"/>
  <c r="W429"/>
  <c r="V429"/>
  <c r="U429"/>
  <c r="T429"/>
  <c r="S429"/>
  <c r="R429"/>
  <c r="Q429"/>
  <c r="P429"/>
  <c r="O429"/>
  <c r="N429"/>
  <c r="M429"/>
  <c r="L429"/>
  <c r="K429"/>
  <c r="J429"/>
  <c r="I429"/>
  <c r="H429"/>
  <c r="G429"/>
  <c r="AK428"/>
  <c r="AJ428"/>
  <c r="AI428"/>
  <c r="AH428"/>
  <c r="AG428"/>
  <c r="AF428"/>
  <c r="AE428"/>
  <c r="AD428"/>
  <c r="AC428"/>
  <c r="AB428"/>
  <c r="AA428"/>
  <c r="Z428"/>
  <c r="Y428"/>
  <c r="X428"/>
  <c r="W428"/>
  <c r="V428"/>
  <c r="U428"/>
  <c r="T428"/>
  <c r="S428"/>
  <c r="R428"/>
  <c r="Q428"/>
  <c r="P428"/>
  <c r="O428"/>
  <c r="N428"/>
  <c r="M428"/>
  <c r="L428"/>
  <c r="K428"/>
  <c r="J428"/>
  <c r="I428"/>
  <c r="H428"/>
  <c r="G428"/>
  <c r="AK427"/>
  <c r="AJ427"/>
  <c r="AI427"/>
  <c r="AH427"/>
  <c r="AG427"/>
  <c r="AF427"/>
  <c r="AE427"/>
  <c r="AD427"/>
  <c r="AC427"/>
  <c r="AB427"/>
  <c r="AA427"/>
  <c r="Z427"/>
  <c r="Y427"/>
  <c r="X427"/>
  <c r="W427"/>
  <c r="V427"/>
  <c r="U427"/>
  <c r="T427"/>
  <c r="S427"/>
  <c r="R427"/>
  <c r="Q427"/>
  <c r="P427"/>
  <c r="O427"/>
  <c r="N427"/>
  <c r="M427"/>
  <c r="L427"/>
  <c r="K427"/>
  <c r="J427"/>
  <c r="I427"/>
  <c r="H427"/>
  <c r="G427"/>
  <c r="AK426"/>
  <c r="AJ426"/>
  <c r="AI426"/>
  <c r="AH426"/>
  <c r="AG426"/>
  <c r="AF426"/>
  <c r="AE426"/>
  <c r="AD426"/>
  <c r="AC426"/>
  <c r="AB426"/>
  <c r="AA426"/>
  <c r="Z426"/>
  <c r="Y426"/>
  <c r="X426"/>
  <c r="W426"/>
  <c r="V426"/>
  <c r="U426"/>
  <c r="T426"/>
  <c r="S426"/>
  <c r="R426"/>
  <c r="Q426"/>
  <c r="P426"/>
  <c r="O426"/>
  <c r="N426"/>
  <c r="M426"/>
  <c r="L426"/>
  <c r="K426"/>
  <c r="J426"/>
  <c r="I426"/>
  <c r="H426"/>
  <c r="G426"/>
  <c r="AK425"/>
  <c r="AJ425"/>
  <c r="AI425"/>
  <c r="AH425"/>
  <c r="AG425"/>
  <c r="AF425"/>
  <c r="AE425"/>
  <c r="AD425"/>
  <c r="AC425"/>
  <c r="AB425"/>
  <c r="AA425"/>
  <c r="Z425"/>
  <c r="Y425"/>
  <c r="X425"/>
  <c r="W425"/>
  <c r="V425"/>
  <c r="U425"/>
  <c r="T425"/>
  <c r="S425"/>
  <c r="R425"/>
  <c r="Q425"/>
  <c r="P425"/>
  <c r="O425"/>
  <c r="N425"/>
  <c r="M425"/>
  <c r="L425"/>
  <c r="K425"/>
  <c r="J425"/>
  <c r="I425"/>
  <c r="H425"/>
  <c r="G425"/>
  <c r="AK424"/>
  <c r="AJ424"/>
  <c r="AI424"/>
  <c r="AH424"/>
  <c r="AG424"/>
  <c r="AF424"/>
  <c r="AE424"/>
  <c r="AD424"/>
  <c r="AC424"/>
  <c r="AB424"/>
  <c r="AA424"/>
  <c r="Z424"/>
  <c r="Y424"/>
  <c r="X424"/>
  <c r="W424"/>
  <c r="V424"/>
  <c r="U424"/>
  <c r="T424"/>
  <c r="S424"/>
  <c r="R424"/>
  <c r="Q424"/>
  <c r="P424"/>
  <c r="O424"/>
  <c r="N424"/>
  <c r="M424"/>
  <c r="L424"/>
  <c r="K424"/>
  <c r="J424"/>
  <c r="I424"/>
  <c r="H424"/>
  <c r="G424"/>
  <c r="AK423"/>
  <c r="AJ423"/>
  <c r="AI423"/>
  <c r="AH423"/>
  <c r="AG423"/>
  <c r="AF423"/>
  <c r="AE423"/>
  <c r="AD423"/>
  <c r="AC423"/>
  <c r="AB423"/>
  <c r="AA423"/>
  <c r="Z423"/>
  <c r="Y423"/>
  <c r="X423"/>
  <c r="W423"/>
  <c r="V423"/>
  <c r="U423"/>
  <c r="T423"/>
  <c r="S423"/>
  <c r="R423"/>
  <c r="Q423"/>
  <c r="P423"/>
  <c r="O423"/>
  <c r="N423"/>
  <c r="M423"/>
  <c r="L423"/>
  <c r="K423"/>
  <c r="J423"/>
  <c r="I423"/>
  <c r="H423"/>
  <c r="G423"/>
  <c r="AK422"/>
  <c r="F422" s="1"/>
  <c r="AK421"/>
  <c r="F421" s="1"/>
  <c r="AK420"/>
  <c r="F420" s="1"/>
  <c r="AK419"/>
  <c r="F419" s="1"/>
  <c r="AK418"/>
  <c r="F418" s="1"/>
  <c r="AK417"/>
  <c r="F417" s="1"/>
  <c r="AK416"/>
  <c r="F416" s="1"/>
  <c r="AK415"/>
  <c r="F415" s="1"/>
  <c r="AK414"/>
  <c r="F414" s="1"/>
  <c r="AK413"/>
  <c r="F413" s="1"/>
  <c r="AK412"/>
  <c r="F412" s="1"/>
  <c r="AK411"/>
  <c r="F411" s="1"/>
  <c r="AK410"/>
  <c r="F410" s="1"/>
  <c r="AK409"/>
  <c r="F409" s="1"/>
  <c r="AK408"/>
  <c r="F408" s="1"/>
  <c r="AK407"/>
  <c r="F407" s="1"/>
  <c r="AK406"/>
  <c r="F406" s="1"/>
  <c r="AK405"/>
  <c r="F405" s="1"/>
  <c r="AK404"/>
  <c r="F404" s="1"/>
  <c r="AK403"/>
  <c r="F403" s="1"/>
  <c r="AK402"/>
  <c r="F402" s="1"/>
  <c r="AK401"/>
  <c r="F401" s="1"/>
  <c r="AK400"/>
  <c r="F400" s="1"/>
  <c r="AK399"/>
  <c r="F399" s="1"/>
  <c r="AK398"/>
  <c r="F398" s="1"/>
  <c r="AK397"/>
  <c r="F397" s="1"/>
  <c r="AK396"/>
  <c r="F396" s="1"/>
  <c r="AK395"/>
  <c r="F395" s="1"/>
  <c r="AK394"/>
  <c r="F394" s="1"/>
  <c r="AK393"/>
  <c r="F393" s="1"/>
  <c r="AK392"/>
  <c r="F392" s="1"/>
  <c r="AK391"/>
  <c r="F391" s="1"/>
  <c r="AK390"/>
  <c r="F390" s="1"/>
  <c r="AK389"/>
  <c r="F389" s="1"/>
  <c r="AK388"/>
  <c r="F388" s="1"/>
  <c r="AK387"/>
  <c r="F387" s="1"/>
  <c r="AK386"/>
  <c r="F386" s="1"/>
  <c r="AK385"/>
  <c r="F385" s="1"/>
  <c r="AK384"/>
  <c r="F384" s="1"/>
  <c r="AK383"/>
  <c r="F383" s="1"/>
  <c r="AK382"/>
  <c r="F382" s="1"/>
  <c r="AK381"/>
  <c r="F381" s="1"/>
  <c r="AK380"/>
  <c r="F380" s="1"/>
  <c r="AK379"/>
  <c r="F379" s="1"/>
  <c r="AK378"/>
  <c r="F378" s="1"/>
  <c r="AK377"/>
  <c r="F377" s="1"/>
  <c r="AK376"/>
  <c r="F376" s="1"/>
  <c r="AK375"/>
  <c r="F375" s="1"/>
  <c r="AK374"/>
  <c r="F374" s="1"/>
  <c r="AK373"/>
  <c r="F373" s="1"/>
  <c r="AK372"/>
  <c r="F372" s="1"/>
  <c r="AK371"/>
  <c r="F371" s="1"/>
  <c r="AK370"/>
  <c r="F370" s="1"/>
  <c r="AK369"/>
  <c r="F369" s="1"/>
  <c r="AK368"/>
  <c r="F368" s="1"/>
  <c r="AK367"/>
  <c r="F367" s="1"/>
  <c r="C10"/>
  <c r="C8"/>
  <c r="G27" s="1"/>
  <c r="H27" s="1"/>
  <c r="I27" s="1"/>
  <c r="J27" s="1"/>
  <c r="K27" s="1"/>
  <c r="L27" s="1"/>
  <c r="M27" s="1"/>
  <c r="N27" s="1"/>
  <c r="O27" s="1"/>
  <c r="P27" s="1"/>
  <c r="Q27" s="1"/>
  <c r="R27" s="1"/>
  <c r="S27" s="1"/>
  <c r="T27" s="1"/>
  <c r="U27" s="1"/>
  <c r="V27" s="1"/>
  <c r="W27" s="1"/>
  <c r="X27" s="1"/>
  <c r="Y27" s="1"/>
  <c r="Z27" s="1"/>
  <c r="AA27" s="1"/>
  <c r="AB27" s="1"/>
  <c r="AC27" s="1"/>
  <c r="AD27" s="1"/>
  <c r="AE27" s="1"/>
  <c r="AF27" s="1"/>
  <c r="AG27" s="1"/>
  <c r="AH27" s="1"/>
  <c r="AI27" s="1"/>
  <c r="AJ27" s="1"/>
  <c r="AK27" s="1"/>
  <c r="C6"/>
  <c r="F89" i="12" l="1"/>
  <c r="T89"/>
  <c r="F93"/>
  <c r="T93"/>
  <c r="F97"/>
  <c r="T97"/>
  <c r="F101"/>
  <c r="T101"/>
  <c r="F105"/>
  <c r="T105"/>
  <c r="F109"/>
  <c r="T109"/>
  <c r="F92"/>
  <c r="T92"/>
  <c r="F96"/>
  <c r="T96"/>
  <c r="F100"/>
  <c r="T100"/>
  <c r="F104"/>
  <c r="T104"/>
  <c r="F91"/>
  <c r="T91"/>
  <c r="F95"/>
  <c r="T95"/>
  <c r="F99"/>
  <c r="T99"/>
  <c r="F103"/>
  <c r="T103"/>
  <c r="F107"/>
  <c r="T107"/>
  <c r="F90"/>
  <c r="T90"/>
  <c r="F94"/>
  <c r="T94"/>
  <c r="F102"/>
  <c r="T102"/>
  <c r="F106"/>
  <c r="T106"/>
  <c r="M44"/>
  <c r="F85"/>
  <c r="F76"/>
  <c r="F88"/>
  <c r="F108"/>
  <c r="J108"/>
  <c r="F112"/>
  <c r="J112"/>
  <c r="N16"/>
  <c r="O16"/>
  <c r="P16" s="1"/>
  <c r="N26"/>
  <c r="O26"/>
  <c r="P26" s="1"/>
  <c r="O19"/>
  <c r="P19" s="1"/>
  <c r="N19"/>
  <c r="N30"/>
  <c r="O30"/>
  <c r="P30" s="1"/>
  <c r="O13"/>
  <c r="P13" s="1"/>
  <c r="N13"/>
  <c r="O23"/>
  <c r="P23" s="1"/>
  <c r="N23"/>
  <c r="O18"/>
  <c r="P18" s="1"/>
  <c r="N18"/>
  <c r="O29"/>
  <c r="P29" s="1"/>
  <c r="N29"/>
  <c r="N24"/>
  <c r="O24"/>
  <c r="P24" s="1"/>
  <c r="O21"/>
  <c r="P21" s="1"/>
  <c r="N21"/>
  <c r="F75"/>
  <c r="J111"/>
  <c r="F111"/>
  <c r="J113"/>
  <c r="F113"/>
  <c r="F98"/>
  <c r="J98"/>
  <c r="J110"/>
  <c r="F110"/>
  <c r="F114"/>
  <c r="J114"/>
  <c r="O12"/>
  <c r="N12"/>
  <c r="O22"/>
  <c r="P22" s="1"/>
  <c r="N22"/>
  <c r="O15"/>
  <c r="P15" s="1"/>
  <c r="N15"/>
  <c r="J41" i="10" s="1"/>
  <c r="O17" i="12"/>
  <c r="P17" s="1"/>
  <c r="N17"/>
  <c r="O27"/>
  <c r="P27" s="1"/>
  <c r="N27"/>
  <c r="N20"/>
  <c r="O20"/>
  <c r="P20" s="1"/>
  <c r="O14"/>
  <c r="P14" s="1"/>
  <c r="N14"/>
  <c r="O28"/>
  <c r="P28" s="1"/>
  <c r="N28"/>
  <c r="O25"/>
  <c r="P25" s="1"/>
  <c r="N25"/>
  <c r="F425" i="1"/>
  <c r="F429"/>
  <c r="F433"/>
  <c r="F430"/>
  <c r="F434"/>
  <c r="F423"/>
  <c r="F427"/>
  <c r="F431"/>
  <c r="F435"/>
  <c r="F439"/>
  <c r="F437"/>
  <c r="F426"/>
  <c r="F438"/>
  <c r="F424"/>
  <c r="F428"/>
  <c r="F432"/>
  <c r="F436"/>
  <c r="F440"/>
  <c r="F266"/>
  <c r="F270"/>
  <c r="F274"/>
  <c r="F278"/>
  <c r="F247"/>
  <c r="F251"/>
  <c r="F255"/>
  <c r="F259"/>
  <c r="F263"/>
  <c r="F229"/>
  <c r="F233"/>
  <c r="F237"/>
  <c r="F241"/>
  <c r="F245"/>
  <c r="F211"/>
  <c r="F215"/>
  <c r="F219"/>
  <c r="F223"/>
  <c r="F227"/>
  <c r="F209"/>
  <c r="F194"/>
  <c r="F198"/>
  <c r="F202"/>
  <c r="F176"/>
  <c r="F180"/>
  <c r="F184"/>
  <c r="F188"/>
  <c r="F192"/>
  <c r="F158"/>
  <c r="F162"/>
  <c r="F166"/>
  <c r="F170"/>
  <c r="F174"/>
  <c r="F140"/>
  <c r="F144"/>
  <c r="F148"/>
  <c r="F152"/>
  <c r="F156"/>
  <c r="F122"/>
  <c r="F126"/>
  <c r="F130"/>
  <c r="F134"/>
  <c r="F138"/>
  <c r="F104"/>
  <c r="F108"/>
  <c r="F112"/>
  <c r="F116"/>
  <c r="F120"/>
  <c r="F86"/>
  <c r="F90"/>
  <c r="F94"/>
  <c r="F98"/>
  <c r="F102"/>
  <c r="F68"/>
  <c r="F72"/>
  <c r="F76"/>
  <c r="F80"/>
  <c r="F84"/>
  <c r="F50"/>
  <c r="F54"/>
  <c r="F58"/>
  <c r="F62"/>
  <c r="F66"/>
  <c r="F36"/>
  <c r="F40"/>
  <c r="F44"/>
  <c r="F48"/>
  <c r="F32"/>
  <c r="P12" i="12" l="1"/>
  <c r="P44" s="1"/>
  <c r="O44"/>
  <c r="N44"/>
  <c r="K110"/>
  <c r="N110"/>
  <c r="N111"/>
  <c r="K111"/>
  <c r="K114"/>
  <c r="N114"/>
  <c r="K98"/>
  <c r="N98"/>
  <c r="K112"/>
  <c r="N112"/>
  <c r="N113"/>
  <c r="K113"/>
  <c r="K108"/>
  <c r="N108"/>
  <c r="B3"/>
  <c r="B34"/>
  <c r="B35" s="1"/>
  <c r="B36" s="1"/>
  <c r="B37" s="1"/>
  <c r="B38" s="1"/>
  <c r="B39" s="1"/>
  <c r="B40" s="1"/>
  <c r="B41" s="1"/>
  <c r="B42" s="1"/>
  <c r="B13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4"/>
  <c r="B48" l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N51"/>
  <c r="N57"/>
  <c r="N60"/>
  <c r="N83"/>
  <c r="K83"/>
  <c r="K80"/>
  <c r="K74"/>
  <c r="K61"/>
  <c r="K60"/>
  <c r="K57"/>
  <c r="K56"/>
  <c r="K51"/>
  <c r="C4"/>
  <c r="B4" i="8" s="1"/>
  <c r="C3" i="12"/>
  <c r="E48" l="1"/>
  <c r="E52"/>
  <c r="E50"/>
  <c r="T50" s="1"/>
  <c r="E49"/>
  <c r="T49" s="1"/>
  <c r="E47"/>
  <c r="T47" s="1"/>
  <c r="E51"/>
  <c r="T51" s="1"/>
  <c r="E81"/>
  <c r="T81" s="1"/>
  <c r="N80"/>
  <c r="N74"/>
  <c r="N61"/>
  <c r="N56"/>
  <c r="F48" l="1"/>
  <c r="T48"/>
  <c r="F52"/>
  <c r="T52"/>
  <c r="F81"/>
  <c r="F50"/>
  <c r="F47"/>
  <c r="F51"/>
  <c r="F49"/>
  <c r="B25" i="10"/>
  <c r="B49"/>
  <c r="B50" s="1"/>
  <c r="B51" s="1"/>
  <c r="B52" s="1"/>
  <c r="B53" s="1"/>
  <c r="B54" s="1"/>
  <c r="B55" s="1"/>
  <c r="B56" s="1"/>
  <c r="B57" s="1"/>
  <c r="B58" s="1"/>
  <c r="B59" s="1"/>
  <c r="B60" s="1"/>
  <c r="K39"/>
  <c r="K24"/>
  <c r="K30"/>
  <c r="K31"/>
  <c r="H60"/>
  <c r="H59"/>
  <c r="Q49"/>
  <c r="S49" s="1"/>
  <c r="B26" l="1"/>
  <c r="B27" s="1"/>
  <c r="B28" s="1"/>
  <c r="B29" s="1"/>
  <c r="B30" s="1"/>
  <c r="B31" s="1"/>
  <c r="R49"/>
  <c r="E55" i="12"/>
  <c r="T55" s="1"/>
  <c r="E60"/>
  <c r="T60" s="1"/>
  <c r="E64"/>
  <c r="T64" s="1"/>
  <c r="E82"/>
  <c r="T82" s="1"/>
  <c r="E87"/>
  <c r="T87" s="1"/>
  <c r="E77"/>
  <c r="T77" s="1"/>
  <c r="E73"/>
  <c r="T73" s="1"/>
  <c r="E54"/>
  <c r="T54" s="1"/>
  <c r="E59"/>
  <c r="T59" s="1"/>
  <c r="E63"/>
  <c r="T63" s="1"/>
  <c r="E68"/>
  <c r="T68" s="1"/>
  <c r="E72"/>
  <c r="T72" s="1"/>
  <c r="E80"/>
  <c r="T80" s="1"/>
  <c r="E86"/>
  <c r="T86" s="1"/>
  <c r="E69"/>
  <c r="T69" s="1"/>
  <c r="E56"/>
  <c r="T56" s="1"/>
  <c r="E61"/>
  <c r="T61" s="1"/>
  <c r="E65"/>
  <c r="T65" s="1"/>
  <c r="E70"/>
  <c r="T70" s="1"/>
  <c r="E74"/>
  <c r="T74" s="1"/>
  <c r="E78"/>
  <c r="T78" s="1"/>
  <c r="E83"/>
  <c r="T83" s="1"/>
  <c r="E53"/>
  <c r="T53" s="1"/>
  <c r="E57"/>
  <c r="T57" s="1"/>
  <c r="E62"/>
  <c r="T62" s="1"/>
  <c r="E66"/>
  <c r="T66" s="1"/>
  <c r="E71"/>
  <c r="T71" s="1"/>
  <c r="E79"/>
  <c r="T79" s="1"/>
  <c r="E84"/>
  <c r="T84" s="1"/>
  <c r="E130" l="1"/>
  <c r="F60"/>
  <c r="F56"/>
  <c r="F57"/>
  <c r="F78"/>
  <c r="F69"/>
  <c r="F72"/>
  <c r="F54"/>
  <c r="F77"/>
  <c r="F82"/>
  <c r="F55"/>
  <c r="F61"/>
  <c r="F79"/>
  <c r="F62"/>
  <c r="F83"/>
  <c r="F65"/>
  <c r="F59"/>
  <c r="F87"/>
  <c r="F71"/>
  <c r="F84"/>
  <c r="F66"/>
  <c r="F70"/>
  <c r="F80"/>
  <c r="F63"/>
  <c r="F53"/>
  <c r="F74"/>
  <c r="F86"/>
  <c r="F68"/>
  <c r="F73"/>
  <c r="F64"/>
  <c r="F130" l="1"/>
  <c r="H68" i="8"/>
  <c r="H67"/>
  <c r="D109"/>
  <c r="H109" s="1"/>
  <c r="L109" s="1"/>
  <c r="M109" s="1"/>
  <c r="D108"/>
  <c r="H108" s="1"/>
  <c r="L108" s="1"/>
  <c r="M108" s="1"/>
  <c r="D107"/>
  <c r="H107" s="1"/>
  <c r="L107" s="1"/>
  <c r="M107" s="1"/>
  <c r="D106"/>
  <c r="H106" s="1"/>
  <c r="L106" s="1"/>
  <c r="M106" s="1"/>
  <c r="D105"/>
  <c r="H105" s="1"/>
  <c r="L105" s="1"/>
  <c r="M105" s="1"/>
  <c r="D104"/>
  <c r="H104" s="1"/>
  <c r="L104" s="1"/>
  <c r="C104"/>
  <c r="D103"/>
  <c r="H103" s="1"/>
  <c r="L103" s="1"/>
  <c r="C103"/>
  <c r="D102"/>
  <c r="H102" s="1"/>
  <c r="D101"/>
  <c r="H101" s="1"/>
  <c r="L101" s="1"/>
  <c r="C101"/>
  <c r="D100"/>
  <c r="H100" s="1"/>
  <c r="L100" s="1"/>
  <c r="C100"/>
  <c r="D99"/>
  <c r="H99" s="1"/>
  <c r="C99"/>
  <c r="D98"/>
  <c r="H98" s="1"/>
  <c r="L98" s="1"/>
  <c r="C98"/>
  <c r="D97"/>
  <c r="H97" s="1"/>
  <c r="L97" s="1"/>
  <c r="M97" s="1"/>
  <c r="D96"/>
  <c r="H96" s="1"/>
  <c r="L96" s="1"/>
  <c r="M96" s="1"/>
  <c r="D95"/>
  <c r="H95" s="1"/>
  <c r="L95" s="1"/>
  <c r="M95" s="1"/>
  <c r="D94"/>
  <c r="H94" s="1"/>
  <c r="L94" s="1"/>
  <c r="C94"/>
  <c r="D93"/>
  <c r="H93" s="1"/>
  <c r="L93" s="1"/>
  <c r="C93"/>
  <c r="D92"/>
  <c r="H92" s="1"/>
  <c r="L92" s="1"/>
  <c r="C92"/>
  <c r="D91"/>
  <c r="H91" s="1"/>
  <c r="L91" s="1"/>
  <c r="C91"/>
  <c r="D90"/>
  <c r="H90" s="1"/>
  <c r="L90" s="1"/>
  <c r="D89"/>
  <c r="H89" s="1"/>
  <c r="L89" s="1"/>
  <c r="M89" s="1"/>
  <c r="D88"/>
  <c r="H88" s="1"/>
  <c r="L88" s="1"/>
  <c r="M88" s="1"/>
  <c r="D87"/>
  <c r="H87" s="1"/>
  <c r="L87" s="1"/>
  <c r="C87"/>
  <c r="D86"/>
  <c r="H86" s="1"/>
  <c r="L86" s="1"/>
  <c r="D85"/>
  <c r="H85" s="1"/>
  <c r="L85" s="1"/>
  <c r="M85" s="1"/>
  <c r="C85"/>
  <c r="D84"/>
  <c r="H84" s="1"/>
  <c r="L84" s="1"/>
  <c r="D83"/>
  <c r="H83" s="1"/>
  <c r="L83" s="1"/>
  <c r="M83" s="1"/>
  <c r="D82"/>
  <c r="H82" s="1"/>
  <c r="L82" s="1"/>
  <c r="C82"/>
  <c r="D81"/>
  <c r="H81" s="1"/>
  <c r="L81" s="1"/>
  <c r="M81" s="1"/>
  <c r="D80"/>
  <c r="H80" s="1"/>
  <c r="L80" s="1"/>
  <c r="M80" s="1"/>
  <c r="D79"/>
  <c r="H79" s="1"/>
  <c r="L79" s="1"/>
  <c r="C79"/>
  <c r="D78"/>
  <c r="H78" s="1"/>
  <c r="L78" s="1"/>
  <c r="C78"/>
  <c r="D77"/>
  <c r="H77" s="1"/>
  <c r="L77" s="1"/>
  <c r="D76"/>
  <c r="H76" s="1"/>
  <c r="L76" s="1"/>
  <c r="M76" s="1"/>
  <c r="D75"/>
  <c r="H75" s="1"/>
  <c r="L75" s="1"/>
  <c r="D74"/>
  <c r="H74" s="1"/>
  <c r="L74" s="1"/>
  <c r="C74"/>
  <c r="D73"/>
  <c r="H73" s="1"/>
  <c r="L73" s="1"/>
  <c r="D72"/>
  <c r="H72" s="1"/>
  <c r="L72" s="1"/>
  <c r="C72"/>
  <c r="D71"/>
  <c r="H71" s="1"/>
  <c r="D70"/>
  <c r="H70" s="1"/>
  <c r="L70" s="1"/>
  <c r="D69"/>
  <c r="H69" s="1"/>
  <c r="C69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M98" i="8" l="1"/>
  <c r="M100"/>
  <c r="M73"/>
  <c r="I26" i="10"/>
  <c r="M74" i="8"/>
  <c r="M101"/>
  <c r="M78"/>
  <c r="M92"/>
  <c r="M94"/>
  <c r="M79"/>
  <c r="M82"/>
  <c r="M91"/>
  <c r="M93"/>
  <c r="M103"/>
  <c r="M77"/>
  <c r="I24" i="10"/>
  <c r="M84" i="8"/>
  <c r="I23" i="10"/>
  <c r="M75" i="8"/>
  <c r="I30" i="10"/>
  <c r="M90" i="8"/>
  <c r="I25" i="10"/>
  <c r="M72" i="8"/>
  <c r="I31" i="10"/>
  <c r="M86" i="8"/>
  <c r="I27" i="10"/>
  <c r="M70" i="8"/>
  <c r="I28" i="10"/>
  <c r="M87" i="8"/>
  <c r="I29" i="10"/>
  <c r="M104" i="8"/>
  <c r="L69"/>
  <c r="M69" s="1"/>
  <c r="L71"/>
  <c r="M71" s="1"/>
  <c r="L99"/>
  <c r="M99" s="1"/>
  <c r="A14" i="2"/>
  <c r="N11" i="5"/>
  <c r="D31" i="9"/>
  <c r="A84" i="2"/>
  <c r="C61" i="8" l="1"/>
  <c r="C42"/>
  <c r="A20" i="2"/>
  <c r="A504"/>
  <c r="A376"/>
  <c r="A60"/>
  <c r="A388"/>
  <c r="A40"/>
  <c r="A344"/>
  <c r="A824"/>
  <c r="A792"/>
  <c r="A692"/>
  <c r="A888"/>
  <c r="A916"/>
  <c r="A36"/>
  <c r="A756"/>
  <c r="A948"/>
  <c r="A456"/>
  <c r="A404"/>
  <c r="A660"/>
  <c r="A196"/>
  <c r="A968"/>
  <c r="A372"/>
  <c r="A452"/>
  <c r="A628"/>
  <c r="A644"/>
  <c r="A136"/>
  <c r="A232"/>
  <c r="A520"/>
  <c r="A920"/>
  <c r="A324"/>
  <c r="A408"/>
  <c r="A568"/>
  <c r="A536"/>
  <c r="A952"/>
  <c r="A632"/>
  <c r="A24"/>
  <c r="A696"/>
  <c r="A648"/>
  <c r="A904"/>
  <c r="A296"/>
  <c r="A484"/>
  <c r="A872"/>
  <c r="A52"/>
  <c r="A584"/>
  <c r="A836"/>
  <c r="A148"/>
  <c r="A596"/>
  <c r="A788"/>
  <c r="A820"/>
  <c r="A740"/>
  <c r="A92"/>
  <c r="A124"/>
  <c r="A116"/>
  <c r="A612"/>
  <c r="A264"/>
  <c r="A680"/>
  <c r="A56"/>
  <c r="A616"/>
  <c r="A216"/>
  <c r="A392"/>
  <c r="A840"/>
  <c r="A164"/>
  <c r="A580"/>
  <c r="A140"/>
  <c r="A244"/>
  <c r="A868"/>
  <c r="A276"/>
  <c r="A44"/>
  <c r="A884"/>
  <c r="A664"/>
  <c r="A772"/>
  <c r="A564"/>
  <c r="A856"/>
  <c r="A180"/>
  <c r="A600"/>
  <c r="A808"/>
  <c r="A340"/>
  <c r="A728"/>
  <c r="A200"/>
  <c r="A744"/>
  <c r="A776"/>
  <c r="A328"/>
  <c r="A312"/>
  <c r="A488"/>
  <c r="A708"/>
  <c r="A184"/>
  <c r="A500"/>
  <c r="A108"/>
  <c r="A132"/>
  <c r="A72"/>
  <c r="A100"/>
  <c r="A88"/>
  <c r="A900"/>
  <c r="A420"/>
  <c r="A248"/>
  <c r="A308"/>
  <c r="A852"/>
  <c r="A212"/>
  <c r="A552"/>
  <c r="A168"/>
  <c r="A932"/>
  <c r="A228"/>
  <c r="A436"/>
  <c r="A356"/>
  <c r="A120"/>
  <c r="A28"/>
  <c r="A280"/>
  <c r="A68"/>
  <c r="A964"/>
  <c r="A936"/>
  <c r="A472"/>
  <c r="A76"/>
  <c r="A804"/>
  <c r="A468"/>
  <c r="A760"/>
  <c r="A440"/>
  <c r="A532"/>
  <c r="A260"/>
  <c r="A712"/>
  <c r="A724"/>
  <c r="A424"/>
  <c r="A152"/>
  <c r="A548"/>
  <c r="A360"/>
  <c r="A516"/>
  <c r="A676"/>
  <c r="A292"/>
  <c r="A104"/>
  <c r="B3" i="8" l="1"/>
  <c r="C21"/>
  <c r="C15"/>
  <c r="A12"/>
  <c r="A13" s="1"/>
  <c r="A14" s="1"/>
  <c r="A15" s="1"/>
  <c r="A16" s="1"/>
  <c r="A17" s="1"/>
  <c r="A18" s="1"/>
  <c r="A19" s="1"/>
  <c r="A20" s="1"/>
  <c r="A21" s="1"/>
  <c r="A22" s="1"/>
  <c r="A23" s="1"/>
  <c r="A24" s="1"/>
  <c r="L67"/>
  <c r="M67" s="1"/>
  <c r="C60"/>
  <c r="C58"/>
  <c r="C57"/>
  <c r="C56"/>
  <c r="C55"/>
  <c r="C51"/>
  <c r="C50"/>
  <c r="C49"/>
  <c r="C48"/>
  <c r="C44"/>
  <c r="C39"/>
  <c r="C36"/>
  <c r="C35"/>
  <c r="C31"/>
  <c r="C29"/>
  <c r="A27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C26"/>
  <c r="A4"/>
  <c r="A3"/>
  <c r="A42" l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S89" i="5" l="1"/>
  <c r="S87"/>
  <c r="S84"/>
  <c r="N106"/>
  <c r="O106" s="1"/>
  <c r="N104"/>
  <c r="O104" s="1"/>
  <c r="N100"/>
  <c r="O100" s="1"/>
  <c r="N96"/>
  <c r="O96" s="1"/>
  <c r="A80" l="1"/>
  <c r="N12" l="1"/>
  <c r="N93"/>
  <c r="N91"/>
  <c r="N90"/>
  <c r="N88"/>
  <c r="N86"/>
  <c r="N85"/>
  <c r="N83"/>
  <c r="N82"/>
  <c r="N80"/>
  <c r="N79"/>
  <c r="N76"/>
  <c r="N75"/>
  <c r="N74"/>
  <c r="O74" s="1"/>
  <c r="N73"/>
  <c r="N70"/>
  <c r="N56"/>
  <c r="N55"/>
  <c r="N54"/>
  <c r="N53"/>
  <c r="N52"/>
  <c r="N51"/>
  <c r="N50"/>
  <c r="N49"/>
  <c r="N69"/>
  <c r="N72"/>
  <c r="O72" s="1"/>
  <c r="N46"/>
  <c r="N45"/>
  <c r="N44"/>
  <c r="N66"/>
  <c r="O66" s="1"/>
  <c r="N65"/>
  <c r="N64"/>
  <c r="O64" s="1"/>
  <c r="N40"/>
  <c r="N62"/>
  <c r="N59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A62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N41" l="1"/>
  <c r="N39"/>
  <c r="N47"/>
  <c r="N43"/>
  <c r="N63"/>
  <c r="O63" s="1"/>
  <c r="N36"/>
  <c r="N42"/>
  <c r="N48"/>
  <c r="N71"/>
  <c r="O71" s="1"/>
  <c r="N67"/>
  <c r="O67" s="1"/>
  <c r="O59"/>
  <c r="O62"/>
  <c r="O70"/>
  <c r="N68"/>
  <c r="O68" s="1"/>
  <c r="O76"/>
  <c r="O65"/>
  <c r="O69"/>
  <c r="O73"/>
  <c r="O75"/>
  <c r="D65" l="1"/>
  <c r="S65" s="1"/>
  <c r="D106"/>
  <c r="D69"/>
  <c r="D59"/>
  <c r="S61" s="1"/>
  <c r="D71"/>
  <c r="S71" s="1"/>
  <c r="D68"/>
  <c r="S68" s="1"/>
  <c r="D70"/>
  <c r="S70" s="1"/>
  <c r="D62"/>
  <c r="I62" s="1"/>
  <c r="J62" s="1"/>
  <c r="D64"/>
  <c r="S64" s="1"/>
  <c r="D66"/>
  <c r="S66" s="1"/>
  <c r="D63"/>
  <c r="S63" s="1"/>
  <c r="D67"/>
  <c r="E67" s="1"/>
  <c r="D31"/>
  <c r="S31" l="1"/>
  <c r="I65"/>
  <c r="J65" s="1"/>
  <c r="E65"/>
  <c r="S69"/>
  <c r="I69"/>
  <c r="M69" s="1"/>
  <c r="E69"/>
  <c r="S106"/>
  <c r="S107"/>
  <c r="I106"/>
  <c r="M106" s="1"/>
  <c r="E106"/>
  <c r="S60"/>
  <c r="S62"/>
  <c r="E59"/>
  <c r="I59"/>
  <c r="M59" s="1"/>
  <c r="S59"/>
  <c r="S67"/>
  <c r="E62"/>
  <c r="I67"/>
  <c r="J67" s="1"/>
  <c r="E71"/>
  <c r="I71"/>
  <c r="J71" s="1"/>
  <c r="I64"/>
  <c r="M64" s="1"/>
  <c r="E64"/>
  <c r="I66"/>
  <c r="M66" s="1"/>
  <c r="I63"/>
  <c r="J63" s="1"/>
  <c r="E63"/>
  <c r="I68"/>
  <c r="J68" s="1"/>
  <c r="E66"/>
  <c r="I70"/>
  <c r="J70" s="1"/>
  <c r="E68"/>
  <c r="E70"/>
  <c r="M62"/>
  <c r="E31"/>
  <c r="O93"/>
  <c r="H93"/>
  <c r="BN60" i="9"/>
  <c r="BL60"/>
  <c r="BJ60"/>
  <c r="BH60"/>
  <c r="BF60"/>
  <c r="BD60"/>
  <c r="BB60"/>
  <c r="AZ60"/>
  <c r="AX60"/>
  <c r="AV60"/>
  <c r="AT60"/>
  <c r="AR60"/>
  <c r="AP60"/>
  <c r="AN60"/>
  <c r="AL60"/>
  <c r="AJ60"/>
  <c r="AH60"/>
  <c r="AF60"/>
  <c r="AD60"/>
  <c r="AB60"/>
  <c r="Z60"/>
  <c r="X60"/>
  <c r="V60"/>
  <c r="T60"/>
  <c r="R60"/>
  <c r="P60"/>
  <c r="N60"/>
  <c r="L60"/>
  <c r="J60"/>
  <c r="H60"/>
  <c r="F60"/>
  <c r="D60"/>
  <c r="BN59"/>
  <c r="BL59"/>
  <c r="BJ59"/>
  <c r="BH59"/>
  <c r="BF59"/>
  <c r="BD59"/>
  <c r="BB59"/>
  <c r="AZ59"/>
  <c r="AX59"/>
  <c r="AV59"/>
  <c r="AT59"/>
  <c r="AR59"/>
  <c r="AP59"/>
  <c r="AN59"/>
  <c r="AL59"/>
  <c r="AJ59"/>
  <c r="AF59"/>
  <c r="AH59" s="1"/>
  <c r="AD59"/>
  <c r="AB59"/>
  <c r="Z59"/>
  <c r="X59"/>
  <c r="V59"/>
  <c r="T59"/>
  <c r="R59"/>
  <c r="P59"/>
  <c r="N59"/>
  <c r="L59"/>
  <c r="J59"/>
  <c r="H59"/>
  <c r="F59"/>
  <c r="D59"/>
  <c r="BN58"/>
  <c r="BL58"/>
  <c r="BJ58"/>
  <c r="BH58"/>
  <c r="BF58"/>
  <c r="BD58"/>
  <c r="BB58"/>
  <c r="AZ58"/>
  <c r="AX58"/>
  <c r="AV58"/>
  <c r="AT58"/>
  <c r="AR58"/>
  <c r="AP58"/>
  <c r="AN58"/>
  <c r="AL58"/>
  <c r="AJ58"/>
  <c r="AF58"/>
  <c r="AH58" s="1"/>
  <c r="AD58"/>
  <c r="AB58"/>
  <c r="Z58"/>
  <c r="X58"/>
  <c r="V58"/>
  <c r="T58"/>
  <c r="R58"/>
  <c r="P58"/>
  <c r="N58"/>
  <c r="L58"/>
  <c r="J58"/>
  <c r="H58"/>
  <c r="F58"/>
  <c r="D58"/>
  <c r="BN57"/>
  <c r="BL57"/>
  <c r="BJ57"/>
  <c r="BH57"/>
  <c r="BF57"/>
  <c r="BD57"/>
  <c r="BB57"/>
  <c r="AZ57"/>
  <c r="AX57"/>
  <c r="AV57"/>
  <c r="AT57"/>
  <c r="AR57"/>
  <c r="AP57"/>
  <c r="AN57"/>
  <c r="AL57"/>
  <c r="AJ57"/>
  <c r="AF57"/>
  <c r="AH57" s="1"/>
  <c r="AD57"/>
  <c r="AB57"/>
  <c r="Z57"/>
  <c r="X57"/>
  <c r="V57"/>
  <c r="T57"/>
  <c r="R57"/>
  <c r="P57"/>
  <c r="N57"/>
  <c r="L57"/>
  <c r="J57"/>
  <c r="H57"/>
  <c r="F57"/>
  <c r="D57"/>
  <c r="BN56"/>
  <c r="BL56"/>
  <c r="BJ56"/>
  <c r="BH56"/>
  <c r="BF56"/>
  <c r="BD56"/>
  <c r="BB56"/>
  <c r="AZ56"/>
  <c r="AX56"/>
  <c r="AV56"/>
  <c r="AT56"/>
  <c r="AR56"/>
  <c r="AP56"/>
  <c r="AN56"/>
  <c r="AL56"/>
  <c r="AJ56"/>
  <c r="AF56"/>
  <c r="AH56" s="1"/>
  <c r="AD56"/>
  <c r="AB56"/>
  <c r="Z56"/>
  <c r="X56"/>
  <c r="V56"/>
  <c r="T56"/>
  <c r="R56"/>
  <c r="P56"/>
  <c r="N56"/>
  <c r="L56"/>
  <c r="J56"/>
  <c r="H56"/>
  <c r="F56"/>
  <c r="D56"/>
  <c r="BN55"/>
  <c r="BL55"/>
  <c r="BJ55"/>
  <c r="BH55"/>
  <c r="BF55"/>
  <c r="BD55"/>
  <c r="BB55"/>
  <c r="AZ55"/>
  <c r="AX55"/>
  <c r="AV55"/>
  <c r="AT55"/>
  <c r="AR55"/>
  <c r="AP55"/>
  <c r="AN55"/>
  <c r="AL55"/>
  <c r="AJ55"/>
  <c r="AF55"/>
  <c r="AH55" s="1"/>
  <c r="AD55"/>
  <c r="AB55"/>
  <c r="Z55"/>
  <c r="X55"/>
  <c r="V55"/>
  <c r="T55"/>
  <c r="R55"/>
  <c r="P55"/>
  <c r="N55"/>
  <c r="L55"/>
  <c r="J55"/>
  <c r="H55"/>
  <c r="F55"/>
  <c r="D55"/>
  <c r="BN54"/>
  <c r="BL54"/>
  <c r="BJ54"/>
  <c r="BH54"/>
  <c r="BF54"/>
  <c r="BD54"/>
  <c r="BB54"/>
  <c r="AZ54"/>
  <c r="AX54"/>
  <c r="AV54"/>
  <c r="AT54"/>
  <c r="AR54"/>
  <c r="AP54"/>
  <c r="AN54"/>
  <c r="AL54"/>
  <c r="AJ54"/>
  <c r="AF54"/>
  <c r="AH54" s="1"/>
  <c r="AD54"/>
  <c r="AB54"/>
  <c r="Z54"/>
  <c r="X54"/>
  <c r="V54"/>
  <c r="T54"/>
  <c r="R54"/>
  <c r="P54"/>
  <c r="N54"/>
  <c r="L54"/>
  <c r="J54"/>
  <c r="H54"/>
  <c r="F54"/>
  <c r="D54"/>
  <c r="BN53"/>
  <c r="BL53"/>
  <c r="BJ53"/>
  <c r="BH53"/>
  <c r="BF53"/>
  <c r="BD53"/>
  <c r="BB53"/>
  <c r="AZ53"/>
  <c r="AX53"/>
  <c r="AV53"/>
  <c r="AT53"/>
  <c r="AR53"/>
  <c r="AP53"/>
  <c r="AN53"/>
  <c r="AL53"/>
  <c r="AJ53"/>
  <c r="AF53"/>
  <c r="AH53" s="1"/>
  <c r="AD53"/>
  <c r="AB53"/>
  <c r="Z53"/>
  <c r="X53"/>
  <c r="V53"/>
  <c r="T53"/>
  <c r="R53"/>
  <c r="P53"/>
  <c r="N53"/>
  <c r="L53"/>
  <c r="J53"/>
  <c r="H53"/>
  <c r="F53"/>
  <c r="D53"/>
  <c r="BN52"/>
  <c r="BL52"/>
  <c r="BJ52"/>
  <c r="BH52"/>
  <c r="BF52"/>
  <c r="BD52"/>
  <c r="BB52"/>
  <c r="AZ52"/>
  <c r="AX52"/>
  <c r="AV52"/>
  <c r="AT52"/>
  <c r="AR52"/>
  <c r="AP52"/>
  <c r="AN52"/>
  <c r="AL52"/>
  <c r="AJ52"/>
  <c r="AH52"/>
  <c r="AF52"/>
  <c r="AD52"/>
  <c r="AB52"/>
  <c r="Z52"/>
  <c r="X52"/>
  <c r="V52"/>
  <c r="T52"/>
  <c r="R52"/>
  <c r="P52"/>
  <c r="N52"/>
  <c r="L52"/>
  <c r="J52"/>
  <c r="H52"/>
  <c r="F52"/>
  <c r="D52"/>
  <c r="BN51"/>
  <c r="BL51"/>
  <c r="BJ51"/>
  <c r="BH51"/>
  <c r="BF51"/>
  <c r="BD51"/>
  <c r="BB51"/>
  <c r="AZ51"/>
  <c r="AX51"/>
  <c r="AV51"/>
  <c r="AT51"/>
  <c r="AR51"/>
  <c r="AP51"/>
  <c r="AN51"/>
  <c r="AL51"/>
  <c r="AJ51"/>
  <c r="AH51"/>
  <c r="AF51"/>
  <c r="AD51"/>
  <c r="AB51"/>
  <c r="Z51"/>
  <c r="X51"/>
  <c r="V51"/>
  <c r="T51"/>
  <c r="R51"/>
  <c r="P51"/>
  <c r="N51"/>
  <c r="L51"/>
  <c r="J51"/>
  <c r="H51"/>
  <c r="F51"/>
  <c r="D51"/>
  <c r="BN50"/>
  <c r="BL50"/>
  <c r="BJ50"/>
  <c r="BH50"/>
  <c r="BF50"/>
  <c r="BD50"/>
  <c r="BB50"/>
  <c r="AZ50"/>
  <c r="AX50"/>
  <c r="AV50"/>
  <c r="AT50"/>
  <c r="AR50"/>
  <c r="AP50"/>
  <c r="AN50"/>
  <c r="AL50"/>
  <c r="AJ50"/>
  <c r="AH50"/>
  <c r="AF50"/>
  <c r="AD50"/>
  <c r="AB50"/>
  <c r="Z50"/>
  <c r="X50"/>
  <c r="V50"/>
  <c r="R50"/>
  <c r="P50"/>
  <c r="N50"/>
  <c r="L50"/>
  <c r="J50"/>
  <c r="H50"/>
  <c r="F50"/>
  <c r="D50"/>
  <c r="T50" s="1"/>
  <c r="BN49"/>
  <c r="BL49"/>
  <c r="BJ49"/>
  <c r="BH49"/>
  <c r="BF49"/>
  <c r="BD49"/>
  <c r="BB49"/>
  <c r="AZ49"/>
  <c r="AX49"/>
  <c r="AV49"/>
  <c r="AT49"/>
  <c r="AR49"/>
  <c r="AP49"/>
  <c r="AN49"/>
  <c r="AL49"/>
  <c r="AJ49"/>
  <c r="AH49"/>
  <c r="AF49"/>
  <c r="AD49"/>
  <c r="AB49"/>
  <c r="Z49"/>
  <c r="X49"/>
  <c r="V49"/>
  <c r="T49"/>
  <c r="R49"/>
  <c r="P49"/>
  <c r="N49"/>
  <c r="L49"/>
  <c r="J49"/>
  <c r="H49"/>
  <c r="F49"/>
  <c r="D49"/>
  <c r="BN48"/>
  <c r="BL48"/>
  <c r="BJ48"/>
  <c r="BH48"/>
  <c r="BF48"/>
  <c r="BD48"/>
  <c r="BB48"/>
  <c r="AZ48"/>
  <c r="AX48"/>
  <c r="AV48"/>
  <c r="AT48"/>
  <c r="AR48"/>
  <c r="AP48"/>
  <c r="AN48"/>
  <c r="AL48"/>
  <c r="AJ48"/>
  <c r="AH48"/>
  <c r="AF48"/>
  <c r="AD48"/>
  <c r="AB48"/>
  <c r="Z48"/>
  <c r="X48"/>
  <c r="V48"/>
  <c r="T48"/>
  <c r="R48"/>
  <c r="P48"/>
  <c r="N48"/>
  <c r="L48"/>
  <c r="J48"/>
  <c r="H48"/>
  <c r="F48"/>
  <c r="D48"/>
  <c r="BN47"/>
  <c r="BL47"/>
  <c r="BJ47"/>
  <c r="BH47"/>
  <c r="BF47"/>
  <c r="BD47"/>
  <c r="BB47"/>
  <c r="AZ47"/>
  <c r="AX47"/>
  <c r="AV47"/>
  <c r="AT47"/>
  <c r="AR47"/>
  <c r="AP47"/>
  <c r="AN47"/>
  <c r="AL47"/>
  <c r="AJ47"/>
  <c r="AH47"/>
  <c r="AF47"/>
  <c r="AD47"/>
  <c r="AB47"/>
  <c r="Z47"/>
  <c r="X47"/>
  <c r="V47"/>
  <c r="T47"/>
  <c r="R47"/>
  <c r="P47"/>
  <c r="N47"/>
  <c r="L47"/>
  <c r="J47"/>
  <c r="H47"/>
  <c r="F47"/>
  <c r="D47"/>
  <c r="BN46"/>
  <c r="BL46"/>
  <c r="BJ46"/>
  <c r="BH46"/>
  <c r="BF46"/>
  <c r="BD46"/>
  <c r="BB46"/>
  <c r="AZ46"/>
  <c r="AX46"/>
  <c r="AV46"/>
  <c r="AT46"/>
  <c r="AR46"/>
  <c r="AP46"/>
  <c r="AN46"/>
  <c r="AL46"/>
  <c r="AJ46"/>
  <c r="AH46"/>
  <c r="AF46"/>
  <c r="AD46"/>
  <c r="AB46"/>
  <c r="Z46"/>
  <c r="X46"/>
  <c r="V46"/>
  <c r="T46"/>
  <c r="R46"/>
  <c r="P46"/>
  <c r="N46"/>
  <c r="L46"/>
  <c r="J46"/>
  <c r="H46"/>
  <c r="F46"/>
  <c r="D46"/>
  <c r="BN45"/>
  <c r="BL45"/>
  <c r="BJ45"/>
  <c r="BH45"/>
  <c r="BF45"/>
  <c r="BD45"/>
  <c r="BB45"/>
  <c r="AZ45"/>
  <c r="AX45"/>
  <c r="AV45"/>
  <c r="AT45"/>
  <c r="AR45"/>
  <c r="AP45"/>
  <c r="AN45"/>
  <c r="AL45"/>
  <c r="AJ45"/>
  <c r="AH45"/>
  <c r="AF45"/>
  <c r="AD45"/>
  <c r="AB45"/>
  <c r="Z45"/>
  <c r="X45"/>
  <c r="V45"/>
  <c r="T45"/>
  <c r="R45"/>
  <c r="P45"/>
  <c r="N45"/>
  <c r="L45"/>
  <c r="J45"/>
  <c r="H45"/>
  <c r="F45"/>
  <c r="D45"/>
  <c r="BN44"/>
  <c r="G48" i="5" s="1"/>
  <c r="BL44" i="9"/>
  <c r="BJ44"/>
  <c r="BH44"/>
  <c r="BF44"/>
  <c r="BD44"/>
  <c r="BB44"/>
  <c r="AZ44"/>
  <c r="AX44"/>
  <c r="AV44"/>
  <c r="AT44"/>
  <c r="AR44"/>
  <c r="AP44"/>
  <c r="AN44"/>
  <c r="AL44"/>
  <c r="AJ44"/>
  <c r="AH44"/>
  <c r="AF44"/>
  <c r="AD44"/>
  <c r="AB44"/>
  <c r="Z44"/>
  <c r="X44"/>
  <c r="V44"/>
  <c r="T44"/>
  <c r="R44"/>
  <c r="P44"/>
  <c r="N44"/>
  <c r="L44"/>
  <c r="J44"/>
  <c r="H44"/>
  <c r="F44"/>
  <c r="D44"/>
  <c r="BN43"/>
  <c r="BL43"/>
  <c r="BJ43"/>
  <c r="BH43"/>
  <c r="BF43"/>
  <c r="BD43"/>
  <c r="BB43"/>
  <c r="AZ43"/>
  <c r="AX43"/>
  <c r="AV43"/>
  <c r="AT43"/>
  <c r="AR43"/>
  <c r="AP43"/>
  <c r="AN43"/>
  <c r="AL43"/>
  <c r="AJ43"/>
  <c r="AH43"/>
  <c r="AF43"/>
  <c r="AD43"/>
  <c r="AB43"/>
  <c r="Z43"/>
  <c r="X43"/>
  <c r="V43"/>
  <c r="T43"/>
  <c r="R43"/>
  <c r="P43"/>
  <c r="N43"/>
  <c r="L43"/>
  <c r="J43"/>
  <c r="H43"/>
  <c r="F43"/>
  <c r="D43"/>
  <c r="BN42"/>
  <c r="G46" i="5" s="1"/>
  <c r="BL42" i="9"/>
  <c r="BJ42"/>
  <c r="BH42"/>
  <c r="BF42"/>
  <c r="BD42"/>
  <c r="BB42"/>
  <c r="AZ42"/>
  <c r="AX42"/>
  <c r="AV42"/>
  <c r="AT42"/>
  <c r="AR42"/>
  <c r="AP42"/>
  <c r="AN42"/>
  <c r="AL42"/>
  <c r="AJ42"/>
  <c r="AH42"/>
  <c r="AF42"/>
  <c r="AD42"/>
  <c r="AB42"/>
  <c r="Z42"/>
  <c r="X42"/>
  <c r="V42"/>
  <c r="T42"/>
  <c r="R42"/>
  <c r="P42"/>
  <c r="N42"/>
  <c r="L42"/>
  <c r="J42"/>
  <c r="H42"/>
  <c r="F42"/>
  <c r="D42"/>
  <c r="BN41"/>
  <c r="G45" i="5" s="1"/>
  <c r="BL41" i="9"/>
  <c r="BJ41"/>
  <c r="BH41"/>
  <c r="BF41"/>
  <c r="BD41"/>
  <c r="BB41"/>
  <c r="AZ41"/>
  <c r="AX41"/>
  <c r="AV41"/>
  <c r="AT41"/>
  <c r="AR41"/>
  <c r="AP41"/>
  <c r="AN41"/>
  <c r="AL41"/>
  <c r="AJ41"/>
  <c r="AH41"/>
  <c r="AF41"/>
  <c r="AD41"/>
  <c r="AB41"/>
  <c r="Z41"/>
  <c r="X41"/>
  <c r="V41"/>
  <c r="T41"/>
  <c r="R41"/>
  <c r="P41"/>
  <c r="N41"/>
  <c r="L41"/>
  <c r="J41"/>
  <c r="H41"/>
  <c r="F41"/>
  <c r="D41"/>
  <c r="BN40"/>
  <c r="G44" i="5" s="1"/>
  <c r="BL40" i="9"/>
  <c r="BJ40"/>
  <c r="BH40"/>
  <c r="BF40"/>
  <c r="BD40"/>
  <c r="BB40"/>
  <c r="AZ40"/>
  <c r="AX40"/>
  <c r="AV40"/>
  <c r="AT40"/>
  <c r="AR40"/>
  <c r="AP40"/>
  <c r="AN40"/>
  <c r="AL40"/>
  <c r="AJ40"/>
  <c r="AH40"/>
  <c r="AF40"/>
  <c r="AD40"/>
  <c r="AB40"/>
  <c r="Z40"/>
  <c r="X40"/>
  <c r="V40"/>
  <c r="T40"/>
  <c r="R40"/>
  <c r="P40"/>
  <c r="N40"/>
  <c r="L40"/>
  <c r="J40"/>
  <c r="H40"/>
  <c r="F40"/>
  <c r="D40"/>
  <c r="BN39"/>
  <c r="G43" i="5" s="1"/>
  <c r="BL39" i="9"/>
  <c r="BJ39"/>
  <c r="BH39"/>
  <c r="BF39"/>
  <c r="BD39"/>
  <c r="BB39"/>
  <c r="AZ39"/>
  <c r="AX39"/>
  <c r="AV39"/>
  <c r="AT39"/>
  <c r="AR39"/>
  <c r="AP39"/>
  <c r="AN39"/>
  <c r="AL39"/>
  <c r="AJ39"/>
  <c r="AH39"/>
  <c r="AF39"/>
  <c r="AD39"/>
  <c r="AB39"/>
  <c r="Z39"/>
  <c r="X39"/>
  <c r="V39"/>
  <c r="T39"/>
  <c r="R39"/>
  <c r="P39"/>
  <c r="N39"/>
  <c r="L39"/>
  <c r="J39"/>
  <c r="H39"/>
  <c r="F39"/>
  <c r="D39"/>
  <c r="BN38"/>
  <c r="G42" i="5" s="1"/>
  <c r="BL38" i="9"/>
  <c r="BJ38"/>
  <c r="BH38"/>
  <c r="BF38"/>
  <c r="BD38"/>
  <c r="BB38"/>
  <c r="AZ38"/>
  <c r="AX38"/>
  <c r="AV38"/>
  <c r="AT38"/>
  <c r="AR38"/>
  <c r="AP38"/>
  <c r="AN38"/>
  <c r="AL38"/>
  <c r="AJ38"/>
  <c r="AH38"/>
  <c r="AF38"/>
  <c r="AD38"/>
  <c r="AB38"/>
  <c r="Z38"/>
  <c r="X38"/>
  <c r="V38"/>
  <c r="T38"/>
  <c r="R38"/>
  <c r="P38"/>
  <c r="N38"/>
  <c r="L38"/>
  <c r="J38"/>
  <c r="H38"/>
  <c r="F38"/>
  <c r="D38"/>
  <c r="BN37"/>
  <c r="G41" i="5" s="1"/>
  <c r="BL37" i="9"/>
  <c r="BJ37"/>
  <c r="BH37"/>
  <c r="BF37"/>
  <c r="BD37"/>
  <c r="BB37"/>
  <c r="AZ37"/>
  <c r="AX37"/>
  <c r="AV37"/>
  <c r="AT37"/>
  <c r="AR37"/>
  <c r="AP37"/>
  <c r="AN37"/>
  <c r="AL37"/>
  <c r="AJ37"/>
  <c r="AH37"/>
  <c r="AF37"/>
  <c r="AD37"/>
  <c r="AB37"/>
  <c r="Z37"/>
  <c r="X37"/>
  <c r="V37"/>
  <c r="T37"/>
  <c r="R37"/>
  <c r="P37"/>
  <c r="N37"/>
  <c r="L37"/>
  <c r="J37"/>
  <c r="H37"/>
  <c r="F37"/>
  <c r="D37"/>
  <c r="BN36"/>
  <c r="BL36"/>
  <c r="BJ36"/>
  <c r="BH36"/>
  <c r="BF36"/>
  <c r="BD36"/>
  <c r="BB36"/>
  <c r="AZ36"/>
  <c r="AX36"/>
  <c r="AV36"/>
  <c r="AT36"/>
  <c r="AR36"/>
  <c r="AP36"/>
  <c r="AN36"/>
  <c r="AL36"/>
  <c r="AJ36"/>
  <c r="AH36"/>
  <c r="AF36"/>
  <c r="AD36"/>
  <c r="AB36"/>
  <c r="Z36"/>
  <c r="X36"/>
  <c r="V36"/>
  <c r="T36"/>
  <c r="R36"/>
  <c r="P36"/>
  <c r="N36"/>
  <c r="L36"/>
  <c r="J36"/>
  <c r="H36"/>
  <c r="F36"/>
  <c r="D36"/>
  <c r="BN35"/>
  <c r="BL35"/>
  <c r="BJ35"/>
  <c r="BH35"/>
  <c r="BF35"/>
  <c r="BD35"/>
  <c r="BB35"/>
  <c r="AZ35"/>
  <c r="AX35"/>
  <c r="AV35"/>
  <c r="AT35"/>
  <c r="AR35"/>
  <c r="AP35"/>
  <c r="AN35"/>
  <c r="AL35"/>
  <c r="AJ35"/>
  <c r="AH35"/>
  <c r="AF35"/>
  <c r="AD35"/>
  <c r="AB35"/>
  <c r="Z35"/>
  <c r="X35"/>
  <c r="V35"/>
  <c r="T35"/>
  <c r="R35"/>
  <c r="P35"/>
  <c r="N35"/>
  <c r="L35"/>
  <c r="J35"/>
  <c r="H35"/>
  <c r="F35"/>
  <c r="D35"/>
  <c r="BN34"/>
  <c r="G36" i="5" s="1"/>
  <c r="BL34" i="9"/>
  <c r="BJ34"/>
  <c r="BH34"/>
  <c r="BF34"/>
  <c r="BD34"/>
  <c r="BB34"/>
  <c r="AZ34"/>
  <c r="AX34"/>
  <c r="AV34"/>
  <c r="AT34"/>
  <c r="AR34"/>
  <c r="AP34"/>
  <c r="AN34"/>
  <c r="AL34"/>
  <c r="AJ34"/>
  <c r="AH34"/>
  <c r="AF34"/>
  <c r="AD34"/>
  <c r="AB34"/>
  <c r="Z34"/>
  <c r="X34"/>
  <c r="V34"/>
  <c r="T34"/>
  <c r="R34"/>
  <c r="P34"/>
  <c r="N34"/>
  <c r="L34"/>
  <c r="J34"/>
  <c r="H34"/>
  <c r="F34"/>
  <c r="D34"/>
  <c r="BN26"/>
  <c r="G28" i="5" s="1"/>
  <c r="BL26" i="9"/>
  <c r="BJ26"/>
  <c r="BH26"/>
  <c r="BF26"/>
  <c r="BD26"/>
  <c r="BB26"/>
  <c r="AZ26"/>
  <c r="AX26"/>
  <c r="AV26"/>
  <c r="AT26"/>
  <c r="AR26"/>
  <c r="AP26"/>
  <c r="AN26"/>
  <c r="AL26"/>
  <c r="AJ26"/>
  <c r="AH26"/>
  <c r="AF26"/>
  <c r="AD26"/>
  <c r="AB26"/>
  <c r="Z26"/>
  <c r="X26"/>
  <c r="V26"/>
  <c r="T26"/>
  <c r="R26"/>
  <c r="P26"/>
  <c r="N26"/>
  <c r="L26"/>
  <c r="J26"/>
  <c r="H26"/>
  <c r="F26"/>
  <c r="D26"/>
  <c r="BN25"/>
  <c r="G27" i="5" s="1"/>
  <c r="BL25" i="9"/>
  <c r="BJ25"/>
  <c r="BH25"/>
  <c r="BF25"/>
  <c r="BD25"/>
  <c r="BB25"/>
  <c r="AZ25"/>
  <c r="AX25"/>
  <c r="AV25"/>
  <c r="AT25"/>
  <c r="AR25"/>
  <c r="AP25"/>
  <c r="AN25"/>
  <c r="AL25"/>
  <c r="AJ25"/>
  <c r="AH25"/>
  <c r="AF25"/>
  <c r="AD25"/>
  <c r="AB25"/>
  <c r="Z25"/>
  <c r="X25"/>
  <c r="V25"/>
  <c r="T25"/>
  <c r="R25"/>
  <c r="P25"/>
  <c r="N25"/>
  <c r="L25"/>
  <c r="J25"/>
  <c r="H25"/>
  <c r="F25"/>
  <c r="D25"/>
  <c r="BN24"/>
  <c r="G26" i="5" s="1"/>
  <c r="BL24" i="9"/>
  <c r="BJ24"/>
  <c r="BH24"/>
  <c r="BF24"/>
  <c r="BD24"/>
  <c r="BB24"/>
  <c r="AZ24"/>
  <c r="AX24"/>
  <c r="AV24"/>
  <c r="AT24"/>
  <c r="AR24"/>
  <c r="AP24"/>
  <c r="AN24"/>
  <c r="AL24"/>
  <c r="AJ24"/>
  <c r="AH24"/>
  <c r="AF24"/>
  <c r="AD24"/>
  <c r="AB24"/>
  <c r="Z24"/>
  <c r="X24"/>
  <c r="V24"/>
  <c r="T24"/>
  <c r="R24"/>
  <c r="P24"/>
  <c r="N24"/>
  <c r="L24"/>
  <c r="J24"/>
  <c r="H24"/>
  <c r="F24"/>
  <c r="D24"/>
  <c r="BN23"/>
  <c r="G25" i="5" s="1"/>
  <c r="BL23" i="9"/>
  <c r="BJ23"/>
  <c r="BH23"/>
  <c r="BF23"/>
  <c r="BD23"/>
  <c r="BB23"/>
  <c r="AZ23"/>
  <c r="AX23"/>
  <c r="AV23"/>
  <c r="AT23"/>
  <c r="AR23"/>
  <c r="AP23"/>
  <c r="AN23"/>
  <c r="AL23"/>
  <c r="AJ23"/>
  <c r="AH23"/>
  <c r="AF23"/>
  <c r="AD23"/>
  <c r="AB23"/>
  <c r="Z23"/>
  <c r="X23"/>
  <c r="V23"/>
  <c r="T23"/>
  <c r="R23"/>
  <c r="P23"/>
  <c r="N23"/>
  <c r="L23"/>
  <c r="J23"/>
  <c r="H23"/>
  <c r="F23"/>
  <c r="D23"/>
  <c r="BN22"/>
  <c r="G24" i="5" s="1"/>
  <c r="BL22" i="9"/>
  <c r="BJ22"/>
  <c r="BH22"/>
  <c r="BF22"/>
  <c r="BD22"/>
  <c r="BB22"/>
  <c r="AZ22"/>
  <c r="AX22"/>
  <c r="AV22"/>
  <c r="AT22"/>
  <c r="AR22"/>
  <c r="AP22"/>
  <c r="AN22"/>
  <c r="AL22"/>
  <c r="AJ22"/>
  <c r="AH22"/>
  <c r="AF22"/>
  <c r="AD22"/>
  <c r="AB22"/>
  <c r="Z22"/>
  <c r="X22"/>
  <c r="V22"/>
  <c r="T22"/>
  <c r="R22"/>
  <c r="P22"/>
  <c r="N22"/>
  <c r="L22"/>
  <c r="J22"/>
  <c r="H22"/>
  <c r="F22"/>
  <c r="D22"/>
  <c r="BN21"/>
  <c r="G23" i="5" s="1"/>
  <c r="BL21" i="9"/>
  <c r="BJ21"/>
  <c r="BH21"/>
  <c r="BF21"/>
  <c r="BD21"/>
  <c r="BB21"/>
  <c r="AZ21"/>
  <c r="AX21"/>
  <c r="AV21"/>
  <c r="AT21"/>
  <c r="AR21"/>
  <c r="AP21"/>
  <c r="AN21"/>
  <c r="AL21"/>
  <c r="AJ21"/>
  <c r="AH21"/>
  <c r="AF21"/>
  <c r="AD21"/>
  <c r="AB21"/>
  <c r="Z21"/>
  <c r="X21"/>
  <c r="V21"/>
  <c r="T21"/>
  <c r="R21"/>
  <c r="P21"/>
  <c r="N21"/>
  <c r="L21"/>
  <c r="J21"/>
  <c r="H21"/>
  <c r="F21"/>
  <c r="D21"/>
  <c r="BN20"/>
  <c r="G22" i="5" s="1"/>
  <c r="BL20" i="9"/>
  <c r="BJ20"/>
  <c r="BH20"/>
  <c r="BF20"/>
  <c r="BD20"/>
  <c r="BB20"/>
  <c r="AZ20"/>
  <c r="AX20"/>
  <c r="AV20"/>
  <c r="AT20"/>
  <c r="AR20"/>
  <c r="AP20"/>
  <c r="AN20"/>
  <c r="AL20"/>
  <c r="AJ20"/>
  <c r="AH20"/>
  <c r="AF20"/>
  <c r="AD20"/>
  <c r="AB20"/>
  <c r="Z20"/>
  <c r="X20"/>
  <c r="V20"/>
  <c r="T20"/>
  <c r="R20"/>
  <c r="P20"/>
  <c r="N20"/>
  <c r="L20"/>
  <c r="J20"/>
  <c r="H20"/>
  <c r="F20"/>
  <c r="D20"/>
  <c r="BN19"/>
  <c r="G21" i="5" s="1"/>
  <c r="BL19" i="9"/>
  <c r="BJ19"/>
  <c r="BH19"/>
  <c r="BF19"/>
  <c r="BD19"/>
  <c r="BB19"/>
  <c r="AZ19"/>
  <c r="AX19"/>
  <c r="AV19"/>
  <c r="AT19"/>
  <c r="AR19"/>
  <c r="AP19"/>
  <c r="AN19"/>
  <c r="AL19"/>
  <c r="AJ19"/>
  <c r="AH19"/>
  <c r="AF19"/>
  <c r="AD19"/>
  <c r="AB19"/>
  <c r="Z19"/>
  <c r="X19"/>
  <c r="V19"/>
  <c r="T19"/>
  <c r="R19"/>
  <c r="P19"/>
  <c r="N19"/>
  <c r="L19"/>
  <c r="J19"/>
  <c r="H19"/>
  <c r="F19"/>
  <c r="D19"/>
  <c r="BN18"/>
  <c r="G20" i="5" s="1"/>
  <c r="BL18" i="9"/>
  <c r="BJ18"/>
  <c r="BH18"/>
  <c r="BF18"/>
  <c r="BD18"/>
  <c r="BB18"/>
  <c r="AZ18"/>
  <c r="AX18"/>
  <c r="AV18"/>
  <c r="AT18"/>
  <c r="AR18"/>
  <c r="AP18"/>
  <c r="AN18"/>
  <c r="AL18"/>
  <c r="AJ18"/>
  <c r="AH18"/>
  <c r="AF18"/>
  <c r="AD18"/>
  <c r="AB18"/>
  <c r="Z18"/>
  <c r="X18"/>
  <c r="V18"/>
  <c r="T18"/>
  <c r="R18"/>
  <c r="P18"/>
  <c r="N18"/>
  <c r="L18"/>
  <c r="J18"/>
  <c r="H18"/>
  <c r="F18"/>
  <c r="D18"/>
  <c r="BN17"/>
  <c r="G19" i="5" s="1"/>
  <c r="BL17" i="9"/>
  <c r="BJ17"/>
  <c r="BH17"/>
  <c r="BF17"/>
  <c r="BD17"/>
  <c r="BB17"/>
  <c r="AZ17"/>
  <c r="AX17"/>
  <c r="AV17"/>
  <c r="AT17"/>
  <c r="AR17"/>
  <c r="AP17"/>
  <c r="AN17"/>
  <c r="AL17"/>
  <c r="AJ17"/>
  <c r="AH17"/>
  <c r="AF17"/>
  <c r="AD17"/>
  <c r="AB17"/>
  <c r="Z17"/>
  <c r="X17"/>
  <c r="V17"/>
  <c r="T17"/>
  <c r="R17"/>
  <c r="P17"/>
  <c r="N17"/>
  <c r="L17"/>
  <c r="J17"/>
  <c r="H17"/>
  <c r="F17"/>
  <c r="D17"/>
  <c r="BN16"/>
  <c r="G18" i="5" s="1"/>
  <c r="BL16" i="9"/>
  <c r="BJ16"/>
  <c r="BH16"/>
  <c r="BF16"/>
  <c r="BD16"/>
  <c r="BB16"/>
  <c r="AZ16"/>
  <c r="AX16"/>
  <c r="AV16"/>
  <c r="AT16"/>
  <c r="AR16"/>
  <c r="AP16"/>
  <c r="AN16"/>
  <c r="AL16"/>
  <c r="AJ16"/>
  <c r="AH16"/>
  <c r="AF16"/>
  <c r="AD16"/>
  <c r="AB16"/>
  <c r="Z16"/>
  <c r="X16"/>
  <c r="V16"/>
  <c r="T16"/>
  <c r="R16"/>
  <c r="P16"/>
  <c r="N16"/>
  <c r="L16"/>
  <c r="J16"/>
  <c r="H16"/>
  <c r="F16"/>
  <c r="D16"/>
  <c r="BN15"/>
  <c r="G17" i="5" s="1"/>
  <c r="BL15" i="9"/>
  <c r="BJ15"/>
  <c r="BH15"/>
  <c r="BF15"/>
  <c r="BD15"/>
  <c r="BB15"/>
  <c r="AZ15"/>
  <c r="AX15"/>
  <c r="AV15"/>
  <c r="AT15"/>
  <c r="AR15"/>
  <c r="AP15"/>
  <c r="AN15"/>
  <c r="AL15"/>
  <c r="AJ15"/>
  <c r="AH15"/>
  <c r="AF15"/>
  <c r="AD15"/>
  <c r="AB15"/>
  <c r="Z15"/>
  <c r="X15"/>
  <c r="V15"/>
  <c r="T15"/>
  <c r="R15"/>
  <c r="P15"/>
  <c r="N15"/>
  <c r="L15"/>
  <c r="J15"/>
  <c r="H15"/>
  <c r="F15"/>
  <c r="D15"/>
  <c r="BN14"/>
  <c r="G16" i="5" s="1"/>
  <c r="BL14" i="9"/>
  <c r="BJ14"/>
  <c r="BH14"/>
  <c r="BF14"/>
  <c r="BD14"/>
  <c r="BB14"/>
  <c r="AZ14"/>
  <c r="AX14"/>
  <c r="AV14"/>
  <c r="AT14"/>
  <c r="AR14"/>
  <c r="AP14"/>
  <c r="AN14"/>
  <c r="AL14"/>
  <c r="AJ14"/>
  <c r="AH14"/>
  <c r="AF14"/>
  <c r="AD14"/>
  <c r="AB14"/>
  <c r="Z14"/>
  <c r="X14"/>
  <c r="V14"/>
  <c r="T14"/>
  <c r="R14"/>
  <c r="P14"/>
  <c r="N14"/>
  <c r="L14"/>
  <c r="J14"/>
  <c r="H14"/>
  <c r="F14"/>
  <c r="D14"/>
  <c r="BN13"/>
  <c r="G15" i="5" s="1"/>
  <c r="BL13" i="9"/>
  <c r="BJ13"/>
  <c r="BH13"/>
  <c r="BF13"/>
  <c r="BD13"/>
  <c r="BB13"/>
  <c r="AZ13"/>
  <c r="AX13"/>
  <c r="AV13"/>
  <c r="AT13"/>
  <c r="AR13"/>
  <c r="AP13"/>
  <c r="AN13"/>
  <c r="AL13"/>
  <c r="AJ13"/>
  <c r="AH13"/>
  <c r="AF13"/>
  <c r="AD13"/>
  <c r="AB13"/>
  <c r="Z13"/>
  <c r="X13"/>
  <c r="V13"/>
  <c r="T13"/>
  <c r="R13"/>
  <c r="P13"/>
  <c r="N13"/>
  <c r="L13"/>
  <c r="J13"/>
  <c r="H13"/>
  <c r="F13"/>
  <c r="D13"/>
  <c r="BN12"/>
  <c r="G14" i="5" s="1"/>
  <c r="BL12" i="9"/>
  <c r="BJ12"/>
  <c r="BH12"/>
  <c r="BF12"/>
  <c r="BD12"/>
  <c r="BB12"/>
  <c r="AZ12"/>
  <c r="AX12"/>
  <c r="AV12"/>
  <c r="AT12"/>
  <c r="AR12"/>
  <c r="AP12"/>
  <c r="AN12"/>
  <c r="AL12"/>
  <c r="AJ12"/>
  <c r="AH12"/>
  <c r="AF12"/>
  <c r="AD12"/>
  <c r="AB12"/>
  <c r="Z12"/>
  <c r="X12"/>
  <c r="V12"/>
  <c r="T12"/>
  <c r="R12"/>
  <c r="P12"/>
  <c r="N12"/>
  <c r="L12"/>
  <c r="J12"/>
  <c r="H12"/>
  <c r="F12"/>
  <c r="D12"/>
  <c r="BN11"/>
  <c r="G13" i="5" s="1"/>
  <c r="BL11" i="9"/>
  <c r="BJ11"/>
  <c r="BH11"/>
  <c r="BF11"/>
  <c r="BD11"/>
  <c r="BB11"/>
  <c r="AZ11"/>
  <c r="AX11"/>
  <c r="AV11"/>
  <c r="AT11"/>
  <c r="AR11"/>
  <c r="AP11"/>
  <c r="AN11"/>
  <c r="AL11"/>
  <c r="AJ11"/>
  <c r="AH11"/>
  <c r="AF11"/>
  <c r="AD11"/>
  <c r="AB11"/>
  <c r="Z11"/>
  <c r="X11"/>
  <c r="V11"/>
  <c r="T11"/>
  <c r="R11"/>
  <c r="P11"/>
  <c r="N11"/>
  <c r="L11"/>
  <c r="J11"/>
  <c r="H11"/>
  <c r="F11"/>
  <c r="D11"/>
  <c r="BN33"/>
  <c r="G35" i="5" s="1"/>
  <c r="BL33" i="9"/>
  <c r="BJ33"/>
  <c r="BH33"/>
  <c r="BF33"/>
  <c r="BD33"/>
  <c r="BB33"/>
  <c r="AZ33"/>
  <c r="AX33"/>
  <c r="AV33"/>
  <c r="AT33"/>
  <c r="AR33"/>
  <c r="AP33"/>
  <c r="AN33"/>
  <c r="AL33"/>
  <c r="AJ33"/>
  <c r="AH33"/>
  <c r="AF33"/>
  <c r="AD33"/>
  <c r="AB33"/>
  <c r="Z33"/>
  <c r="X33"/>
  <c r="V33"/>
  <c r="T33"/>
  <c r="R33"/>
  <c r="P33"/>
  <c r="N33"/>
  <c r="L33"/>
  <c r="J33"/>
  <c r="H33"/>
  <c r="F33"/>
  <c r="D33"/>
  <c r="BN32"/>
  <c r="G34" i="5" s="1"/>
  <c r="BL32" i="9"/>
  <c r="BJ32"/>
  <c r="BH32"/>
  <c r="BF32"/>
  <c r="BD32"/>
  <c r="BB32"/>
  <c r="AZ32"/>
  <c r="AX32"/>
  <c r="AV32"/>
  <c r="AT32"/>
  <c r="AR32"/>
  <c r="AP32"/>
  <c r="AN32"/>
  <c r="AL32"/>
  <c r="AJ32"/>
  <c r="AH32"/>
  <c r="AF32"/>
  <c r="AD32"/>
  <c r="AB32"/>
  <c r="Z32"/>
  <c r="X32"/>
  <c r="V32"/>
  <c r="T32"/>
  <c r="R32"/>
  <c r="P32"/>
  <c r="N32"/>
  <c r="L32"/>
  <c r="J32"/>
  <c r="H32"/>
  <c r="F32"/>
  <c r="D32"/>
  <c r="BN31"/>
  <c r="G33" i="5" s="1"/>
  <c r="BL31" i="9"/>
  <c r="BJ31"/>
  <c r="BH31"/>
  <c r="BF31"/>
  <c r="BD31"/>
  <c r="BB31"/>
  <c r="AZ31"/>
  <c r="AX31"/>
  <c r="AV31"/>
  <c r="AT31"/>
  <c r="AR31"/>
  <c r="AP31"/>
  <c r="AN31"/>
  <c r="AL31"/>
  <c r="AJ31"/>
  <c r="AH31"/>
  <c r="AF31"/>
  <c r="AD31"/>
  <c r="AB31"/>
  <c r="Z31"/>
  <c r="X31"/>
  <c r="V31"/>
  <c r="T31"/>
  <c r="R31"/>
  <c r="P31"/>
  <c r="N31"/>
  <c r="L31"/>
  <c r="J31"/>
  <c r="H31"/>
  <c r="F31"/>
  <c r="BN30"/>
  <c r="G32" i="5" s="1"/>
  <c r="BL30" i="9"/>
  <c r="BJ30"/>
  <c r="BH30"/>
  <c r="BF30"/>
  <c r="BD30"/>
  <c r="BB30"/>
  <c r="AZ30"/>
  <c r="AX30"/>
  <c r="AV30"/>
  <c r="AT30"/>
  <c r="AR30"/>
  <c r="AP30"/>
  <c r="AN30"/>
  <c r="AL30"/>
  <c r="AJ30"/>
  <c r="AH30"/>
  <c r="AF30"/>
  <c r="AD30"/>
  <c r="AB30"/>
  <c r="Z30"/>
  <c r="X30"/>
  <c r="V30"/>
  <c r="T30"/>
  <c r="R30"/>
  <c r="P30"/>
  <c r="N30"/>
  <c r="L30"/>
  <c r="J30"/>
  <c r="H30"/>
  <c r="F30"/>
  <c r="D30"/>
  <c r="BN29"/>
  <c r="G31" i="5" s="1"/>
  <c r="I31" s="1"/>
  <c r="BL29" i="9"/>
  <c r="BJ29"/>
  <c r="BH29"/>
  <c r="BF29"/>
  <c r="BD29"/>
  <c r="BB29"/>
  <c r="AZ29"/>
  <c r="AX29"/>
  <c r="AV29"/>
  <c r="AT29"/>
  <c r="AR29"/>
  <c r="AP29"/>
  <c r="AN29"/>
  <c r="AL29"/>
  <c r="AJ29"/>
  <c r="AH29"/>
  <c r="AF29"/>
  <c r="AD29"/>
  <c r="AB29"/>
  <c r="Z29"/>
  <c r="X29"/>
  <c r="V29"/>
  <c r="T29"/>
  <c r="R29"/>
  <c r="P29"/>
  <c r="N29"/>
  <c r="L29"/>
  <c r="J29"/>
  <c r="H29"/>
  <c r="F29"/>
  <c r="D29"/>
  <c r="BN28"/>
  <c r="G30" i="5" s="1"/>
  <c r="BL28" i="9"/>
  <c r="BJ28"/>
  <c r="BH28"/>
  <c r="BF28"/>
  <c r="BD28"/>
  <c r="BB28"/>
  <c r="AZ28"/>
  <c r="AX28"/>
  <c r="AV28"/>
  <c r="AT28"/>
  <c r="AR28"/>
  <c r="AP28"/>
  <c r="AN28"/>
  <c r="AL28"/>
  <c r="AJ28"/>
  <c r="AH28"/>
  <c r="AF28"/>
  <c r="AD28"/>
  <c r="AB28"/>
  <c r="Z28"/>
  <c r="X28"/>
  <c r="V28"/>
  <c r="T28"/>
  <c r="R28"/>
  <c r="P28"/>
  <c r="N28"/>
  <c r="L28"/>
  <c r="J28"/>
  <c r="H28"/>
  <c r="F28"/>
  <c r="D28"/>
  <c r="BN27"/>
  <c r="G29" i="5" s="1"/>
  <c r="BL27" i="9"/>
  <c r="BJ27"/>
  <c r="BH27"/>
  <c r="BF27"/>
  <c r="BD27"/>
  <c r="BB27"/>
  <c r="AZ27"/>
  <c r="AX27"/>
  <c r="AV27"/>
  <c r="AT27"/>
  <c r="AR27"/>
  <c r="AP27"/>
  <c r="AN27"/>
  <c r="AL27"/>
  <c r="AJ27"/>
  <c r="AH27"/>
  <c r="AF27"/>
  <c r="AD27"/>
  <c r="AB27"/>
  <c r="Z27"/>
  <c r="X27"/>
  <c r="V27"/>
  <c r="T27"/>
  <c r="R27"/>
  <c r="P27"/>
  <c r="N27"/>
  <c r="L27"/>
  <c r="J27"/>
  <c r="H27"/>
  <c r="F27"/>
  <c r="D27"/>
  <c r="BN10"/>
  <c r="G12" i="5" s="1"/>
  <c r="BL10" i="9"/>
  <c r="BJ10"/>
  <c r="BH10"/>
  <c r="BF10"/>
  <c r="BD10"/>
  <c r="BB10"/>
  <c r="AZ10"/>
  <c r="AX10"/>
  <c r="AV10"/>
  <c r="AT10"/>
  <c r="AR10"/>
  <c r="AP10"/>
  <c r="AN10"/>
  <c r="AL10"/>
  <c r="AJ10"/>
  <c r="AH10"/>
  <c r="AF10"/>
  <c r="AD10"/>
  <c r="AB10"/>
  <c r="Z10"/>
  <c r="X10"/>
  <c r="V10"/>
  <c r="T10"/>
  <c r="R10"/>
  <c r="P10"/>
  <c r="N10"/>
  <c r="L10"/>
  <c r="J10"/>
  <c r="H10"/>
  <c r="F10"/>
  <c r="D10"/>
  <c r="BN9"/>
  <c r="G11" i="5" s="1"/>
  <c r="BL9" i="9"/>
  <c r="BJ9"/>
  <c r="BH9"/>
  <c r="BF9"/>
  <c r="BD9"/>
  <c r="BB9"/>
  <c r="AZ9"/>
  <c r="AX9"/>
  <c r="AV9"/>
  <c r="AT9"/>
  <c r="AR9"/>
  <c r="AP9"/>
  <c r="AN9"/>
  <c r="AL9"/>
  <c r="AJ9"/>
  <c r="AH9"/>
  <c r="AF9"/>
  <c r="AD9"/>
  <c r="AB9"/>
  <c r="Z9"/>
  <c r="X9"/>
  <c r="V9"/>
  <c r="T9"/>
  <c r="R9"/>
  <c r="P9"/>
  <c r="N9"/>
  <c r="L9"/>
  <c r="J9"/>
  <c r="H9"/>
  <c r="F9"/>
  <c r="D9"/>
  <c r="E7"/>
  <c r="G7" s="1"/>
  <c r="I7" s="1"/>
  <c r="K7" s="1"/>
  <c r="M7" s="1"/>
  <c r="O7" s="1"/>
  <c r="Q7" s="1"/>
  <c r="S7" s="1"/>
  <c r="U7" s="1"/>
  <c r="W7" s="1"/>
  <c r="Y7" s="1"/>
  <c r="AA7" s="1"/>
  <c r="AC7" s="1"/>
  <c r="AE7" s="1"/>
  <c r="AG7" s="1"/>
  <c r="AI7" s="1"/>
  <c r="AK7" s="1"/>
  <c r="AM7" s="1"/>
  <c r="AO7" s="1"/>
  <c r="AQ7" s="1"/>
  <c r="AS7" s="1"/>
  <c r="AU7" s="1"/>
  <c r="AW7" s="1"/>
  <c r="AY7" s="1"/>
  <c r="BA7" s="1"/>
  <c r="BC7" s="1"/>
  <c r="BE7" s="1"/>
  <c r="BG7" s="1"/>
  <c r="BI7" s="1"/>
  <c r="BK7" s="1"/>
  <c r="I75" i="12" l="1"/>
  <c r="G39" i="5"/>
  <c r="G40"/>
  <c r="I85" i="12"/>
  <c r="G47" i="5"/>
  <c r="G49"/>
  <c r="J89" i="12"/>
  <c r="G50" i="5"/>
  <c r="J90" i="12"/>
  <c r="G51" i="5"/>
  <c r="I91" i="12"/>
  <c r="G52" i="5"/>
  <c r="G53"/>
  <c r="P99" i="12"/>
  <c r="G82" i="5"/>
  <c r="G54"/>
  <c r="P94" i="12"/>
  <c r="G55" i="5"/>
  <c r="G56"/>
  <c r="P100" i="12"/>
  <c r="G83" i="5"/>
  <c r="G85"/>
  <c r="J107" i="12"/>
  <c r="G90" i="5"/>
  <c r="G79"/>
  <c r="J103" i="12"/>
  <c r="G86" i="5"/>
  <c r="G88"/>
  <c r="I97" i="12"/>
  <c r="G80" i="5"/>
  <c r="I93" i="12"/>
  <c r="J93"/>
  <c r="P93"/>
  <c r="J94"/>
  <c r="I95"/>
  <c r="J95"/>
  <c r="P95"/>
  <c r="I100"/>
  <c r="I101"/>
  <c r="P101"/>
  <c r="J101"/>
  <c r="I105"/>
  <c r="P105"/>
  <c r="J105"/>
  <c r="I106"/>
  <c r="P106"/>
  <c r="J106"/>
  <c r="I107"/>
  <c r="J97"/>
  <c r="I102"/>
  <c r="P102"/>
  <c r="J102"/>
  <c r="I104"/>
  <c r="J104"/>
  <c r="P104"/>
  <c r="I96"/>
  <c r="J96"/>
  <c r="P96"/>
  <c r="P75"/>
  <c r="P76"/>
  <c r="I76"/>
  <c r="P85"/>
  <c r="I88"/>
  <c r="J88"/>
  <c r="P88"/>
  <c r="I90"/>
  <c r="P90"/>
  <c r="J91"/>
  <c r="I92"/>
  <c r="J92"/>
  <c r="P92"/>
  <c r="I103"/>
  <c r="O12" i="5"/>
  <c r="H16"/>
  <c r="O19"/>
  <c r="O25"/>
  <c r="H26"/>
  <c r="H27"/>
  <c r="O28"/>
  <c r="H36"/>
  <c r="P77" i="12"/>
  <c r="H14" i="5"/>
  <c r="O18"/>
  <c r="M65"/>
  <c r="J69"/>
  <c r="J59"/>
  <c r="J106"/>
  <c r="M67"/>
  <c r="J64"/>
  <c r="J66"/>
  <c r="M71"/>
  <c r="M63"/>
  <c r="M70"/>
  <c r="M68"/>
  <c r="BO10" i="9"/>
  <c r="BO28"/>
  <c r="BO30"/>
  <c r="BO54"/>
  <c r="BO57"/>
  <c r="BO31"/>
  <c r="BO11"/>
  <c r="BO12"/>
  <c r="BO14"/>
  <c r="BO18"/>
  <c r="BO21"/>
  <c r="BO22"/>
  <c r="BO34"/>
  <c r="BO53"/>
  <c r="BO56"/>
  <c r="BO59"/>
  <c r="BO60"/>
  <c r="BO27"/>
  <c r="BO32"/>
  <c r="BO15"/>
  <c r="BO19"/>
  <c r="BO20"/>
  <c r="BO23"/>
  <c r="BO35"/>
  <c r="BO36"/>
  <c r="BO37"/>
  <c r="BO38"/>
  <c r="BO39"/>
  <c r="BO40"/>
  <c r="BO41"/>
  <c r="BO42"/>
  <c r="BO43"/>
  <c r="BO44"/>
  <c r="BO45"/>
  <c r="BO46"/>
  <c r="BO47"/>
  <c r="BO48"/>
  <c r="BO49"/>
  <c r="BO58"/>
  <c r="BO50"/>
  <c r="BO51"/>
  <c r="BO52"/>
  <c r="BO55"/>
  <c r="BO17"/>
  <c r="BO33"/>
  <c r="O35" i="5"/>
  <c r="BO16" i="9"/>
  <c r="BO29"/>
  <c r="BO13"/>
  <c r="BO26"/>
  <c r="BO24"/>
  <c r="BO25"/>
  <c r="BO9"/>
  <c r="G110" i="5" l="1"/>
  <c r="P103" i="12"/>
  <c r="P91"/>
  <c r="I89"/>
  <c r="P97"/>
  <c r="P107"/>
  <c r="J100"/>
  <c r="K100" s="1"/>
  <c r="J99"/>
  <c r="N99" s="1"/>
  <c r="P89"/>
  <c r="I94"/>
  <c r="I99"/>
  <c r="J85"/>
  <c r="K85" s="1"/>
  <c r="O27" i="5"/>
  <c r="N89" i="12"/>
  <c r="K89"/>
  <c r="I109"/>
  <c r="J109"/>
  <c r="P109"/>
  <c r="K102"/>
  <c r="N102"/>
  <c r="N97"/>
  <c r="K97"/>
  <c r="N105"/>
  <c r="K105"/>
  <c r="N93"/>
  <c r="K93"/>
  <c r="K96"/>
  <c r="N96"/>
  <c r="N101"/>
  <c r="K101"/>
  <c r="K92"/>
  <c r="N92"/>
  <c r="K88"/>
  <c r="N88"/>
  <c r="K106"/>
  <c r="N106"/>
  <c r="N91"/>
  <c r="K91"/>
  <c r="K94"/>
  <c r="N94"/>
  <c r="N103"/>
  <c r="K103"/>
  <c r="K90"/>
  <c r="N90"/>
  <c r="K104"/>
  <c r="N104"/>
  <c r="K107"/>
  <c r="N107"/>
  <c r="N95"/>
  <c r="K95"/>
  <c r="H28" i="5"/>
  <c r="O16"/>
  <c r="I54" i="12"/>
  <c r="P54"/>
  <c r="J54"/>
  <c r="I51"/>
  <c r="P51"/>
  <c r="I70"/>
  <c r="P70"/>
  <c r="J70"/>
  <c r="H130"/>
  <c r="P47"/>
  <c r="I47"/>
  <c r="J47"/>
  <c r="I86"/>
  <c r="P86"/>
  <c r="J86"/>
  <c r="I83"/>
  <c r="P83"/>
  <c r="I81"/>
  <c r="J81"/>
  <c r="P81"/>
  <c r="I79"/>
  <c r="P79"/>
  <c r="J79"/>
  <c r="I77"/>
  <c r="J77"/>
  <c r="N77" s="1"/>
  <c r="I65"/>
  <c r="P65"/>
  <c r="J65"/>
  <c r="I63"/>
  <c r="P63"/>
  <c r="J63"/>
  <c r="I61"/>
  <c r="P61"/>
  <c r="I59"/>
  <c r="P59"/>
  <c r="J59"/>
  <c r="I55"/>
  <c r="P55"/>
  <c r="J55"/>
  <c r="I49"/>
  <c r="P49"/>
  <c r="J49"/>
  <c r="I71"/>
  <c r="P71"/>
  <c r="J71"/>
  <c r="I68"/>
  <c r="P68"/>
  <c r="J68"/>
  <c r="I56"/>
  <c r="P56"/>
  <c r="I53"/>
  <c r="P53"/>
  <c r="J53"/>
  <c r="I50"/>
  <c r="P50"/>
  <c r="J50"/>
  <c r="I66"/>
  <c r="P66"/>
  <c r="J66"/>
  <c r="I73"/>
  <c r="P73"/>
  <c r="J73"/>
  <c r="I87"/>
  <c r="P87"/>
  <c r="J87"/>
  <c r="I84"/>
  <c r="P84"/>
  <c r="J84"/>
  <c r="I82"/>
  <c r="P82"/>
  <c r="J82"/>
  <c r="I80"/>
  <c r="P80"/>
  <c r="I78"/>
  <c r="P78"/>
  <c r="J78"/>
  <c r="I74"/>
  <c r="P74"/>
  <c r="I64"/>
  <c r="P64"/>
  <c r="J64"/>
  <c r="I62"/>
  <c r="P62"/>
  <c r="J62"/>
  <c r="I60"/>
  <c r="P60"/>
  <c r="I57"/>
  <c r="P57"/>
  <c r="I52"/>
  <c r="P52"/>
  <c r="J52"/>
  <c r="I72"/>
  <c r="P72"/>
  <c r="J72"/>
  <c r="I69"/>
  <c r="P69"/>
  <c r="J69"/>
  <c r="I48"/>
  <c r="P48"/>
  <c r="J48"/>
  <c r="O26" i="5"/>
  <c r="H19"/>
  <c r="H12"/>
  <c r="O14"/>
  <c r="H25"/>
  <c r="H18"/>
  <c r="H35"/>
  <c r="H11"/>
  <c r="O11"/>
  <c r="H29"/>
  <c r="O29"/>
  <c r="H31"/>
  <c r="O31"/>
  <c r="H30"/>
  <c r="O30"/>
  <c r="O15"/>
  <c r="H15"/>
  <c r="O13"/>
  <c r="H13"/>
  <c r="O22"/>
  <c r="H22"/>
  <c r="O21"/>
  <c r="H21"/>
  <c r="O32"/>
  <c r="H32"/>
  <c r="O20"/>
  <c r="H20"/>
  <c r="O34"/>
  <c r="H34"/>
  <c r="O17"/>
  <c r="H17"/>
  <c r="O33"/>
  <c r="H33"/>
  <c r="O23"/>
  <c r="H23"/>
  <c r="O24"/>
  <c r="H24"/>
  <c r="O91"/>
  <c r="H91"/>
  <c r="O90"/>
  <c r="H90"/>
  <c r="O88"/>
  <c r="H88"/>
  <c r="O86"/>
  <c r="H86"/>
  <c r="O85"/>
  <c r="H85"/>
  <c r="I130" i="12" l="1"/>
  <c r="P130"/>
  <c r="N85"/>
  <c r="J130"/>
  <c r="N100"/>
  <c r="K99"/>
  <c r="N109"/>
  <c r="K109"/>
  <c r="K64"/>
  <c r="N64"/>
  <c r="K50"/>
  <c r="N50"/>
  <c r="K63"/>
  <c r="N63"/>
  <c r="K73"/>
  <c r="N73"/>
  <c r="K66"/>
  <c r="N66"/>
  <c r="N53"/>
  <c r="K53"/>
  <c r="N68"/>
  <c r="K68"/>
  <c r="K59"/>
  <c r="N59"/>
  <c r="N65"/>
  <c r="K65"/>
  <c r="N54"/>
  <c r="K54"/>
  <c r="K69"/>
  <c r="N69"/>
  <c r="K52"/>
  <c r="N52"/>
  <c r="N82"/>
  <c r="K82"/>
  <c r="K71"/>
  <c r="N71"/>
  <c r="K77"/>
  <c r="N47"/>
  <c r="K47"/>
  <c r="K70"/>
  <c r="N70"/>
  <c r="K87"/>
  <c r="N87"/>
  <c r="N55"/>
  <c r="K55"/>
  <c r="N48"/>
  <c r="K48"/>
  <c r="K72"/>
  <c r="N72"/>
  <c r="N62"/>
  <c r="K62"/>
  <c r="N78"/>
  <c r="K78"/>
  <c r="K84"/>
  <c r="N84"/>
  <c r="K49"/>
  <c r="N49"/>
  <c r="K79"/>
  <c r="N79"/>
  <c r="K81"/>
  <c r="N81"/>
  <c r="K86"/>
  <c r="N86"/>
  <c r="M31" i="5"/>
  <c r="J31"/>
  <c r="K130" i="12" l="1"/>
  <c r="N130"/>
  <c r="D85" i="5"/>
  <c r="S85" s="1"/>
  <c r="D30" i="8"/>
  <c r="D23"/>
  <c r="H23" s="1"/>
  <c r="L23" s="1"/>
  <c r="M23" s="1"/>
  <c r="D20"/>
  <c r="H20" s="1"/>
  <c r="L20" s="1"/>
  <c r="M20" s="1"/>
  <c r="D43"/>
  <c r="H43" s="1"/>
  <c r="D21"/>
  <c r="H21" s="1"/>
  <c r="L21" s="1"/>
  <c r="M21" s="1"/>
  <c r="D37"/>
  <c r="D42"/>
  <c r="H42" s="1"/>
  <c r="L42" s="1"/>
  <c r="D52"/>
  <c r="H52" s="1"/>
  <c r="D58"/>
  <c r="H58" s="1"/>
  <c r="L58" s="1"/>
  <c r="M58" s="1"/>
  <c r="D61"/>
  <c r="H61" s="1"/>
  <c r="D65"/>
  <c r="H65" s="1"/>
  <c r="D27"/>
  <c r="D11" i="5"/>
  <c r="I11" s="1"/>
  <c r="D28" i="8"/>
  <c r="D24"/>
  <c r="H24" s="1"/>
  <c r="L24" s="1"/>
  <c r="M24" s="1"/>
  <c r="D34"/>
  <c r="D62"/>
  <c r="H62" s="1"/>
  <c r="D22"/>
  <c r="H22" s="1"/>
  <c r="L22" s="1"/>
  <c r="M22" s="1"/>
  <c r="D44"/>
  <c r="D26"/>
  <c r="D12"/>
  <c r="H12" s="1"/>
  <c r="L12" s="1"/>
  <c r="D13"/>
  <c r="H13" s="1"/>
  <c r="L13" s="1"/>
  <c r="D17"/>
  <c r="H17" s="1"/>
  <c r="L17" s="1"/>
  <c r="M17" s="1"/>
  <c r="D45"/>
  <c r="H45" s="1"/>
  <c r="L45" s="1"/>
  <c r="D18"/>
  <c r="H18" s="1"/>
  <c r="L18" s="1"/>
  <c r="D29"/>
  <c r="D32"/>
  <c r="D33"/>
  <c r="D35"/>
  <c r="D36"/>
  <c r="D39"/>
  <c r="D40"/>
  <c r="D51"/>
  <c r="H51" s="1"/>
  <c r="D54"/>
  <c r="H54" s="1"/>
  <c r="D55"/>
  <c r="H55" s="1"/>
  <c r="D56"/>
  <c r="H56" s="1"/>
  <c r="D57"/>
  <c r="H57" s="1"/>
  <c r="D60"/>
  <c r="H60" s="1"/>
  <c r="D63"/>
  <c r="H63" s="1"/>
  <c r="D64"/>
  <c r="H64" s="1"/>
  <c r="D54" i="3"/>
  <c r="J54" s="1"/>
  <c r="D41" i="8"/>
  <c r="D19"/>
  <c r="H19" s="1"/>
  <c r="L19" s="1"/>
  <c r="D31"/>
  <c r="D38"/>
  <c r="D53"/>
  <c r="H53" s="1"/>
  <c r="D59"/>
  <c r="H59" s="1"/>
  <c r="D66"/>
  <c r="H66" s="1"/>
  <c r="A3" i="5"/>
  <c r="O36"/>
  <c r="B4"/>
  <c r="B3"/>
  <c r="A4"/>
  <c r="O83"/>
  <c r="H83"/>
  <c r="O82"/>
  <c r="H82"/>
  <c r="O80"/>
  <c r="H80"/>
  <c r="O56"/>
  <c r="H55"/>
  <c r="O54"/>
  <c r="H53"/>
  <c r="O52"/>
  <c r="H52"/>
  <c r="H51"/>
  <c r="O50"/>
  <c r="O49"/>
  <c r="H48"/>
  <c r="O46"/>
  <c r="H45"/>
  <c r="H44"/>
  <c r="O43"/>
  <c r="H43"/>
  <c r="O42"/>
  <c r="H42"/>
  <c r="O41"/>
  <c r="H41"/>
  <c r="O40"/>
  <c r="H40"/>
  <c r="O39"/>
  <c r="H39"/>
  <c r="A11" i="3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C10" i="2"/>
  <c r="C8"/>
  <c r="C6"/>
  <c r="H79" i="5"/>
  <c r="H54"/>
  <c r="H56"/>
  <c r="H50"/>
  <c r="O55"/>
  <c r="O53"/>
  <c r="M19" i="8" l="1"/>
  <c r="K29" i="10"/>
  <c r="M18" i="8"/>
  <c r="K28" i="10"/>
  <c r="M12" i="8"/>
  <c r="K25" i="10"/>
  <c r="M13" i="8"/>
  <c r="K23" i="10"/>
  <c r="H44" i="8"/>
  <c r="L44" s="1"/>
  <c r="D88" i="5"/>
  <c r="S88" s="1"/>
  <c r="L55" i="8"/>
  <c r="M55" s="1"/>
  <c r="L62"/>
  <c r="M62" s="1"/>
  <c r="L66"/>
  <c r="M66" s="1"/>
  <c r="D46"/>
  <c r="D47"/>
  <c r="H47" s="1"/>
  <c r="D48"/>
  <c r="H48" s="1"/>
  <c r="D49"/>
  <c r="H49" s="1"/>
  <c r="L53"/>
  <c r="M53" s="1"/>
  <c r="L64"/>
  <c r="M64" s="1"/>
  <c r="L65"/>
  <c r="M65" s="1"/>
  <c r="L54"/>
  <c r="M54" s="1"/>
  <c r="D11"/>
  <c r="H11" s="1"/>
  <c r="L11" s="1"/>
  <c r="M11" s="1"/>
  <c r="L61"/>
  <c r="M61" s="1"/>
  <c r="L63"/>
  <c r="M63" s="1"/>
  <c r="L56"/>
  <c r="M56" s="1"/>
  <c r="D50"/>
  <c r="H50" s="1"/>
  <c r="L57"/>
  <c r="M57" s="1"/>
  <c r="L60"/>
  <c r="M60" s="1"/>
  <c r="D33" i="3"/>
  <c r="E33" s="1"/>
  <c r="H34" i="8"/>
  <c r="L34" s="1"/>
  <c r="H24" i="10" s="1"/>
  <c r="N24" s="1"/>
  <c r="D47" i="3"/>
  <c r="E47" s="1"/>
  <c r="D91" i="5"/>
  <c r="S91" s="1"/>
  <c r="M45" i="8"/>
  <c r="H36"/>
  <c r="L36" s="1"/>
  <c r="M36" s="1"/>
  <c r="D90" i="5"/>
  <c r="S90" s="1"/>
  <c r="D10" i="3"/>
  <c r="D32"/>
  <c r="J32" s="1"/>
  <c r="D93" i="5"/>
  <c r="S93" s="1"/>
  <c r="D100"/>
  <c r="D50" i="3"/>
  <c r="J50" s="1"/>
  <c r="D49"/>
  <c r="J49" s="1"/>
  <c r="D44"/>
  <c r="E44" s="1"/>
  <c r="D41"/>
  <c r="D42"/>
  <c r="J42" s="1"/>
  <c r="D53"/>
  <c r="D27"/>
  <c r="E27" s="1"/>
  <c r="D96" i="5"/>
  <c r="D104"/>
  <c r="D51" i="3"/>
  <c r="E51" s="1"/>
  <c r="D43"/>
  <c r="J43" s="1"/>
  <c r="D31"/>
  <c r="E31" s="1"/>
  <c r="D48"/>
  <c r="E48" s="1"/>
  <c r="D55"/>
  <c r="D21" i="5"/>
  <c r="D86"/>
  <c r="S86" s="1"/>
  <c r="D45" i="3"/>
  <c r="J45" s="1"/>
  <c r="D29"/>
  <c r="E29" s="1"/>
  <c r="D46"/>
  <c r="J46" s="1"/>
  <c r="D30"/>
  <c r="E30" s="1"/>
  <c r="D12" i="5"/>
  <c r="D52" i="3"/>
  <c r="J52" s="1"/>
  <c r="D28"/>
  <c r="J28" s="1"/>
  <c r="D26"/>
  <c r="J26" s="1"/>
  <c r="A37"/>
  <c r="A38" s="1"/>
  <c r="A39" s="1"/>
  <c r="A40" s="1"/>
  <c r="A41" s="1"/>
  <c r="A42" s="1"/>
  <c r="A43" s="1"/>
  <c r="A45" s="1"/>
  <c r="A46" s="1"/>
  <c r="A47" s="1"/>
  <c r="A48" s="1"/>
  <c r="A49" s="1"/>
  <c r="A50" s="1"/>
  <c r="A51" s="1"/>
  <c r="A52" s="1"/>
  <c r="A53" s="1"/>
  <c r="A54" s="1"/>
  <c r="A55" s="1"/>
  <c r="A26"/>
  <c r="A27" s="1"/>
  <c r="A28" s="1"/>
  <c r="A29" s="1"/>
  <c r="A30" s="1"/>
  <c r="A31" s="1"/>
  <c r="A32" s="1"/>
  <c r="A33" s="1"/>
  <c r="E11" i="5"/>
  <c r="E54" i="3"/>
  <c r="E85" i="5"/>
  <c r="I85"/>
  <c r="L52" i="8"/>
  <c r="M52" s="1"/>
  <c r="D13" i="3"/>
  <c r="D49" i="5"/>
  <c r="D43"/>
  <c r="D48"/>
  <c r="D44"/>
  <c r="D76"/>
  <c r="S76" s="1"/>
  <c r="D75"/>
  <c r="S75" s="1"/>
  <c r="D73"/>
  <c r="S73" s="1"/>
  <c r="D72"/>
  <c r="S72" s="1"/>
  <c r="L51" i="8"/>
  <c r="M51" s="1"/>
  <c r="D47" i="5"/>
  <c r="D46"/>
  <c r="D16" i="8"/>
  <c r="H16" s="1"/>
  <c r="L16" s="1"/>
  <c r="D15"/>
  <c r="H15" s="1"/>
  <c r="L15" s="1"/>
  <c r="M15" s="1"/>
  <c r="D14"/>
  <c r="H14" s="1"/>
  <c r="L14" s="1"/>
  <c r="D55" i="5"/>
  <c r="D45"/>
  <c r="D79"/>
  <c r="S79" s="1"/>
  <c r="D50"/>
  <c r="D74"/>
  <c r="S74" s="1"/>
  <c r="D36" i="3"/>
  <c r="J36" s="1"/>
  <c r="D56" i="5"/>
  <c r="H46"/>
  <c r="O44"/>
  <c r="O47"/>
  <c r="O79"/>
  <c r="O51"/>
  <c r="O48"/>
  <c r="H47"/>
  <c r="H49"/>
  <c r="O45"/>
  <c r="B14" i="2"/>
  <c r="S56" i="5" l="1"/>
  <c r="I56"/>
  <c r="M56" s="1"/>
  <c r="S49"/>
  <c r="I58" i="10" s="1"/>
  <c r="I49" i="5"/>
  <c r="E12"/>
  <c r="I12"/>
  <c r="M12" s="1"/>
  <c r="S47"/>
  <c r="I47"/>
  <c r="J47" s="1"/>
  <c r="S43"/>
  <c r="I57" i="10" s="1"/>
  <c r="I43" i="5"/>
  <c r="M43" s="1"/>
  <c r="S55"/>
  <c r="I55"/>
  <c r="S46"/>
  <c r="I51" i="10" s="1"/>
  <c r="I46" i="5"/>
  <c r="J46" s="1"/>
  <c r="S48"/>
  <c r="I48"/>
  <c r="J48" s="1"/>
  <c r="E21"/>
  <c r="I21"/>
  <c r="J21" s="1"/>
  <c r="S50"/>
  <c r="I50"/>
  <c r="M50" s="1"/>
  <c r="S45"/>
  <c r="I45"/>
  <c r="J45" s="1"/>
  <c r="S44"/>
  <c r="I44"/>
  <c r="E55" i="3"/>
  <c r="J55"/>
  <c r="E53"/>
  <c r="J53"/>
  <c r="E41"/>
  <c r="J41"/>
  <c r="H110" i="5"/>
  <c r="M14" i="8"/>
  <c r="K26" i="10"/>
  <c r="O24"/>
  <c r="Q24" s="1"/>
  <c r="S24" s="1"/>
  <c r="G87"/>
  <c r="H87" s="1"/>
  <c r="O110" i="5"/>
  <c r="H37" i="10"/>
  <c r="H29"/>
  <c r="N29" s="1"/>
  <c r="H47"/>
  <c r="M16" i="8"/>
  <c r="K27" i="10"/>
  <c r="H51"/>
  <c r="H46"/>
  <c r="H46" i="8"/>
  <c r="L46" s="1"/>
  <c r="M46" s="1"/>
  <c r="M44"/>
  <c r="L49"/>
  <c r="M49" s="1"/>
  <c r="L50"/>
  <c r="M50" s="1"/>
  <c r="L47"/>
  <c r="M47" s="1"/>
  <c r="E88" i="5"/>
  <c r="I88"/>
  <c r="M88" s="1"/>
  <c r="S105"/>
  <c r="S104"/>
  <c r="E45" i="3"/>
  <c r="M11" i="5"/>
  <c r="M34" i="8"/>
  <c r="S99" i="5"/>
  <c r="S103"/>
  <c r="S102"/>
  <c r="S101"/>
  <c r="S100"/>
  <c r="S97"/>
  <c r="S98"/>
  <c r="S96"/>
  <c r="E90"/>
  <c r="E52" i="3"/>
  <c r="J51"/>
  <c r="E32"/>
  <c r="L48" i="8"/>
  <c r="M48" s="1"/>
  <c r="I90" i="5"/>
  <c r="M90" s="1"/>
  <c r="J47" i="3"/>
  <c r="J29"/>
  <c r="H39" i="8"/>
  <c r="L39" s="1"/>
  <c r="M39" s="1"/>
  <c r="H31"/>
  <c r="L31" s="1"/>
  <c r="M31" s="1"/>
  <c r="H40"/>
  <c r="L40" s="1"/>
  <c r="M40" s="1"/>
  <c r="H27"/>
  <c r="L27" s="1"/>
  <c r="H28" i="10" s="1"/>
  <c r="N28" s="1"/>
  <c r="H33" i="8"/>
  <c r="L33" s="1"/>
  <c r="M33" s="1"/>
  <c r="H30"/>
  <c r="L30" s="1"/>
  <c r="H29"/>
  <c r="L29" s="1"/>
  <c r="H31" i="10" s="1"/>
  <c r="N31" s="1"/>
  <c r="H37" i="8"/>
  <c r="L37" s="1"/>
  <c r="M37" s="1"/>
  <c r="L43"/>
  <c r="H27" i="10" s="1"/>
  <c r="H38" i="8"/>
  <c r="L38" s="1"/>
  <c r="M38" s="1"/>
  <c r="H32"/>
  <c r="L32" s="1"/>
  <c r="E91" i="5"/>
  <c r="E50" i="3"/>
  <c r="H26" i="8"/>
  <c r="L26" s="1"/>
  <c r="M26" s="1"/>
  <c r="H41"/>
  <c r="L41" s="1"/>
  <c r="H23" i="10" s="1"/>
  <c r="N23" s="1"/>
  <c r="G86" s="1"/>
  <c r="H28" i="8"/>
  <c r="L28" s="1"/>
  <c r="M28" s="1"/>
  <c r="J30" i="3"/>
  <c r="S92" i="5"/>
  <c r="J44" i="3"/>
  <c r="E93" i="5"/>
  <c r="J27" i="3"/>
  <c r="E28"/>
  <c r="I91" i="5"/>
  <c r="J91" s="1"/>
  <c r="D20"/>
  <c r="H35" i="8"/>
  <c r="L35" s="1"/>
  <c r="M35" s="1"/>
  <c r="E86" i="5"/>
  <c r="E49" i="3"/>
  <c r="D18" i="5"/>
  <c r="I18" s="1"/>
  <c r="D22"/>
  <c r="D35"/>
  <c r="D27"/>
  <c r="D82"/>
  <c r="S82" s="1"/>
  <c r="D30"/>
  <c r="D23"/>
  <c r="E104"/>
  <c r="I104"/>
  <c r="I100"/>
  <c r="E100"/>
  <c r="D41"/>
  <c r="I41" s="1"/>
  <c r="D52"/>
  <c r="D29"/>
  <c r="D13"/>
  <c r="I13" s="1"/>
  <c r="I86"/>
  <c r="J86" s="1"/>
  <c r="I93"/>
  <c r="J93" s="1"/>
  <c r="E96"/>
  <c r="E42" i="3"/>
  <c r="E46"/>
  <c r="J48"/>
  <c r="E43"/>
  <c r="I96" i="5"/>
  <c r="M96" s="1"/>
  <c r="D19"/>
  <c r="I19" s="1"/>
  <c r="D26"/>
  <c r="D16"/>
  <c r="D25"/>
  <c r="I25" s="1"/>
  <c r="D17"/>
  <c r="E26" i="3"/>
  <c r="I73" i="5"/>
  <c r="E73"/>
  <c r="I74"/>
  <c r="E74"/>
  <c r="I72"/>
  <c r="E72"/>
  <c r="I75"/>
  <c r="E75"/>
  <c r="I76"/>
  <c r="E76"/>
  <c r="D25" i="3"/>
  <c r="J25" s="1"/>
  <c r="D28" i="5"/>
  <c r="D24"/>
  <c r="D80"/>
  <c r="D32"/>
  <c r="D83"/>
  <c r="D15"/>
  <c r="D51"/>
  <c r="I51" s="1"/>
  <c r="D34"/>
  <c r="I34" s="1"/>
  <c r="D54"/>
  <c r="D14"/>
  <c r="D53"/>
  <c r="I53" s="1"/>
  <c r="D33"/>
  <c r="J11"/>
  <c r="D36"/>
  <c r="E79"/>
  <c r="E49"/>
  <c r="E50"/>
  <c r="E43"/>
  <c r="E13" i="3"/>
  <c r="J13"/>
  <c r="E36"/>
  <c r="M85" i="5"/>
  <c r="J85"/>
  <c r="D39"/>
  <c r="D15" i="3"/>
  <c r="D40" i="5"/>
  <c r="D24" i="3"/>
  <c r="D18"/>
  <c r="D22"/>
  <c r="D16"/>
  <c r="D42" i="5"/>
  <c r="D11" i="3"/>
  <c r="D12"/>
  <c r="D21"/>
  <c r="D17"/>
  <c r="D37"/>
  <c r="D40"/>
  <c r="D23"/>
  <c r="D20"/>
  <c r="D39"/>
  <c r="J39" s="1"/>
  <c r="D14"/>
  <c r="D38"/>
  <c r="J38" s="1"/>
  <c r="D19"/>
  <c r="J44" i="5"/>
  <c r="E48"/>
  <c r="J49"/>
  <c r="E44"/>
  <c r="J55"/>
  <c r="E47"/>
  <c r="E46"/>
  <c r="E55"/>
  <c r="I79"/>
  <c r="E45"/>
  <c r="E56"/>
  <c r="E14" i="2"/>
  <c r="M21" i="5" l="1"/>
  <c r="E39"/>
  <c r="I39"/>
  <c r="M39" s="1"/>
  <c r="S14"/>
  <c r="I14"/>
  <c r="S15"/>
  <c r="I15"/>
  <c r="S24"/>
  <c r="I38" i="10" s="1"/>
  <c r="I24" i="5"/>
  <c r="S17"/>
  <c r="I17"/>
  <c r="M17" s="1"/>
  <c r="S26"/>
  <c r="I26"/>
  <c r="J26" s="1"/>
  <c r="S52"/>
  <c r="I50" i="10" s="1"/>
  <c r="I52" i="5"/>
  <c r="M52" s="1"/>
  <c r="E20"/>
  <c r="I20"/>
  <c r="M20" s="1"/>
  <c r="S28"/>
  <c r="I28"/>
  <c r="S16"/>
  <c r="I16"/>
  <c r="M16" s="1"/>
  <c r="S29"/>
  <c r="I29"/>
  <c r="S30"/>
  <c r="I30"/>
  <c r="S22"/>
  <c r="I22"/>
  <c r="M22" s="1"/>
  <c r="S42"/>
  <c r="I42"/>
  <c r="M42" s="1"/>
  <c r="S54"/>
  <c r="I49" i="10" s="1"/>
  <c r="I54" i="5"/>
  <c r="J54" s="1"/>
  <c r="S27"/>
  <c r="I27"/>
  <c r="S36"/>
  <c r="I56" i="10" s="1"/>
  <c r="I36" i="5"/>
  <c r="M36" s="1"/>
  <c r="I40"/>
  <c r="J40" s="1"/>
  <c r="S33"/>
  <c r="I41" i="10" s="1"/>
  <c r="I33" i="5"/>
  <c r="S32"/>
  <c r="I32"/>
  <c r="E23"/>
  <c r="I23"/>
  <c r="M23" s="1"/>
  <c r="S35"/>
  <c r="I35"/>
  <c r="J35" s="1"/>
  <c r="N51" i="10"/>
  <c r="N27"/>
  <c r="D56" i="3"/>
  <c r="M30" i="8"/>
  <c r="H26" i="10"/>
  <c r="O28"/>
  <c r="Q28" s="1"/>
  <c r="S28" s="1"/>
  <c r="G90"/>
  <c r="H90" s="1"/>
  <c r="O29"/>
  <c r="Q29" s="1"/>
  <c r="S29" s="1"/>
  <c r="G91"/>
  <c r="H91" s="1"/>
  <c r="O31"/>
  <c r="Q31" s="1"/>
  <c r="S31" s="1"/>
  <c r="G93"/>
  <c r="H93" s="1"/>
  <c r="T24"/>
  <c r="H86"/>
  <c r="S13" i="5"/>
  <c r="D110"/>
  <c r="I47" i="10"/>
  <c r="N47" s="1"/>
  <c r="I48"/>
  <c r="H30"/>
  <c r="N30" s="1"/>
  <c r="H58"/>
  <c r="N58" s="1"/>
  <c r="H49"/>
  <c r="H41"/>
  <c r="H48"/>
  <c r="H25"/>
  <c r="N25" s="1"/>
  <c r="H50"/>
  <c r="R24"/>
  <c r="I60"/>
  <c r="J88" i="5"/>
  <c r="M43" i="8"/>
  <c r="M32"/>
  <c r="M27"/>
  <c r="M41"/>
  <c r="M29"/>
  <c r="E18" i="5"/>
  <c r="M91"/>
  <c r="M93"/>
  <c r="E35"/>
  <c r="S41"/>
  <c r="J90"/>
  <c r="E52"/>
  <c r="E27"/>
  <c r="M27"/>
  <c r="E22"/>
  <c r="M86"/>
  <c r="J96"/>
  <c r="M41"/>
  <c r="E82"/>
  <c r="E41"/>
  <c r="I82"/>
  <c r="J82" s="1"/>
  <c r="E25"/>
  <c r="E26"/>
  <c r="J12"/>
  <c r="M100"/>
  <c r="J100"/>
  <c r="E19"/>
  <c r="E29"/>
  <c r="J104"/>
  <c r="M104"/>
  <c r="E30"/>
  <c r="E16"/>
  <c r="E13"/>
  <c r="E17"/>
  <c r="S37"/>
  <c r="S38"/>
  <c r="S80"/>
  <c r="S81"/>
  <c r="I59" i="10" s="1"/>
  <c r="N59" s="1"/>
  <c r="S83" i="5"/>
  <c r="E51"/>
  <c r="S51"/>
  <c r="S53"/>
  <c r="E80"/>
  <c r="E36"/>
  <c r="E25" i="3"/>
  <c r="M76" i="5"/>
  <c r="J76"/>
  <c r="M73"/>
  <c r="J73"/>
  <c r="M75"/>
  <c r="J75"/>
  <c r="J72"/>
  <c r="M72"/>
  <c r="M74"/>
  <c r="J74"/>
  <c r="E53"/>
  <c r="J53"/>
  <c r="I80"/>
  <c r="M80" s="1"/>
  <c r="M51"/>
  <c r="E83"/>
  <c r="I83"/>
  <c r="J83" s="1"/>
  <c r="E14"/>
  <c r="E15"/>
  <c r="E24"/>
  <c r="J25"/>
  <c r="M25"/>
  <c r="E54"/>
  <c r="E33"/>
  <c r="J20"/>
  <c r="E34"/>
  <c r="E32"/>
  <c r="E28"/>
  <c r="J18"/>
  <c r="M18"/>
  <c r="M45"/>
  <c r="M46"/>
  <c r="J34" i="3"/>
  <c r="J35"/>
  <c r="J33"/>
  <c r="J79" i="5"/>
  <c r="M79"/>
  <c r="J20" i="3"/>
  <c r="E20"/>
  <c r="J37"/>
  <c r="E37"/>
  <c r="E21"/>
  <c r="J21"/>
  <c r="J16"/>
  <c r="E16"/>
  <c r="E38"/>
  <c r="E39"/>
  <c r="J40"/>
  <c r="E40"/>
  <c r="E17"/>
  <c r="J17"/>
  <c r="E24"/>
  <c r="J24"/>
  <c r="J19"/>
  <c r="E19"/>
  <c r="E14"/>
  <c r="J14"/>
  <c r="E10"/>
  <c r="J10"/>
  <c r="J11"/>
  <c r="E11"/>
  <c r="E18"/>
  <c r="J18"/>
  <c r="J23"/>
  <c r="E23"/>
  <c r="J12"/>
  <c r="E12"/>
  <c r="E22"/>
  <c r="J22"/>
  <c r="J15"/>
  <c r="E15"/>
  <c r="E40" i="5"/>
  <c r="E42"/>
  <c r="M48"/>
  <c r="M44"/>
  <c r="J43"/>
  <c r="M47"/>
  <c r="M49"/>
  <c r="M55"/>
  <c r="J50"/>
  <c r="J56"/>
  <c r="H14" i="2"/>
  <c r="M40" i="5" l="1"/>
  <c r="J23"/>
  <c r="I110"/>
  <c r="S201"/>
  <c r="N41" i="10"/>
  <c r="O41" s="1"/>
  <c r="Q41" s="1"/>
  <c r="S41" s="1"/>
  <c r="N50"/>
  <c r="N49"/>
  <c r="N60"/>
  <c r="O60" s="1"/>
  <c r="Q60" s="1"/>
  <c r="N48"/>
  <c r="E56" i="3"/>
  <c r="M13" i="5"/>
  <c r="N26" i="10"/>
  <c r="O26" s="1"/>
  <c r="Q26" s="1"/>
  <c r="S26" s="1"/>
  <c r="O23"/>
  <c r="Q23" s="1"/>
  <c r="S23" s="1"/>
  <c r="O27"/>
  <c r="Q27" s="1"/>
  <c r="G89"/>
  <c r="H89" s="1"/>
  <c r="O25"/>
  <c r="Q25" s="1"/>
  <c r="S25" s="1"/>
  <c r="G88"/>
  <c r="H88" s="1"/>
  <c r="O30"/>
  <c r="Q30" s="1"/>
  <c r="S30" s="1"/>
  <c r="G92"/>
  <c r="H92" s="1"/>
  <c r="T31"/>
  <c r="T29"/>
  <c r="T28"/>
  <c r="O51"/>
  <c r="Q51" s="1"/>
  <c r="S51" s="1"/>
  <c r="Q83"/>
  <c r="R83" s="1"/>
  <c r="O59"/>
  <c r="Q59" s="1"/>
  <c r="S59" s="1"/>
  <c r="Q91"/>
  <c r="O58"/>
  <c r="Q58" s="1"/>
  <c r="S58" s="1"/>
  <c r="Q90"/>
  <c r="R90" s="1"/>
  <c r="O47"/>
  <c r="Q47" s="1"/>
  <c r="S47" s="1"/>
  <c r="Q79"/>
  <c r="R79" s="1"/>
  <c r="E110" i="5"/>
  <c r="I37" i="10"/>
  <c r="N37" s="1"/>
  <c r="R29"/>
  <c r="R28"/>
  <c r="H57"/>
  <c r="N57" s="1"/>
  <c r="H55"/>
  <c r="H52"/>
  <c r="H54"/>
  <c r="H35"/>
  <c r="H53"/>
  <c r="H38"/>
  <c r="H56"/>
  <c r="N56" s="1"/>
  <c r="R31"/>
  <c r="I55"/>
  <c r="I35"/>
  <c r="I46"/>
  <c r="N46" s="1"/>
  <c r="I54"/>
  <c r="I53"/>
  <c r="I52"/>
  <c r="J16" i="5"/>
  <c r="M35"/>
  <c r="J13"/>
  <c r="J41"/>
  <c r="J27"/>
  <c r="M26"/>
  <c r="M82"/>
  <c r="J22"/>
  <c r="J52"/>
  <c r="J29"/>
  <c r="M29"/>
  <c r="J30"/>
  <c r="M30"/>
  <c r="M19"/>
  <c r="J19"/>
  <c r="J17"/>
  <c r="M53"/>
  <c r="M54"/>
  <c r="J80"/>
  <c r="M83"/>
  <c r="J51"/>
  <c r="J36"/>
  <c r="J24"/>
  <c r="M24"/>
  <c r="M15"/>
  <c r="J15"/>
  <c r="J32"/>
  <c r="M32"/>
  <c r="M34"/>
  <c r="J34"/>
  <c r="J33"/>
  <c r="M33"/>
  <c r="J28"/>
  <c r="M28"/>
  <c r="J14"/>
  <c r="M14"/>
  <c r="J42"/>
  <c r="J39"/>
  <c r="K14" i="2"/>
  <c r="Q92" i="10" l="1"/>
  <c r="N54"/>
  <c r="J110" i="5"/>
  <c r="S60" i="10"/>
  <c r="T27"/>
  <c r="S27"/>
  <c r="Q81"/>
  <c r="R81" s="1"/>
  <c r="T49"/>
  <c r="N53"/>
  <c r="N55"/>
  <c r="N38"/>
  <c r="N39" s="1"/>
  <c r="H39"/>
  <c r="N52"/>
  <c r="N35"/>
  <c r="M110" i="5"/>
  <c r="I39" i="10"/>
  <c r="O37"/>
  <c r="T23"/>
  <c r="T26"/>
  <c r="R26"/>
  <c r="R23"/>
  <c r="R27"/>
  <c r="R58"/>
  <c r="R51"/>
  <c r="T58"/>
  <c r="T51"/>
  <c r="T25"/>
  <c r="T47"/>
  <c r="T30"/>
  <c r="O50"/>
  <c r="Q50" s="1"/>
  <c r="S50" s="1"/>
  <c r="Q82"/>
  <c r="R82" s="1"/>
  <c r="O46"/>
  <c r="Q46" s="1"/>
  <c r="S46" s="1"/>
  <c r="Q78"/>
  <c r="R78" s="1"/>
  <c r="O57"/>
  <c r="Q57" s="1"/>
  <c r="S57" s="1"/>
  <c r="Q89"/>
  <c r="R89" s="1"/>
  <c r="R47"/>
  <c r="O56"/>
  <c r="Q56" s="1"/>
  <c r="S56" s="1"/>
  <c r="Q88"/>
  <c r="R88" s="1"/>
  <c r="O48"/>
  <c r="Q48" s="1"/>
  <c r="S48" s="1"/>
  <c r="Q80"/>
  <c r="R80" s="1"/>
  <c r="Q77"/>
  <c r="R77" s="1"/>
  <c r="R60"/>
  <c r="R30"/>
  <c r="R25"/>
  <c r="R59"/>
  <c r="N14" i="2"/>
  <c r="T46" i="10" l="1"/>
  <c r="S32"/>
  <c r="G75" s="1"/>
  <c r="O38"/>
  <c r="Q38" s="1"/>
  <c r="T57"/>
  <c r="T48"/>
  <c r="T50"/>
  <c r="T41"/>
  <c r="T56"/>
  <c r="R50"/>
  <c r="R56"/>
  <c r="R41"/>
  <c r="R48"/>
  <c r="O53"/>
  <c r="Q53" s="1"/>
  <c r="S53" s="1"/>
  <c r="Q85"/>
  <c r="R85" s="1"/>
  <c r="O35"/>
  <c r="Q35" s="1"/>
  <c r="S35" s="1"/>
  <c r="Q75"/>
  <c r="R75" s="1"/>
  <c r="O55"/>
  <c r="Q55" s="1"/>
  <c r="S55" s="1"/>
  <c r="Q87"/>
  <c r="R87" s="1"/>
  <c r="O54"/>
  <c r="Q54" s="1"/>
  <c r="S54" s="1"/>
  <c r="Q86"/>
  <c r="R86" s="1"/>
  <c r="O52"/>
  <c r="Q52" s="1"/>
  <c r="S52" s="1"/>
  <c r="Q84"/>
  <c r="R84" s="1"/>
  <c r="Q76"/>
  <c r="R76" s="1"/>
  <c r="R57"/>
  <c r="R46"/>
  <c r="Q37"/>
  <c r="O39"/>
  <c r="Q14" i="2"/>
  <c r="S62" i="10" l="1"/>
  <c r="H75"/>
  <c r="T54"/>
  <c r="T35"/>
  <c r="T52"/>
  <c r="T55"/>
  <c r="T53"/>
  <c r="R54"/>
  <c r="R35"/>
  <c r="R53"/>
  <c r="R55"/>
  <c r="R52"/>
  <c r="R38"/>
  <c r="Q39"/>
  <c r="S39" s="1"/>
  <c r="R37"/>
  <c r="T14" i="2"/>
  <c r="S43" i="10" l="1"/>
  <c r="G77"/>
  <c r="T39"/>
  <c r="R39"/>
  <c r="W14" i="2"/>
  <c r="H77" i="10" l="1"/>
  <c r="G76"/>
  <c r="H76" s="1"/>
  <c r="Z14" i="2"/>
  <c r="G79" i="10" l="1"/>
  <c r="AC14" i="2"/>
  <c r="AF14" l="1"/>
  <c r="AI14" l="1"/>
  <c r="AL14" l="1"/>
  <c r="AO14" l="1"/>
  <c r="AR14" l="1"/>
  <c r="AU14" l="1"/>
  <c r="AX14" l="1"/>
  <c r="BA14" l="1"/>
  <c r="BD14" l="1"/>
  <c r="BG14" l="1"/>
  <c r="BJ14" l="1"/>
  <c r="BM14" l="1"/>
  <c r="BP14" l="1"/>
  <c r="BS14" l="1"/>
  <c r="A201"/>
  <c r="A544"/>
  <c r="A330"/>
  <c r="A90"/>
  <c r="A565"/>
  <c r="A545"/>
  <c r="A80"/>
  <c r="A497"/>
  <c r="A705"/>
  <c r="A743"/>
  <c r="A251"/>
  <c r="A215"/>
  <c r="A810"/>
  <c r="A590"/>
  <c r="A128"/>
  <c r="A862"/>
  <c r="A464"/>
  <c r="A442"/>
  <c r="A967"/>
  <c r="A394"/>
  <c r="A902"/>
  <c r="A179"/>
  <c r="A205"/>
  <c r="A279"/>
  <c r="A220"/>
  <c r="A726"/>
  <c r="A210"/>
  <c r="A797"/>
  <c r="A890"/>
  <c r="A526"/>
  <c r="A865"/>
  <c r="A240"/>
  <c r="A121"/>
  <c r="A45"/>
  <c r="A763"/>
  <c r="A329"/>
  <c r="A575"/>
  <c r="A352"/>
  <c r="A320"/>
  <c r="A654"/>
  <c r="A999"/>
  <c r="A607"/>
  <c r="A538"/>
  <c r="A893"/>
  <c r="A486"/>
  <c r="A943"/>
  <c r="A67"/>
  <c r="A499"/>
  <c r="A399"/>
  <c r="A764"/>
  <c r="A59"/>
  <c r="A798"/>
  <c r="A718"/>
  <c r="A156"/>
  <c r="A558"/>
  <c r="A572"/>
  <c r="A994"/>
  <c r="A98"/>
  <c r="A99"/>
  <c r="A417"/>
  <c r="A962"/>
  <c r="A755"/>
  <c r="A582"/>
  <c r="A450"/>
  <c r="A175"/>
  <c r="A853"/>
  <c r="A649"/>
  <c r="A416"/>
  <c r="A190"/>
  <c r="A106"/>
  <c r="A937"/>
  <c r="A966"/>
  <c r="A508"/>
  <c r="A378"/>
  <c r="A96"/>
  <c r="A355"/>
  <c r="A479"/>
  <c r="A66"/>
  <c r="A507"/>
  <c r="A530"/>
  <c r="A731"/>
  <c r="A631"/>
  <c r="A625"/>
  <c r="A815"/>
  <c r="A382"/>
  <c r="A385"/>
  <c r="A540"/>
  <c r="A873"/>
  <c r="A154"/>
  <c r="A714"/>
  <c r="A737"/>
  <c r="A713"/>
  <c r="A463"/>
  <c r="A976"/>
  <c r="A721"/>
  <c r="A701"/>
  <c r="A131"/>
  <c r="A960"/>
  <c r="A243"/>
  <c r="A573"/>
  <c r="A594"/>
  <c r="A181"/>
  <c r="A793"/>
  <c r="A997"/>
  <c r="A757"/>
  <c r="A597"/>
  <c r="A562"/>
  <c r="A560"/>
  <c r="A910"/>
  <c r="A1016"/>
  <c r="A535"/>
  <c r="A707"/>
  <c r="A144"/>
  <c r="A940"/>
  <c r="A619"/>
  <c r="A794"/>
  <c r="A147"/>
  <c r="A933"/>
  <c r="A345"/>
  <c r="A207"/>
  <c r="A161"/>
  <c r="A668"/>
  <c r="A158"/>
  <c r="A217"/>
  <c r="A771"/>
  <c r="A250"/>
  <c r="A427"/>
  <c r="A867"/>
  <c r="A1011"/>
  <c r="A195"/>
  <c r="A422"/>
  <c r="A803"/>
  <c r="A91"/>
  <c r="A127"/>
  <c r="A343"/>
  <c r="A390"/>
  <c r="A319"/>
  <c r="A640"/>
  <c r="A48"/>
  <c r="A65"/>
  <c r="A914"/>
  <c r="A400"/>
  <c r="A695"/>
  <c r="A85"/>
  <c r="A766"/>
  <c r="A675"/>
  <c r="A686"/>
  <c r="A221"/>
  <c r="A313"/>
  <c r="A831"/>
  <c r="A261"/>
  <c r="A380"/>
  <c r="A432"/>
  <c r="A682"/>
  <c r="A218"/>
  <c r="A397"/>
  <c r="A542"/>
  <c r="A223"/>
  <c r="A944"/>
  <c r="A799"/>
  <c r="A286"/>
  <c r="A892"/>
  <c r="A94"/>
  <c r="A993"/>
  <c r="A141"/>
  <c r="A1005"/>
  <c r="A935"/>
  <c r="A667"/>
  <c r="A745"/>
  <c r="A269"/>
  <c r="A481"/>
  <c r="A973"/>
  <c r="A235"/>
  <c r="A661"/>
  <c r="A674"/>
  <c r="A506"/>
  <c r="A633"/>
  <c r="A130"/>
  <c r="A18"/>
  <c r="A159"/>
  <c r="A813"/>
  <c r="A574"/>
  <c r="A653"/>
  <c r="A477"/>
  <c r="A492"/>
  <c r="A901"/>
  <c r="A348"/>
  <c r="A821"/>
  <c r="A1010"/>
  <c r="A926"/>
  <c r="A876"/>
  <c r="A157"/>
  <c r="A832"/>
  <c r="A659"/>
  <c r="A759"/>
  <c r="A652"/>
  <c r="A839"/>
  <c r="A623"/>
  <c r="A666"/>
  <c r="A762"/>
  <c r="A39"/>
  <c r="A585"/>
  <c r="A460"/>
  <c r="A246"/>
  <c r="A688"/>
  <c r="A350"/>
  <c r="A49"/>
  <c r="A748"/>
  <c r="A602"/>
  <c r="A466"/>
  <c r="A41"/>
  <c r="A1001"/>
  <c r="A174"/>
  <c r="A617"/>
  <c r="A409"/>
  <c r="A801"/>
  <c r="A907"/>
  <c r="A787"/>
  <c r="A255"/>
  <c r="A998"/>
  <c r="A655"/>
  <c r="A505"/>
  <c r="A135"/>
  <c r="A777"/>
  <c r="A283"/>
  <c r="A736"/>
  <c r="A21"/>
  <c r="A606"/>
  <c r="A517"/>
  <c r="A451"/>
  <c r="A229"/>
  <c r="A204"/>
  <c r="A1017"/>
  <c r="A1014"/>
  <c r="A825"/>
  <c r="A310"/>
  <c r="A767"/>
  <c r="A478"/>
  <c r="A593"/>
  <c r="A303"/>
  <c r="A160"/>
  <c r="A339"/>
  <c r="A770"/>
  <c r="A61"/>
  <c r="A467"/>
  <c r="A435"/>
  <c r="A850"/>
  <c r="A222"/>
  <c r="A364"/>
  <c r="A1009"/>
  <c r="A405"/>
  <c r="A769"/>
  <c r="A336"/>
  <c r="A845"/>
  <c r="A480"/>
  <c r="A503"/>
  <c r="A285"/>
  <c r="A802"/>
  <c r="A827"/>
  <c r="A78"/>
  <c r="A917"/>
  <c r="A117"/>
  <c r="A971"/>
  <c r="A433"/>
  <c r="A70"/>
  <c r="A142"/>
  <c r="A589"/>
  <c r="A843"/>
  <c r="A23"/>
  <c r="A413"/>
  <c r="A299"/>
  <c r="A186"/>
  <c r="A679"/>
  <c r="A510"/>
  <c r="A982"/>
  <c r="A327"/>
  <c r="A559"/>
  <c r="A398"/>
  <c r="A185"/>
  <c r="A178"/>
  <c r="A537"/>
  <c r="A761"/>
  <c r="A69"/>
  <c r="A846"/>
  <c r="A683"/>
  <c r="A107"/>
  <c r="A225"/>
  <c r="A256"/>
  <c r="A469"/>
  <c r="A461"/>
  <c r="A126"/>
  <c r="A985"/>
  <c r="A863"/>
  <c r="A645"/>
  <c r="A899"/>
  <c r="A302"/>
  <c r="A421"/>
  <c r="A377"/>
  <c r="A624"/>
  <c r="A305"/>
  <c r="A874"/>
  <c r="A796"/>
  <c r="A817"/>
  <c r="A524"/>
  <c r="A929"/>
  <c r="A375"/>
  <c r="A267"/>
  <c r="A959"/>
  <c r="A534"/>
  <c r="A277"/>
  <c r="A42"/>
  <c r="A282"/>
  <c r="A309"/>
  <c r="A234"/>
  <c r="A671"/>
  <c r="A95"/>
  <c r="A630"/>
  <c r="A842"/>
  <c r="A1013"/>
  <c r="A241"/>
  <c r="A491"/>
  <c r="A609"/>
  <c r="A1007"/>
  <c r="A938"/>
  <c r="A113"/>
  <c r="A828"/>
  <c r="A581"/>
  <c r="A986"/>
  <c r="A118"/>
  <c r="A101"/>
  <c r="A951"/>
  <c r="A275"/>
  <c r="A677"/>
  <c r="A694"/>
  <c r="A133"/>
  <c r="A563"/>
  <c r="A795"/>
  <c r="A626"/>
  <c r="A775"/>
  <c r="A812"/>
  <c r="A29"/>
  <c r="A105"/>
  <c r="A34"/>
  <c r="A717"/>
  <c r="A622"/>
  <c r="A208"/>
  <c r="A639"/>
  <c r="A337"/>
  <c r="A247"/>
  <c r="A905"/>
  <c r="A189"/>
  <c r="A129"/>
  <c r="A529"/>
  <c r="A613"/>
  <c r="A774"/>
  <c r="A727"/>
  <c r="A989"/>
  <c r="A781"/>
  <c r="A236"/>
  <c r="A414"/>
  <c r="A194"/>
  <c r="A522"/>
  <c r="A115"/>
  <c r="A733"/>
  <c r="A610"/>
  <c r="A844"/>
  <c r="A109"/>
  <c r="A894"/>
  <c r="A81"/>
  <c r="A806"/>
  <c r="A263"/>
  <c r="A805"/>
  <c r="A176"/>
  <c r="A268"/>
  <c r="A598"/>
  <c r="A386"/>
  <c r="A621"/>
  <c r="A198"/>
  <c r="A249"/>
  <c r="A428"/>
  <c r="A858"/>
  <c r="A354"/>
  <c r="A783"/>
  <c r="A287"/>
  <c r="A393"/>
  <c r="A454"/>
  <c r="A518"/>
  <c r="A301"/>
  <c r="A620"/>
  <c r="A358"/>
  <c r="A528"/>
  <c r="A288"/>
  <c r="A471"/>
  <c r="A137"/>
  <c r="A365"/>
  <c r="A323"/>
  <c r="A110"/>
  <c r="A341"/>
  <c r="A237"/>
  <c r="A599"/>
  <c r="A403"/>
  <c r="A587"/>
  <c r="A474"/>
  <c r="A333"/>
  <c r="A855"/>
  <c r="A643"/>
  <c r="A642"/>
  <c r="A146"/>
  <c r="A254"/>
  <c r="A751"/>
  <c r="A869"/>
  <c r="A514"/>
  <c r="A898"/>
  <c r="A601"/>
  <c r="A369"/>
  <c r="A566"/>
  <c r="A747"/>
  <c r="A670"/>
  <c r="A527"/>
  <c r="A693"/>
  <c r="A833"/>
  <c r="A434"/>
  <c r="A739"/>
  <c r="A401"/>
  <c r="A854"/>
  <c r="A31"/>
  <c r="A37"/>
  <c r="A988"/>
  <c r="A412"/>
  <c r="A975"/>
  <c r="A978"/>
  <c r="A754"/>
  <c r="A678"/>
  <c r="A939"/>
  <c r="A57"/>
  <c r="A730"/>
  <c r="A523"/>
  <c r="A502"/>
  <c r="A826"/>
  <c r="A533"/>
  <c r="A658"/>
  <c r="A981"/>
  <c r="A969"/>
  <c r="A498"/>
  <c r="A519"/>
  <c r="A849"/>
  <c r="A698"/>
  <c r="A837"/>
  <c r="A629"/>
  <c r="A362"/>
  <c r="A814"/>
  <c r="A316"/>
  <c r="A588"/>
  <c r="A656"/>
  <c r="A259"/>
  <c r="A691"/>
  <c r="A410"/>
  <c r="A473"/>
  <c r="A239"/>
  <c r="A923"/>
  <c r="A511"/>
  <c r="A111"/>
  <c r="A650"/>
  <c r="A551"/>
  <c r="A384"/>
  <c r="A183"/>
  <c r="A87"/>
  <c r="A591"/>
  <c r="A882"/>
  <c r="A669"/>
  <c r="A963"/>
  <c r="A879"/>
  <c r="A835"/>
  <c r="A752"/>
  <c r="A407"/>
  <c r="A753"/>
  <c r="A114"/>
  <c r="A315"/>
  <c r="A765"/>
  <c r="A211"/>
  <c r="A150"/>
  <c r="A954"/>
  <c r="A924"/>
  <c r="A711"/>
  <c r="A738"/>
  <c r="A219"/>
  <c r="A946"/>
  <c r="A702"/>
  <c r="A38"/>
  <c r="A487"/>
  <c r="A555"/>
  <c r="A720"/>
  <c r="A306"/>
  <c r="A257"/>
  <c r="A611"/>
  <c r="A293"/>
  <c r="A723"/>
  <c r="A912"/>
  <c r="A171"/>
  <c r="A689"/>
  <c r="A439"/>
  <c r="A265"/>
  <c r="A909"/>
  <c r="A841"/>
  <c r="A214"/>
  <c r="A173"/>
  <c r="A525"/>
  <c r="A501"/>
  <c r="A918"/>
  <c r="A942"/>
  <c r="A773"/>
  <c r="A253"/>
  <c r="A431"/>
  <c r="A984"/>
  <c r="A295"/>
  <c r="A864"/>
  <c r="A685"/>
  <c r="A351"/>
  <c r="A290"/>
  <c r="A569"/>
  <c r="A970"/>
  <c r="A784"/>
  <c r="A710"/>
  <c r="A1015"/>
  <c r="A483"/>
  <c r="A847"/>
  <c r="A871"/>
  <c r="A64"/>
  <c r="A672"/>
  <c r="A102"/>
  <c r="A30"/>
  <c r="A54"/>
  <c r="A357"/>
  <c r="A278"/>
  <c r="A213"/>
  <c r="A546"/>
  <c r="A1012"/>
  <c r="A496"/>
  <c r="A571"/>
  <c r="A33"/>
  <c r="A934"/>
  <c r="A177"/>
  <c r="A165"/>
  <c r="A122"/>
  <c r="A570"/>
  <c r="A891"/>
  <c r="A706"/>
  <c r="A553"/>
  <c r="A349"/>
  <c r="A734"/>
  <c r="A1000"/>
  <c r="A370"/>
  <c r="A945"/>
  <c r="A447"/>
  <c r="A578"/>
  <c r="A957"/>
  <c r="A123"/>
  <c r="A829"/>
  <c r="A202"/>
  <c r="A991"/>
  <c r="A423"/>
  <c r="A331"/>
  <c r="A139"/>
  <c r="A838"/>
  <c r="A134"/>
  <c r="A637"/>
  <c r="A43"/>
  <c r="A50"/>
  <c r="A27"/>
  <c r="A758"/>
  <c r="A725"/>
  <c r="A77"/>
  <c r="A453"/>
  <c r="A284"/>
  <c r="A961"/>
  <c r="A866"/>
  <c r="A311"/>
  <c r="A911"/>
  <c r="A851"/>
  <c r="A583"/>
  <c r="A965"/>
  <c r="A425"/>
  <c r="A716"/>
  <c r="A445"/>
  <c r="A441"/>
  <c r="A342"/>
  <c r="A732"/>
  <c r="A995"/>
  <c r="A300"/>
  <c r="A112"/>
  <c r="A193"/>
  <c r="A272"/>
  <c r="A547"/>
  <c r="A700"/>
  <c r="A485"/>
  <c r="A928"/>
  <c r="A618"/>
  <c r="A539"/>
  <c r="A75"/>
  <c r="A941"/>
  <c r="A226"/>
  <c r="A987"/>
  <c r="A169"/>
  <c r="A577"/>
  <c r="A22"/>
  <c r="A493"/>
  <c r="A908"/>
  <c r="A89"/>
  <c r="A82"/>
  <c r="A438"/>
  <c r="A859"/>
  <c r="A419"/>
  <c r="A166"/>
  <c r="A878"/>
  <c r="A359"/>
  <c r="A768"/>
  <c r="A209"/>
  <c r="A19"/>
  <c r="A418"/>
  <c r="A163"/>
  <c r="A494"/>
  <c r="A459"/>
  <c r="A915"/>
  <c r="A690"/>
  <c r="A71"/>
  <c r="A687"/>
  <c r="A396"/>
  <c r="A426"/>
  <c r="A83"/>
  <c r="A363"/>
  <c r="A172"/>
  <c r="A722"/>
  <c r="A947"/>
  <c r="A449"/>
  <c r="A809"/>
  <c r="A903"/>
  <c r="A26"/>
  <c r="A646"/>
  <c r="A786"/>
  <c r="A870"/>
  <c r="A429"/>
  <c r="A322"/>
  <c r="A1004"/>
  <c r="A374"/>
  <c r="A53"/>
  <c r="A149"/>
  <c r="A197"/>
  <c r="A576"/>
  <c r="A51"/>
  <c r="A334"/>
  <c r="A430"/>
  <c r="A387"/>
  <c r="A448"/>
  <c r="A541"/>
  <c r="A949"/>
  <c r="A383"/>
  <c r="A699"/>
  <c r="A143"/>
  <c r="A819"/>
  <c r="A476"/>
  <c r="A931"/>
  <c r="A366"/>
  <c r="A651"/>
  <c r="A368"/>
  <c r="A512"/>
  <c r="A297"/>
  <c r="A224"/>
  <c r="A979"/>
  <c r="A482"/>
  <c r="A927"/>
  <c r="A983"/>
  <c r="A681"/>
  <c r="A335"/>
  <c r="A367"/>
  <c r="A47"/>
  <c r="A258"/>
  <c r="A138"/>
  <c r="A509"/>
  <c r="A657"/>
  <c r="A603"/>
  <c r="A32"/>
  <c r="A662"/>
  <c r="A170"/>
  <c r="A97"/>
  <c r="A785"/>
  <c r="A703"/>
  <c r="A561"/>
  <c r="A465"/>
  <c r="A86"/>
  <c r="A741"/>
  <c r="A790"/>
  <c r="A58"/>
  <c r="A103"/>
  <c r="A187"/>
  <c r="A913"/>
  <c r="A73"/>
  <c r="A919"/>
  <c r="A1006"/>
  <c r="A955"/>
  <c r="A495"/>
  <c r="A266"/>
  <c r="A896"/>
  <c r="A860"/>
  <c r="A145"/>
  <c r="A188"/>
  <c r="A881"/>
  <c r="A381"/>
  <c r="A782"/>
  <c r="A513"/>
  <c r="A153"/>
  <c r="A614"/>
  <c r="A230"/>
  <c r="A270"/>
  <c r="A889"/>
  <c r="A361"/>
  <c r="A742"/>
  <c r="A635"/>
  <c r="A326"/>
  <c r="A885"/>
  <c r="A446"/>
  <c r="A1008"/>
  <c r="A167"/>
  <c r="A834"/>
  <c r="A887"/>
  <c r="A719"/>
  <c r="A332"/>
  <c r="A906"/>
  <c r="A974"/>
  <c r="A55"/>
  <c r="A262"/>
  <c r="A886"/>
  <c r="A395"/>
  <c r="A811"/>
  <c r="A543"/>
  <c r="A162"/>
  <c r="A922"/>
  <c r="A489"/>
  <c r="A750"/>
  <c r="A151"/>
  <c r="A281"/>
  <c r="A74"/>
  <c r="A557"/>
  <c r="A182"/>
  <c r="A822"/>
  <c r="A46"/>
  <c r="A861"/>
  <c r="A462"/>
  <c r="A673"/>
  <c r="A615"/>
  <c r="A604"/>
  <c r="A807"/>
  <c r="A389"/>
  <c r="A996"/>
  <c r="A972"/>
  <c r="A848"/>
  <c r="A531"/>
  <c r="A307"/>
  <c r="A298"/>
  <c r="A789"/>
  <c r="A291"/>
  <c r="A823"/>
  <c r="A353"/>
  <c r="A647"/>
  <c r="A921"/>
  <c r="A697"/>
  <c r="A780"/>
  <c r="A550"/>
  <c r="A980"/>
  <c r="A199"/>
  <c r="A579"/>
  <c r="A627"/>
  <c r="A816"/>
  <c r="A271"/>
  <c r="A35"/>
  <c r="A402"/>
  <c r="A317"/>
  <c r="A231"/>
  <c r="A950"/>
  <c r="A304"/>
  <c r="A956"/>
  <c r="A443"/>
  <c r="A125"/>
  <c r="A636"/>
  <c r="A595"/>
  <c r="A634"/>
  <c r="A470"/>
  <c r="A475"/>
  <c r="A411"/>
  <c r="A437"/>
  <c r="A406"/>
  <c r="A191"/>
  <c r="A592"/>
  <c r="A735"/>
  <c r="A444"/>
  <c r="A746"/>
  <c r="A227"/>
  <c r="A977"/>
  <c r="A953"/>
  <c r="A373"/>
  <c r="A791"/>
  <c r="A242"/>
  <c r="A79"/>
  <c r="A294"/>
  <c r="A455"/>
  <c r="A857"/>
  <c r="A25"/>
  <c r="A549"/>
  <c r="A325"/>
  <c r="A704"/>
  <c r="A605"/>
  <c r="A925"/>
  <c r="A274"/>
  <c r="A273"/>
  <c r="A63"/>
  <c r="A992"/>
  <c r="A521"/>
  <c r="A715"/>
  <c r="A830"/>
  <c r="A749"/>
  <c r="A779"/>
  <c r="A897"/>
  <c r="A638"/>
  <c r="A346"/>
  <c r="A663"/>
  <c r="A990"/>
  <c r="A556"/>
  <c r="A233"/>
  <c r="A880"/>
  <c r="A252"/>
  <c r="A1003"/>
  <c r="A895"/>
  <c r="A800"/>
  <c r="A391"/>
  <c r="A192"/>
  <c r="A62"/>
  <c r="A515"/>
  <c r="A289"/>
  <c r="A930"/>
  <c r="A958"/>
  <c r="A778"/>
  <c r="A119"/>
  <c r="A641"/>
  <c r="A458"/>
  <c r="A245"/>
  <c r="A586"/>
  <c r="A203"/>
  <c r="A665"/>
  <c r="A457"/>
  <c r="A729"/>
  <c r="A554"/>
  <c r="A567"/>
  <c r="A877"/>
  <c r="A347"/>
  <c r="A684"/>
  <c r="A1002"/>
  <c r="A608"/>
  <c r="A371"/>
  <c r="A875"/>
  <c r="A379"/>
  <c r="A93"/>
  <c r="A709"/>
  <c r="A490"/>
  <c r="A338"/>
  <c r="A206"/>
  <c r="A238"/>
  <c r="A155"/>
  <c r="A818"/>
  <c r="A321"/>
  <c r="A415"/>
  <c r="A883"/>
  <c r="A314"/>
  <c r="A318"/>
  <c r="BV14" l="1"/>
  <c r="BY14" l="1"/>
  <c r="CB14" l="1"/>
  <c r="CE14" l="1"/>
  <c r="CH14" l="1"/>
  <c r="CK14" l="1"/>
  <c r="A39" i="5"/>
  <c r="A40" s="1"/>
  <c r="A41" s="1"/>
  <c r="A42" s="1"/>
  <c r="A43" s="1"/>
  <c r="A44" s="1"/>
  <c r="CN14" i="2" l="1"/>
  <c r="A82" i="5"/>
  <c r="A83" s="1"/>
  <c r="A85" s="1"/>
  <c r="A86" s="1"/>
  <c r="A88" s="1"/>
  <c r="A90" s="1"/>
  <c r="A91" s="1"/>
  <c r="A45"/>
  <c r="A46" s="1"/>
  <c r="A47" s="1"/>
  <c r="A48" s="1"/>
  <c r="A49" s="1"/>
  <c r="A50" s="1"/>
  <c r="A51" s="1"/>
  <c r="A52" s="1"/>
  <c r="A53" s="1"/>
  <c r="A54" s="1"/>
  <c r="A55" s="1"/>
  <c r="A56" s="1"/>
</calcChain>
</file>

<file path=xl/comments1.xml><?xml version="1.0" encoding="utf-8"?>
<comments xmlns="http://schemas.openxmlformats.org/spreadsheetml/2006/main">
  <authors>
    <author>JOYCE WOON</author>
    <author>user</author>
    <author>User</author>
  </authors>
  <commentList>
    <comment ref="E14" authorId="0">
      <text>
        <r>
          <rPr>
            <b/>
            <sz val="9"/>
            <color indexed="81"/>
            <rFont val="Tahoma"/>
            <family val="2"/>
          </rPr>
          <t>JOYCE WOON:</t>
        </r>
        <r>
          <rPr>
            <sz val="9"/>
            <color indexed="81"/>
            <rFont val="Tahoma"/>
            <family val="2"/>
          </rPr>
          <t xml:space="preserve">
BASED ON  19.03.2013</t>
        </r>
      </text>
    </comment>
    <comment ref="D27" authorId="0">
      <text>
        <r>
          <rPr>
            <b/>
            <sz val="9"/>
            <color indexed="81"/>
            <rFont val="Tahoma"/>
            <family val="2"/>
          </rPr>
          <t xml:space="preserve">JOYCE WOON: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Calibri"/>
            <family val="2"/>
          </rPr>
          <t xml:space="preserve">SUPPLIER ESTIMATE 
ONE PKT * 225-275 PCS 
TAKE AVERAGE QUANTITY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1ctn = RM 69
</t>
        </r>
      </text>
    </comment>
    <comment ref="J172" authorId="2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assume 1 lit = 1000 gm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Y7" authorId="0">
      <text>
        <r>
          <rPr>
            <b/>
            <sz val="9"/>
            <color indexed="81"/>
            <rFont val="Tahoma"/>
            <family val="2"/>
          </rPr>
          <t>Ivis :</t>
        </r>
        <r>
          <rPr>
            <sz val="9"/>
            <color indexed="81"/>
            <rFont val="Tahoma"/>
            <family val="2"/>
          </rPr>
          <t xml:space="preserve">
colourless Stick  luk luk
blue stick luk luk </t>
        </r>
      </text>
    </comment>
  </commentList>
</comments>
</file>

<file path=xl/sharedStrings.xml><?xml version="1.0" encoding="utf-8"?>
<sst xmlns="http://schemas.openxmlformats.org/spreadsheetml/2006/main" count="3529" uniqueCount="1291">
  <si>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</si>
  <si>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</si>
  <si>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</si>
  <si>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</si>
  <si>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</si>
  <si>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</si>
  <si>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</si>
  <si>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</si>
  <si>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</si>
  <si>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</si>
  <si>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</si>
  <si>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</si>
  <si>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</si>
  <si>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</si>
  <si>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</si>
  <si>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</si>
  <si>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</si>
  <si>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</si>
  <si>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</si>
  <si>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</si>
  <si>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</si>
  <si>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</si>
  <si>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</si>
  <si>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</si>
  <si>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</si>
  <si>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</si>
  <si>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BEER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</si>
  <si>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</si>
  <si>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</si>
  <si>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</si>
  <si>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</si>
  <si>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</si>
  <si>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</si>
  <si>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</si>
  <si>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</si>
  <si>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</si>
  <si>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</si>
  <si>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</si>
  <si>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/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</si>
  <si>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</si>
  <si>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</si>
  <si>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</si>
  <si>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</si>
  <si>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</si>
  <si>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</si>
  <si>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</si>
  <si>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</si>
  <si>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</si>
  <si>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</si>
  <si>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</si>
  <si>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</si>
  <si>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</si>
  <si>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</si>
  <si>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</si>
  <si>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</si>
  <si>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</si>
  <si>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</si>
  <si>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</si>
  <si>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</si>
  <si>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CHICKEN HAM</t>
  </si>
  <si>
    <t>PURCHASE</t>
  </si>
  <si>
    <t>(A)</t>
  </si>
  <si>
    <t>(B)</t>
  </si>
  <si>
    <t>UOM</t>
  </si>
  <si>
    <t>BLACK PEPPER SAUCE</t>
  </si>
  <si>
    <t xml:space="preserve">MONTHLY SERVINGS: SAUCE </t>
  </si>
  <si>
    <t>GRAM</t>
  </si>
  <si>
    <t xml:space="preserve">GRAM </t>
  </si>
  <si>
    <t>CIGARETTE</t>
  </si>
  <si>
    <t>CCS OUTLET</t>
  </si>
  <si>
    <t>SIDE ORDER-JUICE</t>
  </si>
  <si>
    <t>SIDE ORDER-SMOOTHIES</t>
  </si>
  <si>
    <t>SIDE ORDER-SODA</t>
  </si>
  <si>
    <t>SIDE ORDER-SOFT DRINKS</t>
  </si>
  <si>
    <t>SIDE ORDER-COLD BEVERAGE</t>
  </si>
  <si>
    <t>SIDE ORDER-HOT BEVERAGE</t>
  </si>
  <si>
    <t xml:space="preserve">MINERAL WATER </t>
  </si>
  <si>
    <t>JUG</t>
  </si>
  <si>
    <t>FFD-JUICE</t>
  </si>
  <si>
    <t>FFD-SODA</t>
  </si>
  <si>
    <t>FFD-SOFT DRINKS</t>
  </si>
  <si>
    <t>FFD-COLD BEVERAGES</t>
  </si>
  <si>
    <t>FFD-HOT BEVERAGES</t>
  </si>
  <si>
    <t xml:space="preserve">SIDE ORDER- WESTERN CRUISE </t>
  </si>
  <si>
    <t>SIDE ORDER- APPETIZER</t>
  </si>
  <si>
    <t>SIDE ORDER-OTHERS</t>
  </si>
  <si>
    <t xml:space="preserve">KLKD-WESTERN CRUISE </t>
  </si>
  <si>
    <t>KLKD-APPETIZER</t>
  </si>
  <si>
    <t>SIDE ORDER -APPETIZER (PIZZA)</t>
  </si>
  <si>
    <t>K-LUNCH &amp; K DINNER</t>
  </si>
  <si>
    <t>CHICKEN WINGS (NON -MARINATED)</t>
  </si>
  <si>
    <t>RAINBOW ROLL</t>
  </si>
  <si>
    <t>HOTDOG</t>
  </si>
  <si>
    <t xml:space="preserve">DUMPLING </t>
  </si>
  <si>
    <t>THAI ROLL</t>
  </si>
  <si>
    <t>MENU ITEM</t>
  </si>
  <si>
    <t>HOMEMADE PIZZA</t>
  </si>
  <si>
    <t>BA04 N : 4BP</t>
  </si>
  <si>
    <t>BA15 TIGER BKT</t>
  </si>
  <si>
    <t>BA16 TIGER RND</t>
  </si>
  <si>
    <t>CI02 APPLE J</t>
  </si>
  <si>
    <t>CI01 GRAPE J</t>
  </si>
  <si>
    <t>CI04 MANGO J</t>
  </si>
  <si>
    <t>CI05 PASSION J</t>
  </si>
  <si>
    <t>CI06 RIBENA J</t>
  </si>
  <si>
    <t>CJ02 APPLE SO</t>
  </si>
  <si>
    <t>CJ01 GRAPE SO</t>
  </si>
  <si>
    <t>CJ04 MANGO SO</t>
  </si>
  <si>
    <t>CL01 7 UP</t>
  </si>
  <si>
    <t>CL03 PEPSI</t>
  </si>
  <si>
    <t>CM05 GRN TEA (C)</t>
  </si>
  <si>
    <t>CM06 HNY GRN TEA (C)</t>
  </si>
  <si>
    <t>CM07 HONEY (C)</t>
  </si>
  <si>
    <t>CM08 LEMON HONEY (C)</t>
  </si>
  <si>
    <t>CE08 LEMON HONEY (C)</t>
  </si>
  <si>
    <t>CM04 LEMON TEA (C)</t>
  </si>
  <si>
    <t>CM01 MILO (C)</t>
  </si>
  <si>
    <t>CM02 NESCAFE (C)</t>
  </si>
  <si>
    <t>CM03 TEA (C)</t>
  </si>
  <si>
    <t>CN12 CHAMOMILE (H)</t>
  </si>
  <si>
    <t>CN13 DARJEELING (H)</t>
  </si>
  <si>
    <t>CN14 EARL GREY (H)</t>
  </si>
  <si>
    <t>CN05 GRN TEA (H)</t>
  </si>
  <si>
    <t>CN06 HNY GRN TEA (H)</t>
  </si>
  <si>
    <t>CN07 HONEY (H)</t>
  </si>
  <si>
    <t>CN08 LEMON HONEY (H)</t>
  </si>
  <si>
    <t>CN04 LEMON TEA (H)</t>
  </si>
  <si>
    <t>CN01 MILO (H)</t>
  </si>
  <si>
    <t>CN02 NESCAFE (H)</t>
  </si>
  <si>
    <t>CN03 TEA (H)</t>
  </si>
  <si>
    <t>DB01 1001:BP CKN CP</t>
  </si>
  <si>
    <t>DB03 1003:MSR CKN CP</t>
  </si>
  <si>
    <t>DB05 1005:FISH&amp;CHIP</t>
  </si>
  <si>
    <t>DB06 1006:SPAGHETTI</t>
  </si>
  <si>
    <t>DB07 1007:CHK SALAD</t>
  </si>
  <si>
    <t>DG01 91001:BP CHK CP</t>
  </si>
  <si>
    <t>DG03 91003:MSR CHK CP</t>
  </si>
  <si>
    <t>DG04 91004:CKN MARY</t>
  </si>
  <si>
    <t>DG05 91005:FISH&amp;CHIP</t>
  </si>
  <si>
    <t>DG06 91006:SPAGHETTI</t>
  </si>
  <si>
    <t>DG07 91007:CHK SALAD</t>
  </si>
  <si>
    <t>DC02 1102:MAMITE CHK</t>
  </si>
  <si>
    <t>DC04 1104:S&amp;S CHK</t>
  </si>
  <si>
    <t>DC05 1105:BUTTER CHK</t>
  </si>
  <si>
    <t>DC06 1106:HK F.RICE</t>
  </si>
  <si>
    <t>DC07 1107:SBL F.RICE</t>
  </si>
  <si>
    <t>DC09 1109:BP UDON</t>
  </si>
  <si>
    <t>DC10 1110:NISSIN</t>
  </si>
  <si>
    <t>DC11 1111:VEG RICE</t>
  </si>
  <si>
    <t>DC15 1115:CHK NOODLE</t>
  </si>
  <si>
    <t>DH01 91101:THAI CHK</t>
  </si>
  <si>
    <t>DH04 91104:S&amp;S CHK</t>
  </si>
  <si>
    <t>DH05 91105:BUTTER CHK</t>
  </si>
  <si>
    <t>DH06 91106:HK F.RICE</t>
  </si>
  <si>
    <t>DH09 91109:BP UDON</t>
  </si>
  <si>
    <t>DH16 91116:MGL CHK</t>
  </si>
  <si>
    <t>DD02 1202:FREN FRIES</t>
  </si>
  <si>
    <t>DD11 1302:NUGGET</t>
  </si>
  <si>
    <t>DD19 1310:Mc SPIRAL/F</t>
  </si>
  <si>
    <t>DI20 91311Mc H/SMILES</t>
  </si>
  <si>
    <t>DI21 91312:Mc HASH.B</t>
  </si>
  <si>
    <t>DE02 SET 1390</t>
  </si>
  <si>
    <t>DE01 SET 990</t>
  </si>
  <si>
    <t>DF09 ADD SAUCE MAYO</t>
  </si>
  <si>
    <t>DF14 ADD SAUCE TOMATO</t>
  </si>
  <si>
    <t>GC01 CARD NEW</t>
  </si>
  <si>
    <t>GD02 MIKE COVER 03</t>
  </si>
  <si>
    <t>GE02 DUNHILL LITE</t>
  </si>
  <si>
    <t>GE06 DUNHILL SWITCH</t>
  </si>
  <si>
    <t>BA01 K : 4BP</t>
  </si>
  <si>
    <t>BA02 H : 4BP</t>
  </si>
  <si>
    <t>BA03 H : 4BP MEMBER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</si>
  <si>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</si>
  <si>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</si>
  <si>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</si>
  <si>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</si>
  <si>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</si>
  <si>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</si>
  <si>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</si>
  <si>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</si>
  <si>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</si>
  <si>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</si>
  <si>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BA17 TIGER 3+1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</si>
  <si>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</si>
  <si>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</si>
  <si>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</si>
  <si>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</si>
  <si>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</si>
  <si>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</si>
  <si>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</si>
  <si>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</si>
  <si>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</si>
  <si>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</si>
  <si>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</si>
  <si>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</si>
  <si>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</si>
  <si>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</si>
  <si>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</si>
  <si>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</si>
  <si>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</si>
  <si>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</si>
  <si>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</si>
  <si>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</si>
  <si>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</si>
  <si>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</si>
  <si>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</si>
  <si>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</si>
  <si>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</si>
  <si>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</si>
  <si>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</si>
  <si>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</si>
  <si>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</si>
  <si>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</si>
  <si>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</si>
  <si>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</si>
  <si>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</si>
  <si>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</si>
  <si>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</si>
  <si>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</si>
  <si>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</si>
  <si>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</si>
  <si>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</si>
  <si>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</si>
  <si>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</si>
  <si>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</si>
  <si>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</si>
  <si>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</si>
  <si>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</si>
  <si>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</si>
  <si>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</si>
  <si>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</si>
  <si>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</si>
  <si>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</si>
  <si>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</si>
  <si>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</si>
  <si>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CJ05 PASSION SO</t>
  </si>
  <si>
    <t>CJ06 RIBENA SO</t>
  </si>
  <si>
    <t>CL02 7 UP REVIVE</t>
  </si>
  <si>
    <t>DB04 1004:CKN MARY</t>
  </si>
  <si>
    <t>DC01 1101:THAI CHK</t>
  </si>
  <si>
    <t>DC03 1103:KO PO CHK</t>
  </si>
  <si>
    <t>DC08 1108:SBL F.MEE</t>
  </si>
  <si>
    <t>DC12 1112:NASI LEMAK</t>
  </si>
  <si>
    <t>DC13 1113:KUEY TEOW</t>
  </si>
  <si>
    <t>DC14 1114:F.BALL MEE</t>
  </si>
  <si>
    <t>DC16 1116:MGL CHICKEN</t>
  </si>
  <si>
    <t>DD01 1201:SFD STICK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</si>
  <si>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</si>
  <si>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</si>
  <si>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</si>
  <si>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</si>
  <si>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</si>
  <si>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</si>
  <si>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</si>
  <si>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</si>
  <si>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DD12 1303:CHK WING</t>
  </si>
  <si>
    <t>DD13 1304:IKAN BILIS</t>
  </si>
  <si>
    <t>DD14 1305:THAI RL</t>
  </si>
  <si>
    <t>DD15 1306:SLVR FISH</t>
  </si>
  <si>
    <t>DD16 1307:D.F C/WING</t>
  </si>
  <si>
    <t>DD17 1308 C/CALAMARI</t>
  </si>
  <si>
    <t>DD18 1309 Mc C/O.RING</t>
  </si>
  <si>
    <t>DD20 1311:Mc H/SMILES</t>
  </si>
  <si>
    <t>DD21 1312:Mc HASH BRW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</si>
  <si>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</si>
  <si>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</si>
  <si>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</si>
  <si>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</si>
  <si>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</si>
  <si>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</si>
  <si>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</si>
  <si>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</si>
  <si>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DF10 ADD SAUCE MMITE</t>
  </si>
  <si>
    <t>DF11 ADD SAUCE MR</t>
  </si>
  <si>
    <t>DF12 ADD SAUCE SAMBAL</t>
  </si>
  <si>
    <t>DF13 ADD SAUCE THAI</t>
  </si>
  <si>
    <t>DF15 ADD TATA SAUCE</t>
  </si>
  <si>
    <t>DF16 ADD SAUCE CHEES</t>
  </si>
  <si>
    <t>DG02 91002:GVY CHK CP</t>
  </si>
  <si>
    <t>DH02 91102:MAMITE CHK</t>
  </si>
  <si>
    <t>DH03 91103:KO PO CHK</t>
  </si>
  <si>
    <t>DH07 91107:SBL F.RICE</t>
  </si>
  <si>
    <t>DH08 91108:SBL F.MEE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</si>
  <si>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</si>
  <si>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</si>
  <si>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</si>
  <si>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</si>
  <si>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</si>
  <si>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</si>
  <si>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</si>
  <si>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</si>
  <si>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</si>
  <si>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</si>
  <si>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</si>
  <si>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</si>
  <si>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</si>
  <si>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</si>
  <si>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</si>
  <si>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</si>
  <si>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</si>
  <si>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</si>
  <si>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</si>
  <si>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</si>
  <si>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</si>
  <si>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DI16 91307:D/F C.WING</t>
  </si>
  <si>
    <t>DI17 91308:C/CALAMARI</t>
  </si>
  <si>
    <t>DI18 91309:Mc O.RINGS</t>
  </si>
  <si>
    <t>DI19 91310:McSPIRAL.F</t>
  </si>
  <si>
    <t>DL01 3001:6'HAWAIIAN</t>
  </si>
  <si>
    <t>DL02 3002:6'SMOKE BBQ</t>
  </si>
  <si>
    <t>DL03 3003:6'SEAFOOD</t>
  </si>
  <si>
    <t>DL04 3004:6'SPICY BUF</t>
  </si>
  <si>
    <t>DL05 3005:6'VEGGIE</t>
  </si>
  <si>
    <t>DL06 3001:9'HAWAIIAN</t>
  </si>
  <si>
    <t>DL07 3002:9'SMOKED</t>
  </si>
  <si>
    <t>DL08 3003:9'SEAFOOD</t>
  </si>
  <si>
    <t>DL09 3004:9'SPICY B</t>
  </si>
  <si>
    <t>DL10 3005:9'VEGGIE</t>
  </si>
  <si>
    <t>DM01 SNACK PLATTER(A)</t>
  </si>
  <si>
    <t>DM02 SNACK PLATTER(B)</t>
  </si>
  <si>
    <t>DM03 CNY platter(A)</t>
  </si>
  <si>
    <t>DM04 CNY platter (B)</t>
  </si>
  <si>
    <t>GA01 DUNHILL</t>
  </si>
  <si>
    <t>GA02 KENT</t>
  </si>
  <si>
    <t>GE01 DUNHILL</t>
  </si>
  <si>
    <t>GE03 DUNHILL MT</t>
  </si>
  <si>
    <t>GE04 DUNHILL MT LITE</t>
  </si>
  <si>
    <t>GE05 DUNHILL BOOST</t>
  </si>
  <si>
    <t>GE07 DUNHILL ICE</t>
  </si>
  <si>
    <t>GF01 KENT ORIGINAL</t>
  </si>
  <si>
    <t>GF02 KENT FUTURA</t>
  </si>
  <si>
    <t>GF03 KENT MINTEK</t>
  </si>
  <si>
    <t>GF04 KENT NEO</t>
  </si>
  <si>
    <t xml:space="preserve">MARMITE SAUCE </t>
  </si>
  <si>
    <t xml:space="preserve">TOTAL COST </t>
  </si>
  <si>
    <t>MCCAIN SMILES</t>
  </si>
  <si>
    <t>MCCAIN ONION RING</t>
  </si>
  <si>
    <t>CHICKEN WING  (MARINATED)</t>
  </si>
  <si>
    <t>SOTONG BALL</t>
  </si>
  <si>
    <t>SALMON BALL</t>
  </si>
  <si>
    <t>FISH BALL (BIG)</t>
  </si>
  <si>
    <t xml:space="preserve">6" PIZZA BASE </t>
  </si>
  <si>
    <t xml:space="preserve">9" PIZZA BASE </t>
  </si>
  <si>
    <t>CALAMARI RING</t>
  </si>
  <si>
    <t>AC33 N : XTD VIP ROOM</t>
  </si>
  <si>
    <t>DB02 1002:GVY CHK CP</t>
  </si>
  <si>
    <t>GA09 LIGHTER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</si>
  <si>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</si>
  <si>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</si>
  <si>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</si>
  <si>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</si>
  <si>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</si>
  <si>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</si>
  <si>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</si>
  <si>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</si>
  <si>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</si>
  <si>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</si>
  <si>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>ZAC07 1307:D/F C.WINGS</t>
  </si>
  <si>
    <t>ZAC08 1308:C/CALAMARI</t>
  </si>
  <si>
    <t>ZAC09 1309:Mc /O.RINGS</t>
  </si>
  <si>
    <t>ZAC10 1310:Mc SPIRAL/F</t>
  </si>
  <si>
    <t>ZAC11 1311:Mc H/SMILES</t>
  </si>
  <si>
    <t>ZAC12 1312:Mc HASH/B</t>
  </si>
  <si>
    <t>%</t>
  </si>
  <si>
    <t>Chicken Chop Salad</t>
  </si>
  <si>
    <t>Spring Roll</t>
  </si>
  <si>
    <t>MATERIAL  USED</t>
  </si>
  <si>
    <t>PORTION</t>
  </si>
  <si>
    <t>COMBO SET</t>
  </si>
  <si>
    <t>COMBO-SNAKCS</t>
  </si>
  <si>
    <t>(A) - (B)</t>
  </si>
  <si>
    <t xml:space="preserve">DORY FISH FILLET </t>
  </si>
  <si>
    <t>MCCAIN VERSITOT</t>
  </si>
  <si>
    <t>SIDE ORDER- LOCAL DELIGHTS</t>
  </si>
  <si>
    <t>KLKD-LOCAL DELIGHTS</t>
  </si>
  <si>
    <t xml:space="preserve">LOCAL DELIGHTS / WESTERN CRUISE / APPETIZER </t>
  </si>
  <si>
    <t>MUSHROOM SAUCE</t>
  </si>
  <si>
    <t>COLUMN</t>
  </si>
  <si>
    <t>THAI SAUCE</t>
  </si>
  <si>
    <t>SWEET &amp; SOUR SAUCE</t>
  </si>
  <si>
    <t>BUTTER CREAM SAUCE</t>
  </si>
  <si>
    <t>KONG PO SAUCE</t>
  </si>
  <si>
    <t>SAMBAL (FRIED)SAUCE</t>
  </si>
  <si>
    <t>MONGOLIAN SAUCE</t>
  </si>
  <si>
    <t>GRAVY SAUCE</t>
  </si>
  <si>
    <t>BLACK PEPPER SAUCE (UDON)</t>
  </si>
  <si>
    <t>SIDE ORDER</t>
  </si>
  <si>
    <t>KLKD</t>
  </si>
  <si>
    <t>TARTAR SAUCE</t>
  </si>
  <si>
    <t>BOLOGNESE SAUCE</t>
  </si>
  <si>
    <t>DRESSING THOUSAND ISLAND</t>
  </si>
  <si>
    <t>MAYONNAISE</t>
  </si>
  <si>
    <t xml:space="preserve">FROM SYSTEM </t>
  </si>
  <si>
    <t xml:space="preserve">TOTAL </t>
  </si>
  <si>
    <t>SAMBAL SAUCE (NASI)</t>
  </si>
  <si>
    <t>DRY NOODLE SAUCE</t>
  </si>
  <si>
    <t>SAUCE CHILLI (KIMBALL)</t>
  </si>
  <si>
    <t>REQUEST BY CUSTOMERS</t>
  </si>
  <si>
    <t>ALL PORTION DECREASED BY 10 GRAM</t>
  </si>
  <si>
    <t>TOMATO SAUCE ( KIMBALL )</t>
  </si>
  <si>
    <t xml:space="preserve">NACHO CHEESE DIP </t>
  </si>
  <si>
    <t>ZAD01 COLD</t>
  </si>
  <si>
    <t>ZAD02 HOT</t>
  </si>
  <si>
    <t>ZAD03 WARM</t>
  </si>
  <si>
    <t>ZAD04 LESS ICE</t>
  </si>
  <si>
    <t>ZAD06 NO ICE</t>
  </si>
  <si>
    <t>ZAD07 LESS SWEET</t>
  </si>
  <si>
    <t>ZAD13 ADD LEMON</t>
  </si>
  <si>
    <t>ZAD17 WITHOUT SUGAR</t>
  </si>
  <si>
    <t>ZAD20 JUG</t>
  </si>
  <si>
    <t>ZAD21 TAKE AWAY</t>
  </si>
  <si>
    <t>ZAD36 BEER GLASS</t>
  </si>
  <si>
    <t>ZAD37 ICE BUCKET</t>
  </si>
  <si>
    <t>MCCAIN SPIRAL FRIES</t>
  </si>
  <si>
    <t>ZZZZZ SOLD OUT</t>
  </si>
  <si>
    <t>ZZZZZ UPGRADE TO HEI</t>
  </si>
  <si>
    <t>ZZZZZ WRONG KEY</t>
  </si>
  <si>
    <t>ZZZZZ APPLY MEM</t>
  </si>
  <si>
    <t>ZZZZZ CHANGE REGULAR</t>
  </si>
  <si>
    <t>ZZZZZ PRICE NOT CHANGE</t>
  </si>
  <si>
    <t xml:space="preserve">MONTHLY KITCHEN STOCK SUMMARY </t>
  </si>
  <si>
    <t>每月厨房货物总结表</t>
  </si>
  <si>
    <t xml:space="preserve">OUTLET KITCHEN </t>
  </si>
  <si>
    <t>分行厨房</t>
  </si>
  <si>
    <t>YEAR / MONTH</t>
  </si>
  <si>
    <t>年/月</t>
  </si>
  <si>
    <t>PRODUCT DESCRIPTION</t>
  </si>
  <si>
    <t>PRICE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</si>
  <si>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</si>
  <si>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</si>
  <si>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</si>
  <si>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</si>
  <si>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</si>
  <si>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</si>
  <si>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</si>
  <si>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</si>
  <si>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</si>
  <si>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</si>
  <si>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</si>
  <si>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</si>
  <si>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</si>
  <si>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</si>
  <si>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</si>
  <si>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</si>
  <si>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</si>
  <si>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=C+D+E+F+G</t>
  </si>
  <si>
    <t>=A+B-H</t>
  </si>
  <si>
    <t>OPENING</t>
  </si>
  <si>
    <t xml:space="preserve">USAGE </t>
  </si>
  <si>
    <t>DISPOSED</t>
  </si>
  <si>
    <t>BOOKING</t>
  </si>
  <si>
    <t xml:space="preserve">STOCK </t>
  </si>
  <si>
    <t>DIFF.</t>
  </si>
  <si>
    <t>LOSS/GAIN</t>
  </si>
  <si>
    <t>STOCK</t>
  </si>
  <si>
    <t>购买数量</t>
  </si>
  <si>
    <t>IN K LUNCH &amp; K DINNER</t>
  </si>
  <si>
    <t>IN SIDE ORDER</t>
  </si>
  <si>
    <t>INVENTORY</t>
  </si>
  <si>
    <t xml:space="preserve">TAKE </t>
  </si>
  <si>
    <t>上月存货</t>
  </si>
  <si>
    <t>K LUNCH / DINNER  用量</t>
  </si>
  <si>
    <t>附加菜 用量</t>
  </si>
  <si>
    <t>本月抛弃</t>
  </si>
  <si>
    <t>总用量</t>
  </si>
  <si>
    <t>账面存货</t>
  </si>
  <si>
    <t>本月点货</t>
  </si>
  <si>
    <t>差异</t>
  </si>
  <si>
    <t>%差异</t>
  </si>
  <si>
    <t>盈亏 (RM)</t>
  </si>
  <si>
    <t>MAIN SAUCE 主要酱料</t>
  </si>
  <si>
    <t xml:space="preserve">GRAND TOTAL </t>
  </si>
  <si>
    <t>CCS</t>
  </si>
  <si>
    <t xml:space="preserve">FOR CCS KITCHEN 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</si>
  <si>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</si>
  <si>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>CCS LOK LOK BAR SALES</t>
  </si>
  <si>
    <t>JM101 C.Chicken Sausag</t>
  </si>
  <si>
    <t>JM102 Beef Ball</t>
  </si>
  <si>
    <t>JM103 Chicken Kidney</t>
  </si>
  <si>
    <t>JM104 Chicken Liver</t>
  </si>
  <si>
    <t>JM105 Cheese C.Sausage</t>
  </si>
  <si>
    <t>JM106 B.P C.Sausage</t>
  </si>
  <si>
    <t>JM107 S.Fill beef Ball</t>
  </si>
  <si>
    <t>JM108 Pandan Chicken</t>
  </si>
  <si>
    <t>JM109 S. Duck Breast</t>
  </si>
  <si>
    <t>JM110 Grill.B.Chk.Wing</t>
  </si>
  <si>
    <t>JN211 Pork Meatball s</t>
  </si>
  <si>
    <t>JN213 P. Sauage Slices</t>
  </si>
  <si>
    <t>JN214 Pork Dumplings</t>
  </si>
  <si>
    <t>JN215 Pork Meatball B</t>
  </si>
  <si>
    <t>JN216 Pork Liver</t>
  </si>
  <si>
    <t>JN217 Taiwan Sausage</t>
  </si>
  <si>
    <t>JN218 Bacon</t>
  </si>
  <si>
    <t>JN219 Pork Rinds</t>
  </si>
  <si>
    <t>JN220 Sauce Filll Ball</t>
  </si>
  <si>
    <t>JN222 Enoki Bacon Roll</t>
  </si>
  <si>
    <t>JO323 Fish Wanton</t>
  </si>
  <si>
    <t>JO324 M. Fried F. Cake</t>
  </si>
  <si>
    <t>JO325 Spicy Fish Cake</t>
  </si>
  <si>
    <t>JO326 Fresh Clam</t>
  </si>
  <si>
    <t>JO327 Wu Xiang F.Ball</t>
  </si>
  <si>
    <t>JO328 Xi Dao Fish Ball</t>
  </si>
  <si>
    <t>JO329 Fish Ball (S)</t>
  </si>
  <si>
    <t>JO330 Tofu Fish Ball</t>
  </si>
  <si>
    <t>JO331 Prawn Ball</t>
  </si>
  <si>
    <t>JO332 Abalone Slices</t>
  </si>
  <si>
    <t>JO334 FISH BALL BIG</t>
  </si>
  <si>
    <t>JO335 Tempura Prawn</t>
  </si>
  <si>
    <t>JO336 Breaded CarbClaw</t>
  </si>
  <si>
    <t>JO338 Otak Fish Paste</t>
  </si>
  <si>
    <t>JO339 Salmon Ball</t>
  </si>
  <si>
    <t>JO341 Scallop Ball</t>
  </si>
  <si>
    <t>JO342 Taiwan C.F. Ball</t>
  </si>
  <si>
    <t>JO343 Cuttlefish Roll</t>
  </si>
  <si>
    <t>JO344 M.Seafood Ball</t>
  </si>
  <si>
    <t>JO345 Cuttlefish</t>
  </si>
  <si>
    <t>JO346 Shisamo</t>
  </si>
  <si>
    <t>JO347 Tiger Prawn</t>
  </si>
  <si>
    <t>JP448 Botton Mushroom</t>
  </si>
  <si>
    <t>JP449 Kang Kong</t>
  </si>
  <si>
    <t>JP450 Broccali</t>
  </si>
  <si>
    <t>JP451 Long Bean</t>
  </si>
  <si>
    <t>JP452 Fried A.Mushroom</t>
  </si>
  <si>
    <t>JP453 Shiitake Mushrom</t>
  </si>
  <si>
    <t>JQ554 M.Fish Eggplant</t>
  </si>
  <si>
    <t>JQ555 M.Fish Chilli</t>
  </si>
  <si>
    <t>JQ556 M.Fish Lady's F</t>
  </si>
  <si>
    <t>JQ557 Chrisy Beabcurd</t>
  </si>
  <si>
    <t>JQ558 Quail Eggs</t>
  </si>
  <si>
    <t>JQ559 Fried Wanton</t>
  </si>
  <si>
    <t>JQ560 L.G.Potato Samos</t>
  </si>
  <si>
    <t>JQ563 Seafood Tofu</t>
  </si>
  <si>
    <t>JQ564 Spring Roll</t>
  </si>
  <si>
    <t>JQ565 Quail Century Eg</t>
  </si>
  <si>
    <t>JQ566 Thai Roll</t>
  </si>
  <si>
    <t>JQ567 Cheese S.Tofu</t>
  </si>
  <si>
    <t>JQ568 Rice Skin  Roll</t>
  </si>
  <si>
    <t>JK002 LLB G.S C. CHOP</t>
  </si>
  <si>
    <t>JK003 LLB MSR CHK CHOP</t>
  </si>
  <si>
    <t>JK101 LLB Thai Chk Ric</t>
  </si>
  <si>
    <t>JK102 Marmite Chk Rice</t>
  </si>
  <si>
    <t>JK104 S&amp;S Chk Rice</t>
  </si>
  <si>
    <t>JK105 B.Cream.Chk Rice</t>
  </si>
  <si>
    <t>JK106 H.K Fried Rice</t>
  </si>
  <si>
    <t>JK109 LLB BP Udon Mee</t>
  </si>
  <si>
    <t>JK111 LLB S.M.Ver Rice</t>
  </si>
  <si>
    <t>JK116 LLB Mon.Chk Rice</t>
  </si>
  <si>
    <t>JO333 Prawn C. sausage</t>
  </si>
  <si>
    <t>JQ561 F.Vege Ball</t>
  </si>
  <si>
    <t>CHICKEN SAUSAGE</t>
  </si>
  <si>
    <t>BEEF BALL</t>
  </si>
  <si>
    <t>CHICKEN KIDNEY</t>
  </si>
  <si>
    <t>CHICKEN LIVER</t>
  </si>
  <si>
    <t>CHESS C.SAUSAGE</t>
  </si>
  <si>
    <t>PANDAN CHICKEN</t>
  </si>
  <si>
    <t>DUCK BREAST</t>
  </si>
  <si>
    <t>PORK DUMPLINGS</t>
  </si>
  <si>
    <t>PORK LIVER</t>
  </si>
  <si>
    <t>TAIWAN SAUSAGE</t>
  </si>
  <si>
    <t>BACON</t>
  </si>
  <si>
    <t>PORK RINDS</t>
  </si>
  <si>
    <t>ENOKI BACON</t>
  </si>
  <si>
    <t>FISH WANTON</t>
  </si>
  <si>
    <t>FISH BALL</t>
  </si>
  <si>
    <t>FISH BALL (S )</t>
  </si>
  <si>
    <t>TOFU FISH BALL</t>
  </si>
  <si>
    <t>PRAWN BALL</t>
  </si>
  <si>
    <t>ABALONE SLICES</t>
  </si>
  <si>
    <t>PRAWN. C.SAUSAGE</t>
  </si>
  <si>
    <t>FISH BALL (B)</t>
  </si>
  <si>
    <t>TEMPURA PRAWN</t>
  </si>
  <si>
    <t>SCALLOP BALL</t>
  </si>
  <si>
    <t>TAIWAN C.F. BALL</t>
  </si>
  <si>
    <t>TIGER PRAWN</t>
  </si>
  <si>
    <t>QUAIL EGGS</t>
  </si>
  <si>
    <t xml:space="preserve">FRIED WANTON </t>
  </si>
  <si>
    <t>VEGE BALL</t>
  </si>
  <si>
    <t>QUAIL CENTURY EGG</t>
  </si>
  <si>
    <t>MAIN COURSE</t>
  </si>
  <si>
    <t>PIZZA</t>
  </si>
  <si>
    <t xml:space="preserve">LOK LOK </t>
  </si>
  <si>
    <t>MONTHLY SALES FOOD RECORD ( LOK LOK BAR COUNTER )</t>
  </si>
  <si>
    <t xml:space="preserve">LLB -MAIN COURSE </t>
  </si>
  <si>
    <t>MAIN COURSE MATERIAL 主餐食材</t>
  </si>
  <si>
    <t>SNACKS MATERIAL   小吃食材</t>
  </si>
  <si>
    <r>
      <t xml:space="preserve">COMPARISON OF </t>
    </r>
    <r>
      <rPr>
        <b/>
        <u/>
        <sz val="11"/>
        <color theme="1"/>
        <rFont val="Cambria"/>
        <family val="1"/>
        <scheme val="major"/>
      </rPr>
      <t>TOTAL LOSSES</t>
    </r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</si>
  <si>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 xml:space="preserve">ACTUAL USAGE </t>
    </r>
  </si>
  <si>
    <t>CATEGORIES</t>
  </si>
  <si>
    <t>DIFF</t>
  </si>
  <si>
    <t xml:space="preserve">RM </t>
  </si>
  <si>
    <t>PCS</t>
  </si>
  <si>
    <t>顾客请求/员工餐</t>
  </si>
  <si>
    <t>CUSTOMER REQUEST /</t>
  </si>
  <si>
    <t>STAFF MEAL</t>
  </si>
  <si>
    <t>N</t>
  </si>
  <si>
    <t>STOCK DIFF OVER USAGE</t>
  </si>
  <si>
    <t>KG</t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</si>
  <si>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>ACTUAL USAGE  (SAUCE)</t>
    </r>
  </si>
  <si>
    <t>JK001 LLB BP CHK CHOP</t>
  </si>
  <si>
    <t>JK004 LLB CHK MARRYLAN</t>
  </si>
  <si>
    <t>JK005 LLB Fish &amp; Chip</t>
  </si>
  <si>
    <t>JK006 LLB Spaghetti</t>
  </si>
  <si>
    <t>JK007 LLB CHK .C.SALAD</t>
  </si>
  <si>
    <t>JK107 LLBSambal F.Rice</t>
  </si>
  <si>
    <t>JK108 LLB S.Fried MEE</t>
  </si>
  <si>
    <t>JK110 LLB Nisin Noodle</t>
  </si>
  <si>
    <t>JK115 LLB B.Noodle.Chk</t>
  </si>
  <si>
    <t>JO337 C.Shrimp.F.Paste</t>
  </si>
  <si>
    <t>JO340 Fuzhou Fish Ball</t>
  </si>
  <si>
    <t>JQ562 Minced Fish Ball</t>
  </si>
  <si>
    <t>LLB -LOK LOK STICK</t>
  </si>
  <si>
    <t>PORK MEATBALL (S)</t>
  </si>
  <si>
    <t>PORK MEATBALL (B)</t>
  </si>
  <si>
    <t>Grilled Chicken Chop (Black Pepper Sauce)</t>
  </si>
  <si>
    <t>Grilled Chicken Chop (Gravy Sauce)</t>
  </si>
  <si>
    <t>Grilled Chicken Chop (Mushroom Sauce)</t>
  </si>
  <si>
    <t>Fish &amp; Chip</t>
  </si>
  <si>
    <t>Spaghetti Bolognese (Chicken)</t>
  </si>
  <si>
    <t>Thai Style Chicken Chop With Rice</t>
  </si>
  <si>
    <t>Marmite Style Chicken Chop With Rice</t>
  </si>
  <si>
    <t>Sweet &amp; Sour Chicken Chop With Rice</t>
  </si>
  <si>
    <t>Butter Cream Chicken Chop With Rice</t>
  </si>
  <si>
    <t>Hong Kong Style Fried Rice</t>
  </si>
  <si>
    <t>Sambal Fried Rice</t>
  </si>
  <si>
    <t>Black Pepper Udon Mee</t>
  </si>
  <si>
    <t>Nissin Noodle</t>
  </si>
  <si>
    <t>Stir Fried Mixed Vegetabes With Rice</t>
  </si>
  <si>
    <t>Braised Noodle With Chicken Chop</t>
  </si>
  <si>
    <t>Mongolian Chicken Chop With Rice</t>
  </si>
  <si>
    <t>Cocktail Chicken Sausage</t>
  </si>
  <si>
    <t>Beef Ball</t>
  </si>
  <si>
    <t>Chicken Kidney</t>
  </si>
  <si>
    <t>Chicken Liver</t>
  </si>
  <si>
    <t>Cheese Chicken Sausage</t>
  </si>
  <si>
    <t>Black Pepper Chicken Sausage</t>
  </si>
  <si>
    <t>Sauce-Filled Beef Ball</t>
  </si>
  <si>
    <t>Pandan Chicken</t>
  </si>
  <si>
    <t>Smoked Duck Breast</t>
  </si>
  <si>
    <t>Grilled Boneless Chicken Wing</t>
  </si>
  <si>
    <t>Pork Meatball (Small)</t>
  </si>
  <si>
    <t>Wu Xiang Roll (Small)</t>
  </si>
  <si>
    <t>Pork Sausage Slices</t>
  </si>
  <si>
    <t>Pork Dumplings</t>
  </si>
  <si>
    <t>Pork Meatball (Big)</t>
  </si>
  <si>
    <t>Pork Liver</t>
  </si>
  <si>
    <t>Taiwan Sausage</t>
  </si>
  <si>
    <t>Bacon</t>
  </si>
  <si>
    <t>Pork Rinds</t>
  </si>
  <si>
    <t>Sauce-Filled Pork Meatball</t>
  </si>
  <si>
    <t>Roasted Pork</t>
  </si>
  <si>
    <t>Enoki with Bacon Roll</t>
  </si>
  <si>
    <t>Fish Wanton</t>
  </si>
  <si>
    <t>Mini Fried Fish Cake</t>
  </si>
  <si>
    <t>Spicy Fish Cake</t>
  </si>
  <si>
    <t>Clam</t>
  </si>
  <si>
    <t>Wu Xiang Fish Ball</t>
  </si>
  <si>
    <t xml:space="preserve">Xi Dao Fish Ball </t>
  </si>
  <si>
    <t>Fish Ball (Small)</t>
  </si>
  <si>
    <t xml:space="preserve">Tofu Fish Ball </t>
  </si>
  <si>
    <t>Prawn Ball</t>
  </si>
  <si>
    <t>Abalone Slices</t>
  </si>
  <si>
    <t>Prawn Cocktail Sausage</t>
  </si>
  <si>
    <t>Fish Ball (Big)</t>
  </si>
  <si>
    <t>Tempura Prawn</t>
  </si>
  <si>
    <t>Breaded Crab Claw</t>
  </si>
  <si>
    <t xml:space="preserve">Cheese Shrimp with Fish Paste </t>
  </si>
  <si>
    <t>Otak Fish Paste</t>
  </si>
  <si>
    <t>Salmon Ball</t>
  </si>
  <si>
    <t>Fuzhou Fish Ball</t>
  </si>
  <si>
    <t>Scallop Ball</t>
  </si>
  <si>
    <t>Taiwan Cuttlefish Ball</t>
  </si>
  <si>
    <t>Cuttlefish Roll</t>
  </si>
  <si>
    <t>Mushroom Seafood Ball</t>
  </si>
  <si>
    <t>Cuttlefish</t>
  </si>
  <si>
    <t>Shisamo</t>
  </si>
  <si>
    <t>Tiger Prawn</t>
  </si>
  <si>
    <t>Bottom Mushroom</t>
  </si>
  <si>
    <t>Kang Kong</t>
  </si>
  <si>
    <t>Broccoli</t>
  </si>
  <si>
    <t>Long Bean</t>
  </si>
  <si>
    <t>Fried Abalone Mushroom</t>
  </si>
  <si>
    <t>Shiitake Mushroom</t>
  </si>
  <si>
    <t>Minced Fish Eggplant</t>
  </si>
  <si>
    <t>Minced Fish Chili</t>
  </si>
  <si>
    <t>Minced Fish Lady's Finger</t>
  </si>
  <si>
    <t>Crispy Mini Beancurd</t>
  </si>
  <si>
    <t>Quail Eggs</t>
  </si>
  <si>
    <t>Fried Wanton</t>
  </si>
  <si>
    <t>Lemon Grass Potato Samosa</t>
  </si>
  <si>
    <t>Flavored Vege Ball</t>
  </si>
  <si>
    <t>Minded Fish Ball</t>
  </si>
  <si>
    <t>Seafood Tofu</t>
  </si>
  <si>
    <t>Quail Century Egg</t>
  </si>
  <si>
    <t>Thai Roll</t>
  </si>
  <si>
    <t>Cheese Seafood Tofu</t>
  </si>
  <si>
    <t>Rice Skin Roll</t>
  </si>
  <si>
    <t>Sambal Fried MEE</t>
  </si>
  <si>
    <t>IN LOK LOK</t>
  </si>
  <si>
    <t>=K-J</t>
  </si>
  <si>
    <t>=L / J</t>
  </si>
  <si>
    <t>=UP*L</t>
  </si>
  <si>
    <t>=L / I</t>
  </si>
  <si>
    <t>渌渌 用量</t>
  </si>
  <si>
    <t xml:space="preserve">LOUDSPEAKER KARAOKE </t>
  </si>
  <si>
    <t xml:space="preserve">MONTHLY KITCHEN  STOCK TAKE </t>
  </si>
  <si>
    <t xml:space="preserve">OUTLET : CCS KITCHEN </t>
  </si>
  <si>
    <t>Price Changed</t>
  </si>
  <si>
    <t>ITEMS 物品</t>
  </si>
  <si>
    <t>中文</t>
  </si>
  <si>
    <t>Packing     包装</t>
  </si>
  <si>
    <t>U/P</t>
  </si>
  <si>
    <t>(WHOLE PACK.)</t>
  </si>
  <si>
    <t>CONVERT</t>
  </si>
  <si>
    <t>(PARTIAL PACK)</t>
  </si>
  <si>
    <t>完整包装</t>
  </si>
  <si>
    <t>部分包装</t>
  </si>
  <si>
    <t>Qty</t>
  </si>
  <si>
    <t xml:space="preserve">UOM </t>
  </si>
  <si>
    <t>FROZEN FOOD 冷冻食品</t>
  </si>
  <si>
    <t>(A ) MEAT 肉类</t>
  </si>
  <si>
    <t>鸡扒</t>
  </si>
  <si>
    <t>1 PKT * 10 PCS</t>
  </si>
  <si>
    <t>PKT</t>
  </si>
  <si>
    <t>包</t>
  </si>
  <si>
    <t>片</t>
  </si>
  <si>
    <t>CHICKEN CHOP ( ORIGINAL)</t>
  </si>
  <si>
    <t>鸡扒(未加工）</t>
  </si>
  <si>
    <t>1 PKT * 1 KG</t>
  </si>
  <si>
    <t xml:space="preserve">KG </t>
  </si>
  <si>
    <t>WHOLE CHICKEN</t>
  </si>
  <si>
    <t>全鸡</t>
  </si>
  <si>
    <t>公斤</t>
  </si>
  <si>
    <t>腌制鸡翅膀</t>
  </si>
  <si>
    <t>1PKT*21 PCS</t>
  </si>
  <si>
    <t>未腌制鸡翅膀</t>
  </si>
  <si>
    <t>PER PCS</t>
  </si>
  <si>
    <t xml:space="preserve">CHICKEN WING </t>
  </si>
  <si>
    <t xml:space="preserve">PER KG </t>
  </si>
  <si>
    <t xml:space="preserve">MINCED CHICKEN </t>
  </si>
  <si>
    <t>鸡肉碎</t>
  </si>
  <si>
    <t>1PKT * 1 KG</t>
  </si>
  <si>
    <t>(B ) SEAFOOD 海鲜类</t>
  </si>
  <si>
    <t xml:space="preserve">DORRY FISH FILLET </t>
  </si>
  <si>
    <t>多利鱼</t>
  </si>
  <si>
    <t>1 PKT*16PCS</t>
  </si>
  <si>
    <t>1CTN *6PCS</t>
  </si>
  <si>
    <t>CTN</t>
  </si>
  <si>
    <t>箱</t>
  </si>
  <si>
    <t>TAIL PRAWN 41/50</t>
  </si>
  <si>
    <t>有尾虾</t>
  </si>
  <si>
    <t>1PKT*1KG*45PCS</t>
  </si>
  <si>
    <t>只</t>
  </si>
  <si>
    <t>(C ) MC Cain 产品</t>
  </si>
  <si>
    <t>洋葱圈</t>
  </si>
  <si>
    <t>1CTN*8PKT*60 PCS * 907 GM</t>
  </si>
  <si>
    <t>粒</t>
  </si>
  <si>
    <t>笑脸</t>
  </si>
  <si>
    <t>1CTN*6PKT*105 PCS * 1.8 KG</t>
  </si>
  <si>
    <t>粒粒</t>
  </si>
  <si>
    <t>1CTN*6PKT*220 PCS * 2.27 KG</t>
  </si>
  <si>
    <t>MC CAIN SPICY WEDGES POTATO</t>
  </si>
  <si>
    <t>薯仔角</t>
  </si>
  <si>
    <t>1PKT * 2.2KG*250 PCS</t>
  </si>
  <si>
    <t>卷曲薯条</t>
  </si>
  <si>
    <t>1CTN*6PKT*1.8 KG</t>
  </si>
  <si>
    <t xml:space="preserve">(D ) PIZZA BASE </t>
  </si>
  <si>
    <t>披萨皮6寸</t>
  </si>
  <si>
    <t>1ctn * 160pcs</t>
  </si>
  <si>
    <t xml:space="preserve">片 </t>
  </si>
  <si>
    <t>披萨皮9寸</t>
  </si>
  <si>
    <t>1ctn * 30pcs</t>
  </si>
  <si>
    <t>(E  ) FISH /SALMON/SOTONG</t>
  </si>
  <si>
    <t>三文鱼丸</t>
  </si>
  <si>
    <t>1CTN * 20PKTS *30PCS * 500G</t>
  </si>
  <si>
    <t xml:space="preserve">         BALL </t>
  </si>
  <si>
    <t>苏东丸</t>
  </si>
  <si>
    <t>1CTN * 20PKTS*50PCS  * 1KG</t>
  </si>
  <si>
    <t>大白鱼丸</t>
  </si>
  <si>
    <t>1CTN * 10PKTS*40PCS * 1KG</t>
  </si>
  <si>
    <t>WHITE FISH BALL - SMALL (CHILLED)</t>
  </si>
  <si>
    <t>小白鱼丸</t>
  </si>
  <si>
    <t>1CTN * 20PKTS*100PCS * 1KG</t>
  </si>
  <si>
    <t>(F ) OTHERS 其他</t>
  </si>
  <si>
    <t>苏东圈</t>
  </si>
  <si>
    <t>1PKT*300G * 15PCS</t>
  </si>
  <si>
    <t>鸡肉火腿</t>
  </si>
  <si>
    <t>1CTN * 50PKT*500G*10PCS</t>
  </si>
  <si>
    <t>条</t>
  </si>
  <si>
    <t>鸡肉香肠</t>
  </si>
  <si>
    <t>1CTN *32PKTS * 10PCS</t>
  </si>
  <si>
    <t>春卷</t>
  </si>
  <si>
    <t>1CTN * 50PKTS *20PCS</t>
  </si>
  <si>
    <t>CRAB STICK (FILAMENT STICK)</t>
  </si>
  <si>
    <t>蟹柳</t>
  </si>
  <si>
    <t>1CTN * 20PKT*30PCS*1KG</t>
  </si>
  <si>
    <t>泰式卷</t>
  </si>
  <si>
    <t>1CTN *50PKTS* 15PCS</t>
  </si>
  <si>
    <t>个</t>
  </si>
  <si>
    <t>FISH CAKE -DODO (BIG)</t>
  </si>
  <si>
    <t>鱼饼</t>
  </si>
  <si>
    <t>1PKT *1KG*10PCS</t>
  </si>
  <si>
    <t xml:space="preserve">FRENCH FRIES CRINCLE CUT </t>
  </si>
  <si>
    <t>薯条有牙</t>
  </si>
  <si>
    <t>1CTN * 10 PKT * 1KG</t>
  </si>
  <si>
    <t>海鲜豆腐</t>
  </si>
  <si>
    <t>1 PKT * 33 PCS</t>
  </si>
  <si>
    <t>天妇罗鸡肉块</t>
  </si>
  <si>
    <t xml:space="preserve">1PKT * 36 PCS </t>
  </si>
  <si>
    <t>CHEESE PRODUCTS 芝士产品</t>
  </si>
  <si>
    <t>CHEESE MOZZARELLA SHREDDED</t>
  </si>
  <si>
    <t>芝士碎</t>
  </si>
  <si>
    <t xml:space="preserve">PAMECAN CHEESE </t>
  </si>
  <si>
    <t>芝士粉</t>
  </si>
  <si>
    <t>SHREDDED MILD CHEDDAR CHEESE</t>
  </si>
  <si>
    <t>瑞士乳酪</t>
  </si>
  <si>
    <t xml:space="preserve">1PKT*2KG </t>
  </si>
  <si>
    <t>TROPIC CHOICE NACHOS CHEESE DIP</t>
  </si>
  <si>
    <t>玉米片奶酪</t>
  </si>
  <si>
    <t>1TUB*3KG</t>
  </si>
  <si>
    <t>TUB</t>
  </si>
  <si>
    <t>NOODLES 面类</t>
  </si>
  <si>
    <t xml:space="preserve">KUEY TEOH </t>
  </si>
  <si>
    <t>粿条</t>
  </si>
  <si>
    <t>1PKT * 1KG</t>
  </si>
  <si>
    <t>MEE KUNING</t>
  </si>
  <si>
    <t>黄面</t>
  </si>
  <si>
    <t xml:space="preserve">NDL SESAME OIL NISSIN                </t>
  </si>
  <si>
    <t>出前一丁面</t>
  </si>
  <si>
    <t xml:space="preserve">1CTN*12 PKT * 100 GM </t>
  </si>
  <si>
    <t>RAMEN</t>
  </si>
  <si>
    <t>日式拉面</t>
  </si>
  <si>
    <t>1CTN * 12PKT *12PCS</t>
  </si>
  <si>
    <t>SPAGHETTI</t>
  </si>
  <si>
    <t>意大利面</t>
  </si>
  <si>
    <t>1 PKT* 500 GM</t>
  </si>
  <si>
    <t>UDON NOODLES</t>
  </si>
  <si>
    <t>乌东面</t>
  </si>
  <si>
    <t>1 PKT*200 GM</t>
  </si>
  <si>
    <t>RICE 米</t>
  </si>
  <si>
    <t xml:space="preserve">WANGI IMP.THAI - PEARL </t>
  </si>
  <si>
    <t>泰国香米</t>
  </si>
  <si>
    <t xml:space="preserve">1PKT * 10 KG </t>
  </si>
  <si>
    <t>RICE  ( RAMBUTAN)</t>
  </si>
  <si>
    <t>红毛丹米</t>
  </si>
  <si>
    <t xml:space="preserve">PKT </t>
  </si>
  <si>
    <t>CONDIMENT 调味料</t>
  </si>
  <si>
    <t>(A ) Soy  sauce</t>
  </si>
  <si>
    <t xml:space="preserve">MCM SAUCE OYSTER                                            </t>
  </si>
  <si>
    <t>(美中美)蚝油</t>
  </si>
  <si>
    <t>1 TUB * 5 KG</t>
  </si>
  <si>
    <t xml:space="preserve">瓶 </t>
  </si>
  <si>
    <t xml:space="preserve">MCM SAUCE SOY DARK (2)                               </t>
  </si>
  <si>
    <t>(美中美)加晒</t>
  </si>
  <si>
    <t xml:space="preserve">MCM SAUCE SOY LIGHT( 4KG)                            </t>
  </si>
  <si>
    <t>(美中美)生抽</t>
  </si>
  <si>
    <t>1 TUB * 4 KG</t>
  </si>
  <si>
    <t>BENTONG SAUCE SOY LIGHT</t>
  </si>
  <si>
    <t>文东生抽</t>
  </si>
  <si>
    <t>1TUB* 1.6 KG</t>
  </si>
  <si>
    <r>
      <t xml:space="preserve">1TUB* </t>
    </r>
    <r>
      <rPr>
        <b/>
        <sz val="12"/>
        <rFont val="Calibri"/>
        <family val="2"/>
      </rPr>
      <t>1.3 KG</t>
    </r>
  </si>
  <si>
    <t>STH OYSTER SAUCE (TONG)</t>
  </si>
  <si>
    <t>新泰兴蚝油（桶）</t>
  </si>
  <si>
    <t>1TONG*5KG</t>
  </si>
  <si>
    <t>TONG</t>
  </si>
  <si>
    <t xml:space="preserve">(B) Chilli / Tomato </t>
  </si>
  <si>
    <t>KIMBALL CHILI SAUCE(PKT)</t>
  </si>
  <si>
    <t>(KIMBALL)辣椒酱</t>
  </si>
  <si>
    <t>1CNT*12PKT*1kg</t>
  </si>
  <si>
    <t>KIMBALL TOMATO SAUCE(PKT)</t>
  </si>
  <si>
    <t>(KIMBALL)蕃茄酱</t>
  </si>
  <si>
    <t>KN PRONTO ITALIAN TOMATO SAUCE</t>
  </si>
  <si>
    <t>(家乐)番茄肉粒酱</t>
  </si>
  <si>
    <t>1TIN * 2KG</t>
  </si>
  <si>
    <t>罐</t>
  </si>
  <si>
    <t>KIMBALL TOMATO PUREE</t>
  </si>
  <si>
    <t>(KIMBALL)番茄膏</t>
  </si>
  <si>
    <t>1CTN *24CAN *430G</t>
  </si>
  <si>
    <t>CAN</t>
  </si>
  <si>
    <t>(C ) Salad Sauce 沙拉酱</t>
  </si>
  <si>
    <t xml:space="preserve">LC COLESLAW DRESSING                                   </t>
  </si>
  <si>
    <t>沙拉酱</t>
  </si>
  <si>
    <t xml:space="preserve">1 CTN*4 TUB *3 LIT </t>
  </si>
  <si>
    <t>桶</t>
  </si>
  <si>
    <t xml:space="preserve">LC MAYO MAGIC              (PKT)                                     </t>
  </si>
  <si>
    <t>蛋黄酱 ( 包）</t>
  </si>
  <si>
    <t xml:space="preserve">1 CTN*4 PKT *3 LIT </t>
  </si>
  <si>
    <t xml:space="preserve">LC TARTAR SAUCE                                              </t>
  </si>
  <si>
    <t>鞑靼酱</t>
  </si>
  <si>
    <t>1 CTN*6 TUB *3 LIT</t>
  </si>
  <si>
    <t xml:space="preserve">LC THOUSAND ISLAND DRESSING                       </t>
  </si>
  <si>
    <t>千岛酱</t>
  </si>
  <si>
    <t>1 CTN*6 TUB *2.4 LIT</t>
  </si>
  <si>
    <t>(D) MCM Product</t>
  </si>
  <si>
    <t xml:space="preserve">MCM VINEGAR WHITE                                           </t>
  </si>
  <si>
    <t>(美中美)白醋</t>
  </si>
  <si>
    <t>1 TUB * 4000G</t>
  </si>
  <si>
    <t xml:space="preserve">MCM SAUCE SOURPLUM                                    </t>
  </si>
  <si>
    <t>(美中美)酸梅酱</t>
  </si>
  <si>
    <t>1 TUB * 3KG</t>
  </si>
  <si>
    <t xml:space="preserve">MCM TAUCU PASTE                                           </t>
  </si>
  <si>
    <t>(美中美)蘑豆酱</t>
  </si>
  <si>
    <t>(E ) OTHERS 其他</t>
  </si>
  <si>
    <t>A1 Sauce</t>
  </si>
  <si>
    <t>A1 汁</t>
  </si>
  <si>
    <t xml:space="preserve"> 1BTL * 630ML </t>
  </si>
  <si>
    <t>BTL</t>
  </si>
  <si>
    <t xml:space="preserve">DIPPING FOR CHIKEN (TONG)                                </t>
  </si>
  <si>
    <t>泰国-点鸡汁</t>
  </si>
  <si>
    <t>1CTN*3TUB*5KG</t>
  </si>
  <si>
    <t>FISH SAUCE</t>
  </si>
  <si>
    <t>鱼露</t>
  </si>
  <si>
    <t xml:space="preserve">1 BTL * 750 ML </t>
  </si>
  <si>
    <t>H.P SAUCE</t>
  </si>
  <si>
    <t>Hp酱</t>
  </si>
  <si>
    <t>1BTL *220GM</t>
  </si>
  <si>
    <t>KN BARBEQUE SAUCE</t>
  </si>
  <si>
    <t>烧烤酱</t>
  </si>
  <si>
    <t xml:space="preserve">1TUB * 900G </t>
  </si>
  <si>
    <t xml:space="preserve">LKK CHU HOU PASTE                              </t>
  </si>
  <si>
    <t>(李)柱侯酱</t>
  </si>
  <si>
    <t>1 CAN *2.2KG</t>
  </si>
  <si>
    <t>MAGGI SEASONING</t>
  </si>
  <si>
    <t>(美极)调味料</t>
  </si>
  <si>
    <t>1CTN*6BTL*790ML</t>
  </si>
  <si>
    <t>PASTE PRAWN (HK) SALTED</t>
  </si>
  <si>
    <t>咸虾酱</t>
  </si>
  <si>
    <t>1CAN * 227 G</t>
  </si>
  <si>
    <t>RICE WINE    (HAI-O)</t>
  </si>
  <si>
    <t>白米酒(兴兴发）</t>
  </si>
  <si>
    <t>1 BTL * 640ML</t>
  </si>
  <si>
    <t>SATAY SAUCE</t>
  </si>
  <si>
    <t>沙爹酱</t>
  </si>
  <si>
    <t xml:space="preserve">SAUCE LEA &amp; PERRIN (LP)                                     </t>
  </si>
  <si>
    <t>LP调味汁</t>
  </si>
  <si>
    <t>1 BTL *290ML</t>
  </si>
  <si>
    <t xml:space="preserve">BTL </t>
  </si>
  <si>
    <t>SAUCE TABASCO</t>
  </si>
  <si>
    <t>辣酱油</t>
  </si>
  <si>
    <t>1BTL * 60ml</t>
  </si>
  <si>
    <t>VINEGAR (RED) -ELISEN</t>
  </si>
  <si>
    <t>大红浙醋</t>
  </si>
  <si>
    <t>1BTL*640ML</t>
  </si>
  <si>
    <t>VINEGER GREATWALL</t>
  </si>
  <si>
    <t>长城淅醋</t>
  </si>
  <si>
    <t>1BTL * 667ML</t>
  </si>
  <si>
    <t xml:space="preserve">WINE HUA TIAO CHEW (A)                                                </t>
  </si>
  <si>
    <t>花雕酒(尖塔)</t>
  </si>
  <si>
    <t>瓶</t>
  </si>
  <si>
    <t>PREPARED SAUCE 自制酱料</t>
  </si>
  <si>
    <t>黑椒酱</t>
  </si>
  <si>
    <t>TUB*3.7KG</t>
  </si>
  <si>
    <t>黑椒酱 (乌冬面）</t>
  </si>
  <si>
    <t>TUB*4 KG</t>
  </si>
  <si>
    <t>肉酱意粉酱</t>
  </si>
  <si>
    <t>1 PKT*2KG</t>
  </si>
  <si>
    <t>鸡汁</t>
  </si>
  <si>
    <t>TUB*1.6 KG</t>
  </si>
  <si>
    <t>妈蜜汁</t>
  </si>
  <si>
    <t>TUB*4.50KG</t>
  </si>
  <si>
    <t>蘑菇酱</t>
  </si>
  <si>
    <t>TUB*3.7 KG</t>
  </si>
  <si>
    <t>SAMBAL (NASI LEMAK )</t>
  </si>
  <si>
    <t>叁巴酱</t>
  </si>
  <si>
    <t>TUB*6KG</t>
  </si>
  <si>
    <t>糖醋酱</t>
  </si>
  <si>
    <t>TUB*4KG</t>
  </si>
  <si>
    <t>泰式酱</t>
  </si>
  <si>
    <t>1TUB*7.1 KG</t>
  </si>
  <si>
    <t>奶油酱</t>
  </si>
  <si>
    <t>1TUB*1.2KG</t>
  </si>
  <si>
    <t>SAUCE DRY NOODLE</t>
  </si>
  <si>
    <t>干捞面酱</t>
  </si>
  <si>
    <t>1TUB*3.6KG</t>
  </si>
  <si>
    <t>MIX SEASONING</t>
  </si>
  <si>
    <t>厨房总味</t>
  </si>
  <si>
    <t>1TUB*940GM</t>
  </si>
  <si>
    <t>OIL 油</t>
  </si>
  <si>
    <t>COOKING OIL</t>
  </si>
  <si>
    <t>食油</t>
  </si>
  <si>
    <t>1CTN *17PKT * 1KG</t>
  </si>
  <si>
    <t xml:space="preserve">OIL CORN DAISY                                                </t>
  </si>
  <si>
    <t>包蜀油</t>
  </si>
  <si>
    <t xml:space="preserve"> 1TUB *3KG</t>
  </si>
  <si>
    <t xml:space="preserve">OIL SESAME CY                                   </t>
  </si>
  <si>
    <t>麻油(胡泉益)鹿牌</t>
  </si>
  <si>
    <t>1 TIN * 6KG</t>
  </si>
  <si>
    <t>TIN</t>
  </si>
  <si>
    <t>OLIVE OIL</t>
  </si>
  <si>
    <t>橄榄油</t>
  </si>
  <si>
    <t xml:space="preserve">1 BTL * 1 LIT </t>
  </si>
  <si>
    <t>POWDER 粉类</t>
  </si>
  <si>
    <t>(A ) KNORR BRAND</t>
  </si>
  <si>
    <t xml:space="preserve">KN CHICKEN STOCK                                         </t>
  </si>
  <si>
    <t>(家乐)鸡精粉</t>
  </si>
  <si>
    <t>1ctn*6pkt*1.2kg</t>
  </si>
  <si>
    <t xml:space="preserve">KN DEMI-GLACE BROWN SAUCE MIX               </t>
  </si>
  <si>
    <t>(家乐)黄揭汁粉</t>
  </si>
  <si>
    <t>1ctn*6pkt*1kg</t>
  </si>
  <si>
    <t xml:space="preserve">KN INSTANT CHICKEN GRAVY MIX                 </t>
  </si>
  <si>
    <t>(家乐)即溶鸡肉汁</t>
  </si>
  <si>
    <t xml:space="preserve">KN TENDERIZER </t>
  </si>
  <si>
    <t>（家乐）松肉粉</t>
  </si>
  <si>
    <t>1btl*453.6gm</t>
  </si>
  <si>
    <t>KN TEPUNG GORENG AYAM</t>
  </si>
  <si>
    <t>(家乐)酥炸脆鸡粉</t>
  </si>
  <si>
    <t>1ctn*12pkt*1kg</t>
  </si>
  <si>
    <t>(B ) FLOUR</t>
  </si>
  <si>
    <t xml:space="preserve">FLOUR SUPERIOR (WINDMILL)                              </t>
  </si>
  <si>
    <t>风车粉</t>
  </si>
  <si>
    <t>1pkt*1kg</t>
  </si>
  <si>
    <t xml:space="preserve">FLOUR TAPIOCA                                                      </t>
  </si>
  <si>
    <t>薯粉</t>
  </si>
  <si>
    <t xml:space="preserve">FLOUR WHEAT (ANCHOR)                                </t>
  </si>
  <si>
    <t>面粉</t>
  </si>
  <si>
    <t>FLOUR RICE</t>
  </si>
  <si>
    <t>粘米粉</t>
  </si>
  <si>
    <t>1PKT * 500G</t>
  </si>
  <si>
    <t>(C  ) OTHERS</t>
  </si>
  <si>
    <t>AJINOMOTO</t>
  </si>
  <si>
    <t>味精粉</t>
  </si>
  <si>
    <t>1CTN*20PKT*1KG</t>
  </si>
  <si>
    <t xml:space="preserve">CUMIN (JINTAN PUTIH)                   </t>
  </si>
  <si>
    <t>小茴粉</t>
  </si>
  <si>
    <t>1ctn*40pkt*70g</t>
  </si>
  <si>
    <t>DRIED CHILI POWDER</t>
  </si>
  <si>
    <t>辣椒干粉</t>
  </si>
  <si>
    <t>1ctn*40pkt*250g</t>
  </si>
  <si>
    <t>1CTN *40PKT *250G</t>
  </si>
  <si>
    <t xml:space="preserve">PARPIKA </t>
  </si>
  <si>
    <t>灯笼椒粉</t>
  </si>
  <si>
    <t>1pkt*100gm</t>
  </si>
  <si>
    <t xml:space="preserve">PEPPER BLACK (CORN WHOLE)                          </t>
  </si>
  <si>
    <t>黑胡椒粒</t>
  </si>
  <si>
    <t>PER KG</t>
  </si>
  <si>
    <t>POWDER CURRY (BABA)</t>
  </si>
  <si>
    <t>(BABA)加厘粉</t>
  </si>
  <si>
    <t>1pkt*250g</t>
  </si>
  <si>
    <t xml:space="preserve">POWDER CURRY WATCH BRAND (ENGLAND)                     </t>
  </si>
  <si>
    <t>英式咖哩粉</t>
  </si>
  <si>
    <t>1ctn*36btl*115g</t>
  </si>
  <si>
    <t>POWDER CUSTARD</t>
  </si>
  <si>
    <t>鸡仔粉</t>
  </si>
  <si>
    <t>1pkt*300gm</t>
  </si>
  <si>
    <t xml:space="preserve">POWDER FIVE SPICE              </t>
  </si>
  <si>
    <t>五香粉(博安堂)</t>
  </si>
  <si>
    <t>POWDER MUSTARD</t>
  </si>
  <si>
    <t>黄芥辣粉</t>
  </si>
  <si>
    <t>1tub*454gm</t>
  </si>
  <si>
    <t xml:space="preserve">POWDER WHITE PEPPER                                     </t>
  </si>
  <si>
    <t>白胡椒粉(平)</t>
  </si>
  <si>
    <t>1pkt*500gm</t>
  </si>
  <si>
    <t xml:space="preserve">TURMERIC (KUNYIT)                              </t>
  </si>
  <si>
    <t>黄姜粉</t>
  </si>
  <si>
    <t>1PKT * 250G</t>
  </si>
  <si>
    <t>WHITE BREADCRUMB</t>
  </si>
  <si>
    <t>面包粉</t>
  </si>
  <si>
    <t>1pkt*1Kkg</t>
  </si>
  <si>
    <t>HERBS &amp; SPICES 香料类</t>
  </si>
  <si>
    <t>BASIL WHOLE</t>
  </si>
  <si>
    <t>九层塔香草</t>
  </si>
  <si>
    <t>GM</t>
  </si>
  <si>
    <t>BAY LEAVES WHOLE</t>
  </si>
  <si>
    <t>月桂叶</t>
  </si>
  <si>
    <t>DING XIANG(CENGKIH)</t>
  </si>
  <si>
    <t>丁香</t>
  </si>
  <si>
    <t xml:space="preserve">FUNGUS BLACK                                         </t>
  </si>
  <si>
    <t>木耳</t>
  </si>
  <si>
    <t>OREGANO WHOLE</t>
  </si>
  <si>
    <t>区里卡诺香草</t>
  </si>
  <si>
    <t>ROSEMARY WHOLE</t>
  </si>
  <si>
    <t>迷迭香</t>
  </si>
  <si>
    <t>CREAM / MILK / JUICE  忌廉/牛奶/汁</t>
  </si>
  <si>
    <t>CARNATION MILK</t>
  </si>
  <si>
    <t>三花生奶</t>
  </si>
  <si>
    <t>1CTN *48 CAN *400G</t>
  </si>
  <si>
    <t>GREENFIELD FULL CREAM MILK （INDONESIA）</t>
  </si>
  <si>
    <t>全脂牛奶</t>
  </si>
  <si>
    <t>1 PKT * 1 LIT</t>
  </si>
  <si>
    <t xml:space="preserve">MILK TEA POT                                                          </t>
  </si>
  <si>
    <t>茶壶牛奶</t>
  </si>
  <si>
    <t>1CTN *48 CAN *505G</t>
  </si>
  <si>
    <t>GREENFIELD UHT WHIPPING CREAM</t>
  </si>
  <si>
    <t>液体奶油</t>
  </si>
  <si>
    <t>1PKT * 1 LIT</t>
  </si>
  <si>
    <t>LEMON JUICE</t>
  </si>
  <si>
    <t>柠檬汁</t>
  </si>
  <si>
    <t xml:space="preserve">1BTL * 2LIT </t>
  </si>
  <si>
    <t>LIME JUICE</t>
  </si>
  <si>
    <t>酸柑汁</t>
  </si>
  <si>
    <t xml:space="preserve">MILK COCONUT (RASAKU)                                    </t>
  </si>
  <si>
    <t>椰汁</t>
  </si>
  <si>
    <t>ORANGE JUICE</t>
  </si>
  <si>
    <t>橙汁</t>
  </si>
  <si>
    <t xml:space="preserve">EGG 鸡蛋 </t>
  </si>
  <si>
    <t>EGG</t>
  </si>
  <si>
    <t>鸡蛋</t>
  </si>
  <si>
    <t>NOS</t>
  </si>
  <si>
    <t>SUGAR / SALT 糖与盐</t>
  </si>
  <si>
    <t>SUGER WHITE FINE</t>
  </si>
  <si>
    <t>幼白糖</t>
  </si>
  <si>
    <t>1CTN*24PKT*1KG</t>
  </si>
  <si>
    <t xml:space="preserve">SALT FINE (PKT)                                                       </t>
  </si>
  <si>
    <t>幼盐(包)</t>
  </si>
  <si>
    <t>1CTN*12PKT*450GM</t>
  </si>
  <si>
    <t>GROCERIES 杂货</t>
  </si>
  <si>
    <t>IKAN BILIS (B)</t>
  </si>
  <si>
    <t>金钱鱼肉</t>
  </si>
  <si>
    <t xml:space="preserve">BAKED BEAN                                                </t>
  </si>
  <si>
    <t>茄汁豆</t>
  </si>
  <si>
    <t>1CTN*24CAN *425G</t>
  </si>
  <si>
    <t>BEANCURD RED PRESERVED</t>
  </si>
  <si>
    <t>南乳(罐)</t>
  </si>
  <si>
    <t>1 CTN *36BTL *250G</t>
  </si>
  <si>
    <t xml:space="preserve">BEANCURD WHITE PRESERVED                </t>
  </si>
  <si>
    <t>大石付乳</t>
  </si>
  <si>
    <t>1 CTN *36BTL *350G</t>
  </si>
  <si>
    <t xml:space="preserve">DOU CHU LI </t>
  </si>
  <si>
    <t>豆豉粒</t>
  </si>
  <si>
    <t>1 CAN *500G</t>
  </si>
  <si>
    <t>MALTOSE</t>
  </si>
  <si>
    <t>麦芽糖</t>
  </si>
  <si>
    <t>1CAN* 350G</t>
  </si>
  <si>
    <t>MARMITE</t>
  </si>
  <si>
    <t>1CAN* 470G</t>
  </si>
  <si>
    <t>MASHED POTATO POWDER</t>
  </si>
  <si>
    <t>薯泥粉</t>
  </si>
  <si>
    <t>1TIN* 2.2KG</t>
  </si>
  <si>
    <t xml:space="preserve">MUSHROOM BUTTON                               </t>
  </si>
  <si>
    <t>蘑菇</t>
  </si>
  <si>
    <t xml:space="preserve">MUSHROOM STRAW </t>
  </si>
  <si>
    <t>草菇</t>
  </si>
  <si>
    <t xml:space="preserve">NUT CANDLENUT (BUAH KERAS)                   </t>
  </si>
  <si>
    <t>石古仔</t>
  </si>
  <si>
    <t>1 PKT * 1KG</t>
  </si>
  <si>
    <t xml:space="preserve">NUT GROUND                                                </t>
  </si>
  <si>
    <t>花生米</t>
  </si>
  <si>
    <t>PICKLED LETTUCE</t>
  </si>
  <si>
    <t>罐头菜心</t>
  </si>
  <si>
    <t>1CTN*48CAN*170G</t>
  </si>
  <si>
    <t>PINEAPPLE (SLICE)</t>
  </si>
  <si>
    <t>黄梨片</t>
  </si>
  <si>
    <t>1TIN * 565G</t>
  </si>
  <si>
    <t>PLANTA CHEF</t>
  </si>
  <si>
    <t>白兰她</t>
  </si>
  <si>
    <t>1TUB*4.8KG</t>
  </si>
  <si>
    <t xml:space="preserve">TUB </t>
  </si>
  <si>
    <t>PRESERVED VEGETABLE</t>
  </si>
  <si>
    <t>包装菜蒲碎</t>
  </si>
  <si>
    <t>1PKT *120G</t>
  </si>
  <si>
    <t>SARDINE</t>
  </si>
  <si>
    <t>沙丁鱼</t>
  </si>
  <si>
    <t>SESAME SEED WHITE</t>
  </si>
  <si>
    <t>白芝麻</t>
  </si>
  <si>
    <t>SILVER FISH</t>
  </si>
  <si>
    <t>白饭银鱼</t>
  </si>
  <si>
    <t>1PKT*50GM</t>
  </si>
  <si>
    <t>VE-TSIN POWDER-SMALL</t>
  </si>
  <si>
    <t>佛手味精</t>
  </si>
  <si>
    <t>1BTL*94.5G</t>
  </si>
  <si>
    <t xml:space="preserve">罐 </t>
  </si>
  <si>
    <t xml:space="preserve">VG DRIED CHILI                                                      </t>
  </si>
  <si>
    <t>辣椒干</t>
  </si>
  <si>
    <t>Dried Prawn</t>
  </si>
  <si>
    <t>虾米</t>
  </si>
  <si>
    <t xml:space="preserve">G.TOTAL FOR FOOD MATERIAL  </t>
  </si>
  <si>
    <t>OTHERS 其他</t>
  </si>
  <si>
    <t xml:space="preserve">DISHWASHING </t>
  </si>
  <si>
    <t>洗碗精</t>
  </si>
  <si>
    <t>1DRUM*10 LIT</t>
  </si>
  <si>
    <t>DRUM</t>
  </si>
  <si>
    <t>LUNCH BOX SET</t>
  </si>
  <si>
    <t>打包饭盒</t>
  </si>
  <si>
    <t>OIL ABSORBING PAPER</t>
  </si>
  <si>
    <t>吸油纸</t>
  </si>
  <si>
    <t>1CTN*20PKT</t>
  </si>
  <si>
    <t>G.TOTAL  ( FOOD MATERIAL + OTHERS)</t>
  </si>
  <si>
    <t xml:space="preserve">DAILY FOC RECORD </t>
  </si>
  <si>
    <t>JR01 PACKAGE A</t>
  </si>
  <si>
    <t>JR02 PACKAGE B</t>
  </si>
  <si>
    <t>LLB -LOK LOK PACKAGE</t>
  </si>
  <si>
    <t>渌渌用量</t>
  </si>
  <si>
    <t>OCT</t>
  </si>
  <si>
    <t>BONELESS CKN.WING</t>
  </si>
  <si>
    <t>November 2013</t>
  </si>
  <si>
    <t>NOV</t>
  </si>
  <si>
    <t>DATE      : 01.12.2013 (CLOSING STOCK VALUE FOR NOV )</t>
  </si>
  <si>
    <t>AA01 K : REGULAR</t>
  </si>
  <si>
    <t>AA02 K : MEMBER</t>
  </si>
  <si>
    <t>AA04 K-LUNCH</t>
  </si>
  <si>
    <t>AA05 K : CHILDREN</t>
  </si>
  <si>
    <t>AA16 K : XTD S ROOM</t>
  </si>
  <si>
    <t>AB01 H : REGULAR</t>
  </si>
  <si>
    <t>AB02 H : MEMBER</t>
  </si>
  <si>
    <t>AB03 H : MEMBER 30%</t>
  </si>
  <si>
    <t>AB05 H : STUDENT</t>
  </si>
  <si>
    <t>AB07 H : CHILDREN</t>
  </si>
  <si>
    <t>AB08 H : MEMBER B'DAY</t>
  </si>
  <si>
    <t>AB17 H : XTD S ROOM</t>
  </si>
  <si>
    <t>AB18 H : XTD M ROOM</t>
  </si>
  <si>
    <t>AB19 H : XTD B ROOM</t>
  </si>
  <si>
    <t>AB26 H : MAXIS 50%</t>
  </si>
  <si>
    <t>AB50 H:Student Mem</t>
  </si>
  <si>
    <t>AC01 N : REGULAR</t>
  </si>
  <si>
    <t>AC02 N : MEMBER</t>
  </si>
  <si>
    <t>AC03 N : MEMBER 30%</t>
  </si>
  <si>
    <t>AC05 K-DINNER</t>
  </si>
  <si>
    <t>AC06 N : CHILDREN</t>
  </si>
  <si>
    <t>AC07 N : MEMBER B'DAY</t>
  </si>
  <si>
    <t>AC10 N : FREEHEAD (B)</t>
  </si>
  <si>
    <t>AC17 N : XTD S ROOM</t>
  </si>
  <si>
    <t>AC18 N : XTD M ROOM</t>
  </si>
  <si>
    <t>AC19 N : XTD B ROOM</t>
  </si>
  <si>
    <t>AC35 N : 1+1</t>
  </si>
  <si>
    <t>AD01 M : REGULAR</t>
  </si>
  <si>
    <t>AD02 M : MEMBER</t>
  </si>
  <si>
    <t>AD03 M : MEMBER 30%</t>
  </si>
  <si>
    <t>AD05 M : LADIES</t>
  </si>
  <si>
    <t>AD06 M : CHILDREN</t>
  </si>
  <si>
    <t>AD07 M : MEMBER B'DAY</t>
  </si>
  <si>
    <t>AD16 M : XTD M ROOM</t>
  </si>
  <si>
    <t>AD17 M : XTD B ROOM</t>
  </si>
  <si>
    <t>BA24 SOMERSBY BKT</t>
  </si>
  <si>
    <t>BA26 STRONGBOW BKT</t>
  </si>
  <si>
    <t>BA28 HOEGAARDEN BKT</t>
  </si>
  <si>
    <t>CH06 WATER JUG</t>
  </si>
  <si>
    <t>CO02 PLAIN WATER</t>
  </si>
  <si>
    <t>EA01 TIDBITS</t>
  </si>
  <si>
    <t>EA02 TIDBITS</t>
  </si>
  <si>
    <t>FA08 MISC FEE</t>
  </si>
  <si>
    <t>GC03 Student Mem Card</t>
  </si>
  <si>
    <t>GC05 AEON MEMBER 50%</t>
  </si>
  <si>
    <t>ZAA01 GUINNESS EX BKT</t>
  </si>
  <si>
    <t>ZAA02 HEINEKEN EX BKT</t>
  </si>
  <si>
    <t>ZAD05 MORE ICE</t>
  </si>
  <si>
    <t>ZAD08 LESS OILY</t>
  </si>
  <si>
    <t>ZAD10 LESS SPICY</t>
  </si>
  <si>
    <t>ZAD11 MORE SPICY</t>
  </si>
  <si>
    <t>ZAD14 MORE SWEET</t>
  </si>
  <si>
    <t>ZAD19 KAU KAU</t>
  </si>
  <si>
    <t>ZAD24 + SAUCE BP</t>
  </si>
  <si>
    <t>ZAD25 + SAUCE BUTTER</t>
  </si>
  <si>
    <t>ZAD35 + SAUCE CHEES</t>
  </si>
  <si>
    <t>AA07 K : STAFF B'DAY</t>
  </si>
  <si>
    <t>AA11 K : FREEHEAD (R)</t>
  </si>
  <si>
    <t>AB09 H : STAFF B'DAY</t>
  </si>
  <si>
    <t>AB13 H : FREEHEAD (R)</t>
  </si>
  <si>
    <t>AB14 H : Buy 3 Free 1</t>
  </si>
  <si>
    <t>AB23 H:6 - 8 PAX 20%</t>
  </si>
  <si>
    <t>AB25 H:13 UP PAX 50%</t>
  </si>
  <si>
    <t>AC12 N : FREEHEAD (R)</t>
  </si>
  <si>
    <t>AC16 N : EVENT</t>
  </si>
  <si>
    <t>AC36 N : 1+1 Aeon</t>
  </si>
  <si>
    <t>AC37 N : EVENT PAX</t>
  </si>
  <si>
    <t>AC41 N : MAXIS 50%</t>
  </si>
  <si>
    <t>AD11 M : FREEHEAD (R)</t>
  </si>
  <si>
    <t>AD14 M : EVENT</t>
  </si>
  <si>
    <t>AD15 M : XTD S ROOM</t>
  </si>
  <si>
    <t>AD28 M : XTD VIP ROOM</t>
  </si>
  <si>
    <t>BA23 SOMERSBY BTL</t>
  </si>
  <si>
    <t>BA29 PAULANER BTL</t>
  </si>
  <si>
    <t>JG201 LLB L. Tea (C)</t>
  </si>
  <si>
    <t>JG202 LLBGreen Tea (C)</t>
  </si>
  <si>
    <t>JG203 LLB Chrysanthemu</t>
  </si>
  <si>
    <t>JG204 Soya Milk</t>
  </si>
  <si>
    <t>JG205 Chicau</t>
  </si>
  <si>
    <t>JG206 7up Revive</t>
  </si>
  <si>
    <t>JG207 Pepsi</t>
  </si>
  <si>
    <t>JG208 7UP</t>
  </si>
  <si>
    <t>JG209 Ribena</t>
  </si>
  <si>
    <t>JG210 Mineral Water</t>
  </si>
  <si>
    <t>JH101 LLB TIGER BTL</t>
  </si>
  <si>
    <t>JH104 LLB HEINEKEN BTL</t>
  </si>
  <si>
    <t>JH107 LLB GUINNESS BTL</t>
  </si>
  <si>
    <t>JH110 LLB SOMERSBY BTL</t>
  </si>
  <si>
    <t>JH111 LLB SOMERSBY BKT</t>
  </si>
  <si>
    <t>JH112 LLB S.BOW BTL</t>
  </si>
  <si>
    <t>JH113 LLB S.BOW BKT</t>
  </si>
  <si>
    <t>JH114 LLB H.GAARDEN BT</t>
  </si>
  <si>
    <t>JH115 LLB H.GAARDEN BK</t>
  </si>
  <si>
    <t>JH116 LLB PAULANER BTL</t>
  </si>
  <si>
    <t>JH117 LLB PAULANER BKT</t>
  </si>
  <si>
    <t>JN212 Wu Xiang Roll s</t>
  </si>
  <si>
    <t>JN221 Roasted Pork</t>
  </si>
  <si>
    <t>JT101 Tiger BKT Pro</t>
  </si>
  <si>
    <t>JT102 Tiger 2 BTK Pro</t>
  </si>
  <si>
    <t>ZAD15 VEGGIE ONLY</t>
  </si>
  <si>
    <t>ZAD16 2 ICE CUDE</t>
  </si>
  <si>
    <t>ZAD26 + CILLI PADI</t>
  </si>
  <si>
    <t>ZZZZZ CUS COMPLATE</t>
  </si>
  <si>
    <t>Item Description</t>
  </si>
  <si>
    <t>Dine In</t>
  </si>
</sst>
</file>

<file path=xl/styles.xml><?xml version="1.0" encoding="utf-8"?>
<styleSheet xmlns="http://schemas.openxmlformats.org/spreadsheetml/2006/main">
  <numFmts count="12">
    <numFmt numFmtId="44" formatCode="_(&quot;$&quot;* #,##0.00_);_(&quot;$&quot;* \(#,##0.00\);_(&quot;$&quot;* &quot;-&quot;??_);_(@_)"/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.0000"/>
    <numFmt numFmtId="171" formatCode="00"/>
    <numFmt numFmtId="172" formatCode="0.0%"/>
    <numFmt numFmtId="173" formatCode="0.0"/>
    <numFmt numFmtId="174" formatCode="#,##0.0000"/>
  </numFmts>
  <fonts count="8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 tint="0.499984740745262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b/>
      <sz val="12.5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1"/>
      <color rgb="FF000000"/>
      <name val="Arial"/>
      <family val="2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theme="0"/>
      <name val="Arial"/>
      <family val="2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2"/>
      <color theme="1"/>
      <name val="Cambria"/>
      <family val="1"/>
      <scheme val="major"/>
    </font>
    <font>
      <b/>
      <sz val="20"/>
      <color theme="1"/>
      <name val="Arial Black"/>
      <family val="2"/>
    </font>
    <font>
      <b/>
      <sz val="12"/>
      <color indexed="8"/>
      <name val="Arial Black"/>
      <family val="2"/>
    </font>
    <font>
      <sz val="16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22"/>
      <color indexed="8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indexed="8"/>
      <name val="Calibri"/>
      <family val="2"/>
      <scheme val="minor"/>
    </font>
    <font>
      <i/>
      <sz val="10"/>
      <color rgb="FFFFFFFF"/>
      <name val="Charlemagne Std"/>
      <family val="5"/>
    </font>
    <font>
      <sz val="12"/>
      <color theme="1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2"/>
      <name val="Calibri"/>
      <family val="2"/>
    </font>
    <font>
      <sz val="12"/>
      <color rgb="FFFF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2"/>
      <color rgb="FFFF0000"/>
      <name val="Cambria"/>
      <family val="1"/>
      <scheme val="major"/>
    </font>
    <font>
      <b/>
      <sz val="12"/>
      <color rgb="FFFF0000"/>
      <name val="Calibri"/>
      <family val="2"/>
      <scheme val="minor"/>
    </font>
    <font>
      <b/>
      <sz val="11"/>
      <color indexed="81"/>
      <name val="Calibri"/>
      <family val="2"/>
    </font>
    <font>
      <i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31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1"/>
        <bgColor indexed="31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5" tint="0.79998168889431442"/>
        <bgColor indexed="31"/>
      </patternFill>
    </fill>
    <fill>
      <patternFill patternType="solid">
        <fgColor rgb="FFFFC000"/>
        <bgColor indexed="49"/>
      </patternFill>
    </fill>
    <fill>
      <patternFill patternType="solid">
        <fgColor theme="7" tint="0.79998168889431442"/>
        <bgColor indexed="49"/>
      </patternFill>
    </fill>
    <fill>
      <patternFill patternType="solid">
        <fgColor theme="8" tint="0.59999389629810485"/>
        <bgColor indexed="49"/>
      </patternFill>
    </fill>
    <fill>
      <patternFill patternType="solid">
        <fgColor theme="1"/>
        <bgColor indexed="49"/>
      </patternFill>
    </fill>
    <fill>
      <patternFill patternType="solid">
        <fgColor theme="8" tint="0.39997558519241921"/>
        <bgColor indexed="49"/>
      </patternFill>
    </fill>
    <fill>
      <patternFill patternType="solid">
        <fgColor theme="5" tint="0.79998168889431442"/>
        <bgColor indexed="49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1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hair">
        <color theme="0" tint="-0.24994659260841701"/>
      </bottom>
      <diagonal/>
    </border>
    <border>
      <left/>
      <right style="medium">
        <color indexed="64"/>
      </right>
      <top/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hair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 tint="-0.499984740745262"/>
      </bottom>
      <diagonal/>
    </border>
  </borders>
  <cellStyleXfs count="17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44" fontId="7" fillId="0" borderId="0" applyFont="0" applyFill="0" applyBorder="0" applyAlignment="0" applyProtection="0"/>
  </cellStyleXfs>
  <cellXfs count="1349">
    <xf numFmtId="0" fontId="0" fillId="0" borderId="0" xfId="0"/>
    <xf numFmtId="0" fontId="9" fillId="0" borderId="19" xfId="0" applyFont="1" applyBorder="1" applyAlignment="1" applyProtection="1">
      <alignment horizontal="left" vertical="center" indent="1"/>
      <protection hidden="1"/>
    </xf>
    <xf numFmtId="0" fontId="9" fillId="0" borderId="20" xfId="0" applyFont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14" fontId="10" fillId="0" borderId="21" xfId="0" applyNumberFormat="1" applyFont="1" applyBorder="1" applyAlignment="1" applyProtection="1">
      <alignment horizontal="left" vertical="center" indent="1"/>
      <protection hidden="1"/>
    </xf>
    <xf numFmtId="0" fontId="9" fillId="0" borderId="22" xfId="0" applyFont="1" applyBorder="1" applyAlignment="1" applyProtection="1">
      <alignment horizontal="left" vertical="center" indent="1"/>
      <protection hidden="1"/>
    </xf>
    <xf numFmtId="0" fontId="9" fillId="0" borderId="23" xfId="0" applyFont="1" applyBorder="1" applyAlignment="1" applyProtection="1">
      <alignment horizontal="left" vertical="center" indent="1"/>
      <protection hidden="1"/>
    </xf>
    <xf numFmtId="0" fontId="9" fillId="0" borderId="24" xfId="0" applyFont="1" applyBorder="1" applyAlignment="1" applyProtection="1">
      <alignment horizontal="left" vertical="center" indent="1"/>
      <protection hidden="1"/>
    </xf>
    <xf numFmtId="0" fontId="9" fillId="0" borderId="21" xfId="0" applyFont="1" applyBorder="1" applyAlignment="1" applyProtection="1">
      <alignment horizontal="left" vertical="center" indent="1"/>
      <protection hidden="1"/>
    </xf>
    <xf numFmtId="0" fontId="9" fillId="0" borderId="25" xfId="0" applyFont="1" applyBorder="1" applyAlignment="1" applyProtection="1">
      <alignment horizontal="left" vertical="center" indent="1"/>
      <protection hidden="1"/>
    </xf>
    <xf numFmtId="0" fontId="9" fillId="0" borderId="27" xfId="0" applyFont="1" applyBorder="1" applyAlignment="1" applyProtection="1">
      <alignment horizontal="left" vertical="center" indent="1"/>
      <protection hidden="1"/>
    </xf>
    <xf numFmtId="0" fontId="9" fillId="0" borderId="28" xfId="0" applyFont="1" applyBorder="1" applyAlignment="1" applyProtection="1">
      <alignment horizontal="left" vertical="center" indent="1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29" xfId="0" applyFont="1" applyBorder="1" applyAlignment="1" applyProtection="1">
      <alignment horizontal="left" vertical="center" indent="1"/>
      <protection locked="0" hidden="1"/>
    </xf>
    <xf numFmtId="165" fontId="9" fillId="0" borderId="29" xfId="0" applyNumberFormat="1" applyFont="1" applyBorder="1" applyAlignment="1" applyProtection="1">
      <alignment horizontal="left" vertical="center" indent="1"/>
      <protection locked="0" hidden="1"/>
    </xf>
    <xf numFmtId="0" fontId="9" fillId="0" borderId="30" xfId="0" applyFont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Border="1" applyAlignment="1" applyProtection="1">
      <alignment horizontal="left" vertical="center" indent="1"/>
      <protection locked="0" hidden="1"/>
    </xf>
    <xf numFmtId="0" fontId="9" fillId="0" borderId="31" xfId="0" applyFont="1" applyBorder="1" applyAlignment="1" applyProtection="1">
      <alignment horizontal="left" vertical="center" indent="1"/>
      <protection locked="0" hidden="1"/>
    </xf>
    <xf numFmtId="165" fontId="9" fillId="0" borderId="31" xfId="0" applyNumberFormat="1" applyFont="1" applyBorder="1" applyAlignment="1" applyProtection="1">
      <alignment horizontal="left" vertical="center" indent="1"/>
      <protection locked="0" hidden="1"/>
    </xf>
    <xf numFmtId="0" fontId="9" fillId="0" borderId="32" xfId="0" applyFont="1" applyBorder="1" applyAlignment="1" applyProtection="1">
      <alignment horizontal="left" vertical="center" indent="1"/>
      <protection hidden="1"/>
    </xf>
    <xf numFmtId="0" fontId="9" fillId="0" borderId="0" xfId="0" applyFont="1" applyBorder="1" applyAlignment="1" applyProtection="1">
      <alignment horizontal="left" vertical="center" indent="1"/>
      <protection hidden="1"/>
    </xf>
    <xf numFmtId="0" fontId="9" fillId="0" borderId="33" xfId="0" applyFont="1" applyBorder="1" applyAlignment="1" applyProtection="1">
      <alignment horizontal="left" vertical="center" inden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Fill="1" applyAlignment="1" applyProtection="1">
      <alignment horizontal="left" vertical="center" indent="1"/>
      <protection hidden="1"/>
    </xf>
    <xf numFmtId="0" fontId="9" fillId="0" borderId="19" xfId="0" applyFont="1" applyFill="1" applyBorder="1" applyAlignment="1">
      <alignment horizontal="left" vertical="center" indent="1"/>
    </xf>
    <xf numFmtId="0" fontId="9" fillId="0" borderId="21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horizontal="left" vertical="center" indent="1"/>
    </xf>
    <xf numFmtId="0" fontId="13" fillId="0" borderId="21" xfId="0" applyFont="1" applyFill="1" applyBorder="1" applyAlignment="1">
      <alignment horizontal="left" vertical="center" indent="1"/>
    </xf>
    <xf numFmtId="0" fontId="9" fillId="0" borderId="19" xfId="0" applyFont="1" applyFill="1" applyBorder="1" applyAlignment="1" applyProtection="1">
      <alignment horizontal="left" vertical="center" indent="1"/>
      <protection hidden="1"/>
    </xf>
    <xf numFmtId="14" fontId="10" fillId="0" borderId="21" xfId="0" applyNumberFormat="1" applyFont="1" applyFill="1" applyBorder="1" applyAlignment="1" applyProtection="1">
      <alignment horizontal="left" vertical="center" indent="1"/>
      <protection hidden="1"/>
    </xf>
    <xf numFmtId="0" fontId="9" fillId="0" borderId="23" xfId="0" applyFont="1" applyFill="1" applyBorder="1" applyAlignment="1" applyProtection="1">
      <alignment horizontal="left" vertical="center" indent="1"/>
      <protection hidden="1"/>
    </xf>
    <xf numFmtId="0" fontId="9" fillId="0" borderId="21" xfId="0" applyFont="1" applyFill="1" applyBorder="1" applyAlignment="1" applyProtection="1">
      <alignment horizontal="left" vertical="center" indent="1"/>
      <protection hidden="1"/>
    </xf>
    <xf numFmtId="0" fontId="9" fillId="0" borderId="30" xfId="0" applyFont="1" applyFill="1" applyBorder="1" applyAlignment="1" applyProtection="1">
      <alignment horizontal="left" vertical="center" indent="1"/>
      <protection locked="0" hidden="1"/>
    </xf>
    <xf numFmtId="0" fontId="9" fillId="0" borderId="31" xfId="0" applyFont="1" applyFill="1" applyBorder="1" applyAlignment="1" applyProtection="1">
      <alignment horizontal="left" vertical="center" indent="1"/>
      <protection locked="0" hidden="1"/>
    </xf>
    <xf numFmtId="0" fontId="9" fillId="0" borderId="27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165" fontId="9" fillId="0" borderId="30" xfId="0" applyNumberFormat="1" applyFont="1" applyBorder="1" applyAlignment="1" applyProtection="1">
      <alignment horizontal="center" vertical="center"/>
      <protection locked="0" hidden="1"/>
    </xf>
    <xf numFmtId="165" fontId="9" fillId="0" borderId="31" xfId="0" applyNumberFormat="1" applyFont="1" applyBorder="1" applyAlignment="1" applyProtection="1">
      <alignment horizontal="center" vertical="center"/>
      <protection locked="0" hidden="1"/>
    </xf>
    <xf numFmtId="0" fontId="9" fillId="0" borderId="28" xfId="0" applyFont="1" applyBorder="1" applyAlignment="1" applyProtection="1">
      <alignment horizontal="center" vertical="center"/>
      <protection hidden="1"/>
    </xf>
    <xf numFmtId="166" fontId="17" fillId="0" borderId="0" xfId="1" applyNumberFormat="1" applyFont="1" applyFill="1" applyBorder="1" applyAlignment="1" applyProtection="1">
      <alignment vertical="center"/>
    </xf>
    <xf numFmtId="0" fontId="19" fillId="0" borderId="0" xfId="7" applyFont="1" applyFill="1" applyBorder="1" applyAlignment="1">
      <alignment horizontal="left" vertical="center"/>
    </xf>
    <xf numFmtId="0" fontId="17" fillId="0" borderId="0" xfId="8" applyFont="1" applyFill="1" applyBorder="1" applyAlignment="1">
      <alignment horizontal="center"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4" fontId="19" fillId="0" borderId="0" xfId="1" applyNumberFormat="1" applyFont="1" applyFill="1" applyBorder="1" applyAlignment="1" applyProtection="1">
      <alignment horizontal="right" vertical="center"/>
    </xf>
    <xf numFmtId="0" fontId="20" fillId="0" borderId="0" xfId="1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right" vertical="center"/>
    </xf>
    <xf numFmtId="4" fontId="18" fillId="0" borderId="8" xfId="1" applyNumberFormat="1" applyFont="1" applyFill="1" applyBorder="1" applyAlignment="1" applyProtection="1">
      <alignment horizontal="right" vertical="center"/>
    </xf>
    <xf numFmtId="0" fontId="18" fillId="0" borderId="3" xfId="7" applyFont="1" applyFill="1" applyBorder="1" applyAlignment="1">
      <alignment horizontal="center" vertical="center"/>
    </xf>
    <xf numFmtId="0" fontId="21" fillId="2" borderId="8" xfId="8" applyFont="1" applyFill="1" applyBorder="1" applyAlignment="1">
      <alignment horizontal="right" vertical="center"/>
    </xf>
    <xf numFmtId="4" fontId="21" fillId="2" borderId="8" xfId="1" applyNumberFormat="1" applyFont="1" applyFill="1" applyBorder="1" applyAlignment="1" applyProtection="1">
      <alignment horizontal="right" vertical="center"/>
    </xf>
    <xf numFmtId="0" fontId="18" fillId="0" borderId="13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>
      <alignment horizontal="center" vertical="center"/>
    </xf>
    <xf numFmtId="0" fontId="8" fillId="4" borderId="14" xfId="8" applyFont="1" applyFill="1" applyBorder="1" applyAlignment="1">
      <alignment horizontal="center" vertical="center"/>
    </xf>
    <xf numFmtId="0" fontId="19" fillId="0" borderId="13" xfId="8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4" fillId="0" borderId="0" xfId="6" applyFont="1" applyFill="1" applyBorder="1" applyAlignment="1" applyProtection="1">
      <alignment horizontal="center" vertical="center"/>
      <protection locked="0"/>
    </xf>
    <xf numFmtId="0" fontId="24" fillId="0" borderId="0" xfId="6" applyFont="1" applyFill="1" applyBorder="1" applyAlignment="1" applyProtection="1">
      <alignment horizontal="left" vertical="center"/>
      <protection locked="0"/>
    </xf>
    <xf numFmtId="0" fontId="24" fillId="0" borderId="0" xfId="6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1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19" fillId="0" borderId="0" xfId="8" applyFont="1" applyFill="1" applyBorder="1" applyAlignment="1">
      <alignment horizontal="center" vertical="center"/>
    </xf>
    <xf numFmtId="4" fontId="19" fillId="0" borderId="0" xfId="1" applyNumberFormat="1" applyFont="1" applyFill="1" applyBorder="1" applyAlignment="1" applyProtection="1">
      <alignment horizontal="center" vertical="center"/>
    </xf>
    <xf numFmtId="3" fontId="19" fillId="0" borderId="15" xfId="8" applyNumberFormat="1" applyFont="1" applyFill="1" applyBorder="1" applyAlignment="1">
      <alignment horizontal="center" vertical="center"/>
    </xf>
    <xf numFmtId="4" fontId="19" fillId="0" borderId="16" xfId="1" applyNumberFormat="1" applyFont="1" applyFill="1" applyBorder="1" applyAlignment="1" applyProtection="1">
      <alignment horizontal="right" vertical="center"/>
    </xf>
    <xf numFmtId="0" fontId="19" fillId="0" borderId="0" xfId="7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left" vertical="center"/>
    </xf>
    <xf numFmtId="0" fontId="19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9" fillId="0" borderId="0" xfId="7" applyNumberFormat="1" applyFont="1" applyFill="1" applyBorder="1" applyAlignment="1">
      <alignment horizontal="center" vertical="center"/>
    </xf>
    <xf numFmtId="0" fontId="8" fillId="4" borderId="10" xfId="7" applyFont="1" applyFill="1" applyBorder="1" applyAlignment="1">
      <alignment horizontal="left" vertical="center"/>
    </xf>
    <xf numFmtId="0" fontId="18" fillId="0" borderId="13" xfId="4" applyNumberFormat="1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 applyProtection="1">
      <alignment vertical="center"/>
    </xf>
    <xf numFmtId="166" fontId="8" fillId="0" borderId="18" xfId="1" applyNumberFormat="1" applyFont="1" applyFill="1" applyBorder="1" applyAlignment="1" applyProtection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31" fillId="0" borderId="0" xfId="6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left" vertical="center"/>
    </xf>
    <xf numFmtId="4" fontId="31" fillId="0" borderId="0" xfId="6" applyNumberFormat="1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4" fontId="21" fillId="2" borderId="3" xfId="0" applyNumberFormat="1" applyFont="1" applyFill="1" applyBorder="1" applyAlignment="1">
      <alignment horizontal="center" vertical="center"/>
    </xf>
    <xf numFmtId="4" fontId="22" fillId="2" borderId="15" xfId="8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30" fillId="0" borderId="0" xfId="0" applyNumberFormat="1" applyFont="1" applyFill="1" applyBorder="1" applyAlignment="1">
      <alignment vertical="center"/>
    </xf>
    <xf numFmtId="168" fontId="14" fillId="0" borderId="0" xfId="0" applyNumberFormat="1" applyFont="1" applyFill="1" applyBorder="1" applyAlignment="1">
      <alignment vertical="center"/>
    </xf>
    <xf numFmtId="0" fontId="19" fillId="0" borderId="15" xfId="8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30" fillId="0" borderId="0" xfId="0" applyNumberFormat="1" applyFont="1" applyFill="1" applyBorder="1" applyAlignment="1">
      <alignment horizontal="right" vertical="center"/>
    </xf>
    <xf numFmtId="168" fontId="14" fillId="0" borderId="0" xfId="0" applyNumberFormat="1" applyFont="1" applyFill="1" applyBorder="1" applyAlignment="1">
      <alignment horizontal="right" vertical="center"/>
    </xf>
    <xf numFmtId="0" fontId="8" fillId="4" borderId="14" xfId="8" applyFont="1" applyFill="1" applyBorder="1" applyAlignment="1">
      <alignment horizontal="right" vertical="center"/>
    </xf>
    <xf numFmtId="0" fontId="18" fillId="0" borderId="13" xfId="8" applyFont="1" applyFill="1" applyBorder="1" applyAlignment="1" applyProtection="1">
      <alignment horizontal="right" vertical="center"/>
      <protection locked="0"/>
    </xf>
    <xf numFmtId="0" fontId="32" fillId="0" borderId="0" xfId="6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hidden="1"/>
    </xf>
    <xf numFmtId="0" fontId="14" fillId="0" borderId="21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left"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14" fillId="0" borderId="22" xfId="0" applyFont="1" applyBorder="1" applyAlignment="1" applyProtection="1">
      <alignment horizontal="left" vertical="center"/>
      <protection hidden="1"/>
    </xf>
    <xf numFmtId="0" fontId="14" fillId="0" borderId="23" xfId="0" applyFont="1" applyBorder="1" applyAlignment="1" applyProtection="1">
      <alignment horizontal="left" vertical="center"/>
      <protection hidden="1"/>
    </xf>
    <xf numFmtId="0" fontId="14" fillId="0" borderId="33" xfId="0" applyFont="1" applyBorder="1" applyAlignment="1" applyProtection="1">
      <alignment horizontal="left" vertical="center"/>
      <protection hidden="1"/>
    </xf>
    <xf numFmtId="0" fontId="15" fillId="0" borderId="33" xfId="0" applyFont="1" applyBorder="1" applyAlignment="1" applyProtection="1">
      <alignment horizontal="left" vertical="center"/>
      <protection hidden="1"/>
    </xf>
    <xf numFmtId="0" fontId="14" fillId="0" borderId="24" xfId="0" applyFont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4" fillId="0" borderId="37" xfId="0" applyFont="1" applyBorder="1" applyAlignment="1" applyProtection="1">
      <alignment horizontal="left" vertical="center"/>
      <protection hidden="1"/>
    </xf>
    <xf numFmtId="0" fontId="16" fillId="3" borderId="40" xfId="0" applyFont="1" applyFill="1" applyBorder="1" applyAlignment="1" applyProtection="1">
      <alignment horizontal="left" vertical="center"/>
      <protection hidden="1"/>
    </xf>
    <xf numFmtId="0" fontId="16" fillId="3" borderId="41" xfId="0" applyFont="1" applyFill="1" applyBorder="1" applyAlignment="1" applyProtection="1">
      <alignment horizontal="left" vertical="center"/>
      <protection hidden="1"/>
    </xf>
    <xf numFmtId="0" fontId="16" fillId="3" borderId="2" xfId="0" applyFont="1" applyFill="1" applyBorder="1" applyAlignment="1" applyProtection="1">
      <alignment horizontal="left" vertical="center"/>
      <protection hidden="1"/>
    </xf>
    <xf numFmtId="0" fontId="15" fillId="2" borderId="34" xfId="0" applyFont="1" applyFill="1" applyBorder="1" applyAlignment="1" applyProtection="1">
      <alignment horizontal="left" vertical="center"/>
      <protection hidden="1"/>
    </xf>
    <xf numFmtId="164" fontId="14" fillId="0" borderId="34" xfId="0" applyNumberFormat="1" applyFont="1" applyBorder="1" applyAlignment="1" applyProtection="1">
      <alignment horizontal="left" vertical="center"/>
      <protection hidden="1"/>
    </xf>
    <xf numFmtId="0" fontId="14" fillId="0" borderId="42" xfId="0" applyFont="1" applyBorder="1" applyAlignment="1" applyProtection="1">
      <alignment horizontal="left" vertical="center"/>
      <protection hidden="1"/>
    </xf>
    <xf numFmtId="0" fontId="15" fillId="2" borderId="42" xfId="0" applyFont="1" applyFill="1" applyBorder="1" applyAlignment="1" applyProtection="1">
      <alignment horizontal="left" vertical="center"/>
      <protection hidden="1"/>
    </xf>
    <xf numFmtId="0" fontId="14" fillId="0" borderId="4" xfId="0" applyFont="1" applyBorder="1" applyAlignment="1" applyProtection="1">
      <alignment horizontal="left" vertical="center"/>
      <protection hidden="1"/>
    </xf>
    <xf numFmtId="0" fontId="14" fillId="0" borderId="0" xfId="0" quotePrefix="1" applyFont="1" applyAlignment="1" applyProtection="1">
      <alignment horizontal="left" vertical="center"/>
      <protection hidden="1"/>
    </xf>
    <xf numFmtId="0" fontId="19" fillId="5" borderId="4" xfId="11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center" vertical="center"/>
    </xf>
    <xf numFmtId="4" fontId="8" fillId="5" borderId="7" xfId="8" applyNumberFormat="1" applyFont="1" applyFill="1" applyBorder="1" applyAlignment="1">
      <alignment horizontal="right" vertical="center"/>
    </xf>
    <xf numFmtId="0" fontId="8" fillId="5" borderId="14" xfId="8" applyFont="1" applyFill="1" applyBorder="1" applyAlignment="1">
      <alignment horizontal="left" vertical="center"/>
    </xf>
    <xf numFmtId="0" fontId="8" fillId="5" borderId="14" xfId="8" applyFont="1" applyFill="1" applyBorder="1" applyAlignment="1">
      <alignment horizontal="center" vertical="center"/>
    </xf>
    <xf numFmtId="4" fontId="8" fillId="5" borderId="9" xfId="8" applyNumberFormat="1" applyFont="1" applyFill="1" applyBorder="1" applyAlignment="1">
      <alignment horizontal="right" vertical="center"/>
    </xf>
    <xf numFmtId="0" fontId="19" fillId="5" borderId="12" xfId="8" applyFont="1" applyFill="1" applyBorder="1" applyAlignment="1" applyProtection="1">
      <alignment horizontal="left" vertical="center"/>
      <protection locked="0"/>
    </xf>
    <xf numFmtId="0" fontId="19" fillId="5" borderId="12" xfId="8" applyFont="1" applyFill="1" applyBorder="1" applyAlignment="1" applyProtection="1">
      <alignment horizontal="center" vertical="center"/>
      <protection locked="0"/>
    </xf>
    <xf numFmtId="4" fontId="19" fillId="5" borderId="8" xfId="8" applyNumberFormat="1" applyFont="1" applyFill="1" applyBorder="1" applyAlignment="1">
      <alignment horizontal="right" vertical="center"/>
    </xf>
    <xf numFmtId="0" fontId="18" fillId="5" borderId="13" xfId="8" applyFont="1" applyFill="1" applyBorder="1" applyAlignment="1" applyProtection="1">
      <alignment horizontal="left" vertical="center"/>
      <protection locked="0"/>
    </xf>
    <xf numFmtId="0" fontId="18" fillId="5" borderId="13" xfId="8" applyFont="1" applyFill="1" applyBorder="1" applyAlignment="1" applyProtection="1">
      <alignment horizontal="center" vertical="center"/>
      <protection locked="0"/>
    </xf>
    <xf numFmtId="4" fontId="18" fillId="5" borderId="8" xfId="1" applyNumberFormat="1" applyFont="1" applyFill="1" applyBorder="1" applyAlignment="1" applyProtection="1">
      <alignment horizontal="right" vertical="center"/>
    </xf>
    <xf numFmtId="3" fontId="19" fillId="5" borderId="5" xfId="8" applyNumberFormat="1" applyFont="1" applyFill="1" applyBorder="1" applyAlignment="1">
      <alignment horizontal="left" vertical="center"/>
    </xf>
    <xf numFmtId="3" fontId="19" fillId="5" borderId="5" xfId="8" applyNumberFormat="1" applyFont="1" applyFill="1" applyBorder="1" applyAlignment="1">
      <alignment horizontal="center" vertical="center"/>
    </xf>
    <xf numFmtId="4" fontId="19" fillId="5" borderId="9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168" fontId="18" fillId="5" borderId="8" xfId="1" applyNumberFormat="1" applyFont="1" applyFill="1" applyBorder="1" applyAlignment="1" applyProtection="1">
      <alignment horizontal="right" vertical="center"/>
    </xf>
    <xf numFmtId="0" fontId="18" fillId="5" borderId="3" xfId="8" applyFont="1" applyFill="1" applyBorder="1" applyAlignment="1" applyProtection="1">
      <alignment horizontal="left" vertical="center"/>
      <protection locked="0"/>
    </xf>
    <xf numFmtId="0" fontId="8" fillId="5" borderId="46" xfId="8" applyFont="1" applyFill="1" applyBorder="1" applyAlignment="1">
      <alignment horizontal="center" vertical="center"/>
    </xf>
    <xf numFmtId="168" fontId="7" fillId="5" borderId="7" xfId="8" applyNumberFormat="1" applyFont="1" applyFill="1" applyBorder="1" applyAlignment="1">
      <alignment horizontal="right" vertical="center"/>
    </xf>
    <xf numFmtId="0" fontId="8" fillId="5" borderId="47" xfId="8" applyFont="1" applyFill="1" applyBorder="1" applyAlignment="1">
      <alignment horizontal="center" vertical="center"/>
    </xf>
    <xf numFmtId="168" fontId="0" fillId="5" borderId="9" xfId="8" applyNumberFormat="1" applyFont="1" applyFill="1" applyBorder="1" applyAlignment="1">
      <alignment horizontal="right" vertical="center"/>
    </xf>
    <xf numFmtId="0" fontId="18" fillId="5" borderId="45" xfId="8" applyFont="1" applyFill="1" applyBorder="1" applyAlignment="1" applyProtection="1">
      <alignment horizontal="center" vertical="center"/>
      <protection locked="0"/>
    </xf>
    <xf numFmtId="168" fontId="18" fillId="5" borderId="8" xfId="8" applyNumberFormat="1" applyFont="1" applyFill="1" applyBorder="1" applyAlignment="1">
      <alignment horizontal="right" vertical="center"/>
    </xf>
    <xf numFmtId="0" fontId="14" fillId="0" borderId="48" xfId="0" applyFont="1" applyBorder="1" applyAlignment="1" applyProtection="1">
      <alignment horizontal="left" vertical="center"/>
      <protection hidden="1"/>
    </xf>
    <xf numFmtId="0" fontId="14" fillId="0" borderId="49" xfId="0" applyFont="1" applyBorder="1" applyAlignment="1" applyProtection="1">
      <alignment horizontal="left" vertical="center"/>
      <protection hidden="1"/>
    </xf>
    <xf numFmtId="0" fontId="15" fillId="0" borderId="49" xfId="0" applyFont="1" applyBorder="1" applyAlignment="1" applyProtection="1">
      <alignment horizontal="left" vertical="center"/>
      <protection hidden="1"/>
    </xf>
    <xf numFmtId="0" fontId="14" fillId="0" borderId="50" xfId="0" applyFont="1" applyBorder="1" applyAlignment="1" applyProtection="1">
      <alignment horizontal="left" vertical="center"/>
      <protection hidden="1"/>
    </xf>
    <xf numFmtId="0" fontId="14" fillId="0" borderId="51" xfId="0" applyFont="1" applyBorder="1" applyAlignment="1" applyProtection="1">
      <alignment horizontal="left" vertical="center"/>
      <protection hidden="1"/>
    </xf>
    <xf numFmtId="0" fontId="14" fillId="0" borderId="52" xfId="0" applyFont="1" applyBorder="1" applyAlignment="1" applyProtection="1">
      <alignment horizontal="left" vertical="center"/>
      <protection hidden="1"/>
    </xf>
    <xf numFmtId="0" fontId="14" fillId="0" borderId="53" xfId="0" applyFont="1" applyBorder="1" applyAlignment="1" applyProtection="1">
      <alignment horizontal="left" vertical="center"/>
      <protection hidden="1"/>
    </xf>
    <xf numFmtId="0" fontId="15" fillId="0" borderId="53" xfId="0" applyFont="1" applyBorder="1" applyAlignment="1" applyProtection="1">
      <alignment horizontal="left" vertical="center"/>
      <protection hidden="1"/>
    </xf>
    <xf numFmtId="0" fontId="14" fillId="0" borderId="54" xfId="0" applyFont="1" applyBorder="1" applyAlignment="1" applyProtection="1">
      <alignment horizontal="left" vertical="center"/>
      <protection hidden="1"/>
    </xf>
    <xf numFmtId="0" fontId="14" fillId="0" borderId="44" xfId="0" applyFont="1" applyBorder="1" applyAlignment="1" applyProtection="1">
      <alignment horizontal="left" vertical="center"/>
      <protection hidden="1"/>
    </xf>
    <xf numFmtId="0" fontId="7" fillId="5" borderId="3" xfId="0" applyFont="1" applyFill="1" applyBorder="1" applyAlignment="1">
      <alignment vertical="center"/>
    </xf>
    <xf numFmtId="0" fontId="7" fillId="5" borderId="13" xfId="0" applyFont="1" applyFill="1" applyBorder="1" applyAlignment="1">
      <alignment horizontal="center" vertical="center"/>
    </xf>
    <xf numFmtId="168" fontId="7" fillId="5" borderId="8" xfId="0" applyNumberFormat="1" applyFont="1" applyFill="1" applyBorder="1" applyAlignment="1">
      <alignment vertical="center"/>
    </xf>
    <xf numFmtId="168" fontId="7" fillId="0" borderId="0" xfId="0" applyNumberFormat="1" applyFont="1" applyFill="1" applyBorder="1" applyAlignment="1">
      <alignment vertical="center"/>
    </xf>
    <xf numFmtId="0" fontId="18" fillId="0" borderId="1" xfId="10" applyFont="1" applyFill="1" applyBorder="1" applyAlignment="1">
      <alignment vertical="center"/>
    </xf>
    <xf numFmtId="0" fontId="22" fillId="2" borderId="58" xfId="8" applyFont="1" applyFill="1" applyBorder="1" applyAlignment="1">
      <alignment horizontal="right" vertical="center"/>
    </xf>
    <xf numFmtId="0" fontId="22" fillId="2" borderId="59" xfId="8" applyFont="1" applyFill="1" applyBorder="1" applyAlignment="1">
      <alignment horizontal="right" vertical="center"/>
    </xf>
    <xf numFmtId="0" fontId="36" fillId="3" borderId="39" xfId="0" applyFont="1" applyFill="1" applyBorder="1" applyAlignment="1" applyProtection="1">
      <alignment horizontal="left" vertical="center"/>
      <protection hidden="1"/>
    </xf>
    <xf numFmtId="0" fontId="36" fillId="3" borderId="40" xfId="0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49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53" xfId="0" applyFont="1" applyBorder="1" applyAlignment="1" applyProtection="1">
      <alignment horizontal="center" vertical="center"/>
      <protection hidden="1"/>
    </xf>
    <xf numFmtId="0" fontId="14" fillId="0" borderId="33" xfId="0" applyFont="1" applyBorder="1" applyAlignment="1" applyProtection="1">
      <alignment horizontal="center" vertical="center"/>
      <protection hidden="1"/>
    </xf>
    <xf numFmtId="0" fontId="14" fillId="0" borderId="38" xfId="0" applyFont="1" applyBorder="1" applyAlignment="1" applyProtection="1">
      <alignment horizontal="center" vertical="center"/>
      <protection hidden="1"/>
    </xf>
    <xf numFmtId="0" fontId="14" fillId="0" borderId="34" xfId="0" applyFont="1" applyBorder="1" applyAlignment="1" applyProtection="1">
      <alignment horizontal="center" vertical="center"/>
      <protection hidden="1"/>
    </xf>
    <xf numFmtId="0" fontId="14" fillId="0" borderId="42" xfId="0" applyFont="1" applyBorder="1" applyAlignment="1" applyProtection="1">
      <alignment horizontal="center" vertical="center"/>
      <protection hidden="1"/>
    </xf>
    <xf numFmtId="0" fontId="19" fillId="0" borderId="1" xfId="11" applyFont="1" applyFill="1" applyBorder="1" applyAlignment="1">
      <alignment horizontal="center" vertical="center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0" fontId="19" fillId="0" borderId="1" xfId="7" applyFont="1" applyFill="1" applyBorder="1" applyAlignment="1">
      <alignment horizontal="left" vertical="center"/>
    </xf>
    <xf numFmtId="0" fontId="8" fillId="4" borderId="1" xfId="7" applyFont="1" applyFill="1" applyBorder="1" applyAlignment="1">
      <alignment horizontal="center" vertical="center"/>
    </xf>
    <xf numFmtId="0" fontId="8" fillId="4" borderId="5" xfId="7" applyFont="1" applyFill="1" applyBorder="1" applyAlignment="1">
      <alignment horizontal="center" vertical="center"/>
    </xf>
    <xf numFmtId="0" fontId="18" fillId="0" borderId="10" xfId="10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left" vertical="center" indent="1"/>
      <protection hidden="1"/>
    </xf>
    <xf numFmtId="14" fontId="37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lef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lef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lef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lef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lef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lef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left" vertical="center" indent="1"/>
      <protection hidden="1"/>
    </xf>
    <xf numFmtId="0" fontId="38" fillId="0" borderId="0" xfId="0" applyFont="1" applyAlignment="1" applyProtection="1">
      <alignment vertical="center"/>
      <protection hidden="1"/>
    </xf>
    <xf numFmtId="0" fontId="40" fillId="0" borderId="0" xfId="0" applyFont="1"/>
    <xf numFmtId="0" fontId="39" fillId="0" borderId="0" xfId="6" applyFont="1" applyAlignment="1">
      <alignment horizontal="center" vertical="center"/>
    </xf>
    <xf numFmtId="0" fontId="2" fillId="0" borderId="0" xfId="12"/>
    <xf numFmtId="0" fontId="41" fillId="0" borderId="0" xfId="9" applyFont="1" applyBorder="1" applyAlignment="1">
      <alignment horizontal="center" vertical="center"/>
    </xf>
    <xf numFmtId="0" fontId="19" fillId="7" borderId="10" xfId="7" applyFont="1" applyFill="1" applyBorder="1" applyAlignment="1">
      <alignment horizontal="center"/>
    </xf>
    <xf numFmtId="0" fontId="19" fillId="7" borderId="10" xfId="7" applyFont="1" applyFill="1" applyBorder="1" applyAlignment="1">
      <alignment horizontal="center" vertical="center"/>
    </xf>
    <xf numFmtId="0" fontId="17" fillId="8" borderId="2" xfId="4" applyFont="1" applyFill="1" applyBorder="1" applyAlignment="1">
      <alignment horizontal="center" vertical="center"/>
    </xf>
    <xf numFmtId="0" fontId="19" fillId="7" borderId="1" xfId="8" applyFont="1" applyFill="1" applyBorder="1" applyAlignment="1">
      <alignment horizontal="center"/>
    </xf>
    <xf numFmtId="0" fontId="19" fillId="7" borderId="10" xfId="8" applyFont="1" applyFill="1" applyBorder="1" applyAlignment="1">
      <alignment horizontal="center"/>
    </xf>
    <xf numFmtId="0" fontId="42" fillId="9" borderId="10" xfId="0" applyFont="1" applyFill="1" applyBorder="1" applyAlignment="1">
      <alignment horizontal="center"/>
    </xf>
    <xf numFmtId="9" fontId="43" fillId="0" borderId="0" xfId="13" applyFont="1" applyFill="1" applyBorder="1" applyAlignment="1" applyProtection="1">
      <alignment horizontal="center" vertical="center"/>
    </xf>
    <xf numFmtId="0" fontId="19" fillId="4" borderId="18" xfId="7" applyFont="1" applyFill="1" applyBorder="1" applyAlignment="1">
      <alignment horizontal="center"/>
    </xf>
    <xf numFmtId="0" fontId="19" fillId="4" borderId="18" xfId="7" applyFont="1" applyFill="1" applyBorder="1" applyAlignment="1">
      <alignment horizontal="center" vertical="center"/>
    </xf>
    <xf numFmtId="0" fontId="19" fillId="4" borderId="18" xfId="8" applyFont="1" applyFill="1" applyBorder="1" applyAlignment="1">
      <alignment horizontal="center"/>
    </xf>
    <xf numFmtId="0" fontId="19" fillId="4" borderId="17" xfId="8" applyFont="1" applyFill="1" applyBorder="1" applyAlignment="1">
      <alignment horizontal="center"/>
    </xf>
    <xf numFmtId="0" fontId="17" fillId="8" borderId="61" xfId="4" applyFont="1" applyFill="1" applyBorder="1" applyAlignment="1">
      <alignment horizontal="center" vertical="center"/>
    </xf>
    <xf numFmtId="0" fontId="19" fillId="4" borderId="15" xfId="8" applyFont="1" applyFill="1" applyBorder="1" applyAlignment="1">
      <alignment horizontal="center"/>
    </xf>
    <xf numFmtId="0" fontId="18" fillId="0" borderId="10" xfId="12" applyFont="1" applyBorder="1"/>
    <xf numFmtId="0" fontId="18" fillId="0" borderId="64" xfId="3" applyFont="1" applyBorder="1" applyAlignment="1">
      <alignment horizontal="left"/>
    </xf>
    <xf numFmtId="166" fontId="18" fillId="0" borderId="64" xfId="14" applyNumberFormat="1" applyFont="1" applyFill="1" applyBorder="1" applyAlignment="1" applyProtection="1">
      <alignment horizontal="right"/>
    </xf>
    <xf numFmtId="0" fontId="18" fillId="0" borderId="64" xfId="9" applyFont="1" applyBorder="1" applyAlignment="1">
      <alignment horizontal="center" vertical="center"/>
    </xf>
    <xf numFmtId="169" fontId="18" fillId="0" borderId="64" xfId="15" applyNumberFormat="1" applyFont="1" applyFill="1" applyBorder="1" applyAlignment="1" applyProtection="1">
      <alignment horizontal="center" vertical="center"/>
    </xf>
    <xf numFmtId="0" fontId="19" fillId="0" borderId="65" xfId="4" applyFont="1" applyFill="1" applyBorder="1" applyAlignment="1">
      <alignment horizontal="center" vertical="center"/>
    </xf>
    <xf numFmtId="166" fontId="19" fillId="0" borderId="66" xfId="1" applyNumberFormat="1" applyFont="1" applyFill="1" applyBorder="1" applyAlignment="1" applyProtection="1"/>
    <xf numFmtId="9" fontId="18" fillId="0" borderId="10" xfId="12" applyNumberFormat="1" applyFont="1" applyBorder="1"/>
    <xf numFmtId="9" fontId="44" fillId="0" borderId="0" xfId="12" applyNumberFormat="1" applyFont="1"/>
    <xf numFmtId="0" fontId="18" fillId="0" borderId="64" xfId="9" applyFont="1" applyFill="1" applyBorder="1" applyAlignment="1">
      <alignment horizontal="center" vertical="center"/>
    </xf>
    <xf numFmtId="9" fontId="18" fillId="0" borderId="11" xfId="12" applyNumberFormat="1" applyFont="1" applyBorder="1"/>
    <xf numFmtId="0" fontId="0" fillId="0" borderId="63" xfId="0" applyFont="1" applyFill="1" applyBorder="1"/>
    <xf numFmtId="9" fontId="18" fillId="0" borderId="11" xfId="12" applyNumberFormat="1" applyFont="1" applyFill="1" applyBorder="1"/>
    <xf numFmtId="0" fontId="18" fillId="0" borderId="63" xfId="6" applyFont="1" applyFill="1" applyBorder="1" applyAlignment="1">
      <alignment horizontal="left"/>
    </xf>
    <xf numFmtId="0" fontId="18" fillId="0" borderId="68" xfId="6" applyFont="1" applyBorder="1" applyAlignment="1">
      <alignment horizontal="left"/>
    </xf>
    <xf numFmtId="166" fontId="18" fillId="0" borderId="69" xfId="14" applyNumberFormat="1" applyFont="1" applyFill="1" applyBorder="1" applyAlignment="1" applyProtection="1">
      <alignment horizontal="right"/>
    </xf>
    <xf numFmtId="166" fontId="18" fillId="0" borderId="64" xfId="14" applyNumberFormat="1" applyFont="1" applyFill="1" applyBorder="1" applyAlignment="1" applyProtection="1"/>
    <xf numFmtId="0" fontId="18" fillId="0" borderId="63" xfId="6" applyFont="1" applyBorder="1" applyAlignment="1">
      <alignment horizontal="left"/>
    </xf>
    <xf numFmtId="0" fontId="0" fillId="0" borderId="11" xfId="0" applyFont="1" applyFill="1" applyBorder="1"/>
    <xf numFmtId="0" fontId="0" fillId="0" borderId="11" xfId="0" applyFont="1" applyBorder="1"/>
    <xf numFmtId="0" fontId="0" fillId="0" borderId="0" xfId="0" applyFont="1"/>
    <xf numFmtId="0" fontId="0" fillId="0" borderId="8" xfId="0" applyFont="1" applyBorder="1"/>
    <xf numFmtId="0" fontId="19" fillId="0" borderId="13" xfId="4" applyFont="1" applyFill="1" applyBorder="1" applyAlignment="1" applyProtection="1">
      <alignment horizontal="center" vertical="center"/>
      <protection locked="0"/>
    </xf>
    <xf numFmtId="4" fontId="18" fillId="0" borderId="8" xfId="1" applyNumberFormat="1" applyFont="1" applyFill="1" applyBorder="1" applyAlignment="1" applyProtection="1">
      <alignment horizontal="center" vertical="center"/>
    </xf>
    <xf numFmtId="167" fontId="19" fillId="2" borderId="11" xfId="10" applyNumberFormat="1" applyFont="1" applyFill="1" applyBorder="1" applyAlignment="1">
      <alignment horizontal="center" vertical="center" wrapText="1"/>
    </xf>
    <xf numFmtId="2" fontId="21" fillId="2" borderId="8" xfId="1" applyNumberFormat="1" applyFont="1" applyFill="1" applyBorder="1" applyAlignment="1" applyProtection="1">
      <alignment horizontal="center" vertical="center"/>
    </xf>
    <xf numFmtId="166" fontId="7" fillId="0" borderId="11" xfId="1" applyNumberFormat="1" applyFont="1" applyFill="1" applyBorder="1" applyAlignment="1" applyProtection="1">
      <alignment horizontal="left" vertical="center"/>
    </xf>
    <xf numFmtId="2" fontId="18" fillId="0" borderId="8" xfId="1" applyNumberFormat="1" applyFont="1" applyFill="1" applyBorder="1" applyAlignment="1" applyProtection="1">
      <alignment horizontal="right" vertical="center"/>
    </xf>
    <xf numFmtId="0" fontId="18" fillId="0" borderId="13" xfId="8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20" fillId="0" borderId="0" xfId="0" applyNumberFormat="1" applyFont="1" applyFill="1" applyBorder="1" applyAlignment="1" applyProtection="1">
      <alignment horizontal="center" vertical="center"/>
      <protection locked="0"/>
    </xf>
    <xf numFmtId="167" fontId="19" fillId="2" borderId="18" xfId="10" applyNumberFormat="1" applyFont="1" applyFill="1" applyBorder="1" applyAlignment="1">
      <alignment horizontal="center" vertical="center" wrapText="1"/>
    </xf>
    <xf numFmtId="4" fontId="22" fillId="2" borderId="16" xfId="1" applyNumberFormat="1" applyFont="1" applyFill="1" applyBorder="1" applyAlignment="1" applyProtection="1">
      <alignment horizontal="center" vertical="center"/>
    </xf>
    <xf numFmtId="166" fontId="19" fillId="0" borderId="0" xfId="1" applyNumberFormat="1" applyFont="1" applyFill="1" applyBorder="1" applyAlignment="1" applyProtection="1">
      <alignment horizontal="center" vertical="center"/>
    </xf>
    <xf numFmtId="4" fontId="17" fillId="0" borderId="0" xfId="1" applyNumberFormat="1" applyFont="1" applyFill="1" applyBorder="1" applyAlignment="1" applyProtection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0" fontId="18" fillId="0" borderId="0" xfId="8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left" vertical="center"/>
      <protection hidden="1"/>
    </xf>
    <xf numFmtId="0" fontId="7" fillId="0" borderId="11" xfId="0" applyFont="1" applyBorder="1" applyAlignment="1" applyProtection="1">
      <alignment horizontal="left" vertical="center"/>
      <protection locked="0" hidden="1"/>
    </xf>
    <xf numFmtId="0" fontId="7" fillId="0" borderId="0" xfId="0" applyFont="1" applyFill="1" applyBorder="1" applyAlignment="1">
      <alignment horizontal="left" vertical="center"/>
    </xf>
    <xf numFmtId="49" fontId="35" fillId="0" borderId="6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168" fontId="7" fillId="0" borderId="0" xfId="0" applyNumberFormat="1" applyFont="1" applyFill="1" applyBorder="1" applyAlignment="1" applyProtection="1">
      <alignment vertical="center"/>
      <protection locked="0"/>
    </xf>
    <xf numFmtId="4" fontId="14" fillId="0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Border="1" applyAlignment="1">
      <alignment horizontal="center" vertical="center"/>
    </xf>
    <xf numFmtId="0" fontId="46" fillId="0" borderId="15" xfId="10" applyFont="1" applyFill="1" applyBorder="1" applyAlignment="1">
      <alignment vertical="center"/>
    </xf>
    <xf numFmtId="0" fontId="46" fillId="0" borderId="17" xfId="10" applyFont="1" applyFill="1" applyBorder="1" applyAlignment="1">
      <alignment vertical="center"/>
    </xf>
    <xf numFmtId="4" fontId="46" fillId="0" borderId="16" xfId="10" applyNumberFormat="1" applyFont="1" applyFill="1" applyBorder="1" applyAlignment="1">
      <alignment horizontal="center" vertical="center"/>
    </xf>
    <xf numFmtId="0" fontId="47" fillId="0" borderId="18" xfId="10" applyFont="1" applyFill="1" applyBorder="1" applyAlignment="1">
      <alignment horizontal="center" vertical="center"/>
    </xf>
    <xf numFmtId="167" fontId="46" fillId="2" borderId="10" xfId="10" applyNumberFormat="1" applyFont="1" applyFill="1" applyBorder="1" applyAlignment="1">
      <alignment horizontal="center" vertical="center" wrapText="1"/>
    </xf>
    <xf numFmtId="0" fontId="47" fillId="4" borderId="1" xfId="7" applyFont="1" applyFill="1" applyBorder="1" applyAlignment="1">
      <alignment horizontal="center" vertical="center"/>
    </xf>
    <xf numFmtId="0" fontId="47" fillId="4" borderId="10" xfId="7" applyFont="1" applyFill="1" applyBorder="1" applyAlignment="1">
      <alignment horizontal="left" vertical="center"/>
    </xf>
    <xf numFmtId="4" fontId="47" fillId="4" borderId="7" xfId="7" applyNumberFormat="1" applyFont="1" applyFill="1" applyBorder="1" applyAlignment="1">
      <alignment horizontal="center" vertical="center"/>
    </xf>
    <xf numFmtId="0" fontId="47" fillId="4" borderId="12" xfId="8" applyFont="1" applyFill="1" applyBorder="1" applyAlignment="1">
      <alignment horizontal="center" vertical="center"/>
    </xf>
    <xf numFmtId="4" fontId="47" fillId="4" borderId="7" xfId="8" applyNumberFormat="1" applyFont="1" applyFill="1" applyBorder="1" applyAlignment="1">
      <alignment horizontal="right" vertical="center"/>
    </xf>
    <xf numFmtId="0" fontId="47" fillId="0" borderId="10" xfId="8" applyFont="1" applyFill="1" applyBorder="1" applyAlignment="1">
      <alignment horizontal="center" vertical="center"/>
    </xf>
    <xf numFmtId="4" fontId="47" fillId="4" borderId="7" xfId="8" applyNumberFormat="1" applyFont="1" applyFill="1" applyBorder="1" applyAlignment="1">
      <alignment horizontal="center" vertical="center"/>
    </xf>
    <xf numFmtId="167" fontId="46" fillId="2" borderId="11" xfId="10" applyNumberFormat="1" applyFont="1" applyFill="1" applyBorder="1" applyAlignment="1">
      <alignment horizontal="center" vertical="center" wrapText="1"/>
    </xf>
    <xf numFmtId="4" fontId="48" fillId="2" borderId="1" xfId="8" applyNumberFormat="1" applyFont="1" applyFill="1" applyBorder="1" applyAlignment="1">
      <alignment horizontal="center" vertical="center"/>
    </xf>
    <xf numFmtId="2" fontId="48" fillId="2" borderId="7" xfId="8" applyNumberFormat="1" applyFont="1" applyFill="1" applyBorder="1" applyAlignment="1">
      <alignment horizontal="center" vertical="center"/>
    </xf>
    <xf numFmtId="0" fontId="47" fillId="4" borderId="5" xfId="7" applyFont="1" applyFill="1" applyBorder="1" applyAlignment="1">
      <alignment horizontal="center" vertical="center"/>
    </xf>
    <xf numFmtId="0" fontId="47" fillId="4" borderId="6" xfId="7" applyFont="1" applyFill="1" applyBorder="1" applyAlignment="1">
      <alignment horizontal="left" vertical="center"/>
    </xf>
    <xf numFmtId="4" fontId="47" fillId="4" borderId="9" xfId="8" applyNumberFormat="1" applyFont="1" applyFill="1" applyBorder="1" applyAlignment="1">
      <alignment horizontal="center" vertical="center"/>
    </xf>
    <xf numFmtId="0" fontId="47" fillId="4" borderId="14" xfId="8" applyFont="1" applyFill="1" applyBorder="1" applyAlignment="1">
      <alignment horizontal="center" vertical="center"/>
    </xf>
    <xf numFmtId="4" fontId="47" fillId="4" borderId="9" xfId="8" applyNumberFormat="1" applyFont="1" applyFill="1" applyBorder="1" applyAlignment="1">
      <alignment horizontal="right" vertical="center"/>
    </xf>
    <xf numFmtId="0" fontId="47" fillId="0" borderId="6" xfId="8" applyFont="1" applyFill="1" applyBorder="1" applyAlignment="1">
      <alignment horizontal="center" vertical="center"/>
    </xf>
    <xf numFmtId="4" fontId="48" fillId="2" borderId="5" xfId="8" applyNumberFormat="1" applyFont="1" applyFill="1" applyBorder="1" applyAlignment="1">
      <alignment horizontal="center" vertical="center"/>
    </xf>
    <xf numFmtId="2" fontId="48" fillId="2" borderId="9" xfId="8" applyNumberFormat="1" applyFont="1" applyFill="1" applyBorder="1" applyAlignment="1">
      <alignment horizontal="center" vertical="center"/>
    </xf>
    <xf numFmtId="166" fontId="18" fillId="0" borderId="8" xfId="1" applyNumberFormat="1" applyFont="1" applyFill="1" applyBorder="1" applyAlignment="1" applyProtection="1">
      <alignment horizontal="center" vertical="center"/>
    </xf>
    <xf numFmtId="0" fontId="8" fillId="4" borderId="7" xfId="7" applyFont="1" applyFill="1" applyBorder="1" applyAlignment="1">
      <alignment horizontal="center" vertical="center"/>
    </xf>
    <xf numFmtId="0" fontId="8" fillId="4" borderId="9" xfId="8" applyFont="1" applyFill="1" applyBorder="1" applyAlignment="1">
      <alignment horizontal="center" vertical="center"/>
    </xf>
    <xf numFmtId="0" fontId="19" fillId="0" borderId="11" xfId="7" applyFont="1" applyFill="1" applyBorder="1" applyAlignment="1">
      <alignment horizontal="left" vertical="center"/>
    </xf>
    <xf numFmtId="49" fontId="7" fillId="0" borderId="11" xfId="0" applyNumberFormat="1" applyFont="1" applyFill="1" applyBorder="1" applyAlignment="1">
      <alignment vertical="center" wrapText="1"/>
    </xf>
    <xf numFmtId="49" fontId="7" fillId="6" borderId="11" xfId="0" applyNumberFormat="1" applyFont="1" applyFill="1" applyBorder="1" applyAlignment="1">
      <alignment horizontal="left" vertical="center" wrapText="1"/>
    </xf>
    <xf numFmtId="3" fontId="49" fillId="0" borderId="15" xfId="8" applyNumberFormat="1" applyFont="1" applyFill="1" applyBorder="1" applyAlignment="1">
      <alignment horizontal="center" vertical="center"/>
    </xf>
    <xf numFmtId="4" fontId="50" fillId="2" borderId="16" xfId="1" applyNumberFormat="1" applyFont="1" applyFill="1" applyBorder="1" applyAlignment="1" applyProtection="1">
      <alignment horizontal="right" vertical="center"/>
    </xf>
    <xf numFmtId="4" fontId="47" fillId="10" borderId="1" xfId="8" applyNumberFormat="1" applyFont="1" applyFill="1" applyBorder="1" applyAlignment="1">
      <alignment horizontal="center" vertical="center"/>
    </xf>
    <xf numFmtId="2" fontId="47" fillId="10" borderId="7" xfId="8" applyNumberFormat="1" applyFont="1" applyFill="1" applyBorder="1" applyAlignment="1">
      <alignment horizontal="center" vertical="center"/>
    </xf>
    <xf numFmtId="4" fontId="47" fillId="10" borderId="5" xfId="8" applyNumberFormat="1" applyFont="1" applyFill="1" applyBorder="1" applyAlignment="1">
      <alignment horizontal="center" vertical="center"/>
    </xf>
    <xf numFmtId="2" fontId="47" fillId="10" borderId="9" xfId="8" applyNumberFormat="1" applyFont="1" applyFill="1" applyBorder="1" applyAlignment="1">
      <alignment horizontal="center" vertical="center"/>
    </xf>
    <xf numFmtId="4" fontId="7" fillId="10" borderId="3" xfId="0" applyNumberFormat="1" applyFont="1" applyFill="1" applyBorder="1" applyAlignment="1">
      <alignment horizontal="center" vertical="center"/>
    </xf>
    <xf numFmtId="2" fontId="7" fillId="10" borderId="8" xfId="1" applyNumberFormat="1" applyFont="1" applyFill="1" applyBorder="1" applyAlignment="1" applyProtection="1">
      <alignment horizontal="center" vertical="center"/>
    </xf>
    <xf numFmtId="4" fontId="8" fillId="10" borderId="15" xfId="8" applyNumberFormat="1" applyFont="1" applyFill="1" applyBorder="1" applyAlignment="1">
      <alignment horizontal="center" vertical="center"/>
    </xf>
    <xf numFmtId="4" fontId="8" fillId="10" borderId="16" xfId="1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9" fillId="0" borderId="3" xfId="6" applyFont="1" applyFill="1" applyBorder="1" applyAlignment="1">
      <alignment horizontal="center" vertical="center"/>
    </xf>
    <xf numFmtId="0" fontId="19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1" fillId="0" borderId="3" xfId="6" applyFont="1" applyFill="1" applyBorder="1" applyAlignment="1">
      <alignment horizontal="center" vertical="center"/>
    </xf>
    <xf numFmtId="0" fontId="31" fillId="0" borderId="8" xfId="6" applyFont="1" applyFill="1" applyBorder="1" applyAlignment="1">
      <alignment horizontal="center" vertical="center"/>
    </xf>
    <xf numFmtId="0" fontId="29" fillId="0" borderId="3" xfId="0" applyFont="1" applyFill="1" applyBorder="1" applyAlignment="1" applyProtection="1">
      <alignment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52" fillId="0" borderId="4" xfId="0" applyFont="1" applyFill="1" applyBorder="1" applyAlignment="1" applyProtection="1">
      <alignment vertical="center"/>
      <protection locked="0"/>
    </xf>
    <xf numFmtId="0" fontId="52" fillId="0" borderId="4" xfId="0" applyFont="1" applyFill="1" applyBorder="1" applyAlignment="1" applyProtection="1">
      <alignment horizontal="right" vertical="center"/>
      <protection locked="0"/>
    </xf>
    <xf numFmtId="4" fontId="52" fillId="0" borderId="4" xfId="0" applyNumberFormat="1" applyFont="1" applyFill="1" applyBorder="1" applyAlignment="1" applyProtection="1">
      <alignment horizontal="center" vertical="center"/>
      <protection locked="0"/>
    </xf>
    <xf numFmtId="4" fontId="53" fillId="0" borderId="4" xfId="0" applyNumberFormat="1" applyFont="1" applyFill="1" applyBorder="1" applyAlignment="1" applyProtection="1">
      <alignment horizontal="right" vertical="center"/>
      <protection locked="0"/>
    </xf>
    <xf numFmtId="0" fontId="7" fillId="0" borderId="3" xfId="7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 applyProtection="1">
      <alignment horizontal="center" vertical="center"/>
    </xf>
    <xf numFmtId="0" fontId="7" fillId="0" borderId="13" xfId="8" applyFont="1" applyFill="1" applyBorder="1" applyAlignment="1" applyProtection="1">
      <alignment horizontal="center" vertical="center"/>
      <protection locked="0"/>
    </xf>
    <xf numFmtId="4" fontId="7" fillId="0" borderId="8" xfId="1" applyNumberFormat="1" applyFont="1" applyFill="1" applyBorder="1" applyAlignment="1" applyProtection="1">
      <alignment horizontal="right" vertical="center"/>
    </xf>
    <xf numFmtId="0" fontId="7" fillId="0" borderId="13" xfId="4" applyNumberFormat="1" applyFont="1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left" vertical="center"/>
      <protection hidden="1"/>
    </xf>
    <xf numFmtId="0" fontId="14" fillId="0" borderId="7" xfId="0" applyFont="1" applyBorder="1" applyAlignment="1" applyProtection="1">
      <alignment horizontal="left" vertical="center"/>
      <protection hidden="1"/>
    </xf>
    <xf numFmtId="0" fontId="14" fillId="0" borderId="3" xfId="0" applyFont="1" applyBorder="1" applyAlignment="1" applyProtection="1">
      <alignment horizontal="left" vertical="center"/>
      <protection hidden="1"/>
    </xf>
    <xf numFmtId="0" fontId="14" fillId="0" borderId="8" xfId="0" applyFont="1" applyBorder="1" applyAlignment="1" applyProtection="1">
      <alignment horizontal="left" vertical="center"/>
      <protection hidden="1"/>
    </xf>
    <xf numFmtId="49" fontId="0" fillId="0" borderId="11" xfId="0" applyNumberFormat="1" applyFont="1" applyFill="1" applyBorder="1" applyAlignment="1">
      <alignment horizontal="left" vertical="center" wrapText="1"/>
    </xf>
    <xf numFmtId="0" fontId="18" fillId="0" borderId="45" xfId="8" applyFont="1" applyFill="1" applyBorder="1" applyAlignment="1" applyProtection="1">
      <alignment horizontal="center" vertical="center"/>
      <protection locked="0"/>
    </xf>
    <xf numFmtId="0" fontId="18" fillId="0" borderId="47" xfId="8" applyFont="1" applyFill="1" applyBorder="1" applyAlignment="1" applyProtection="1">
      <alignment horizontal="center" vertical="center"/>
      <protection locked="0"/>
    </xf>
    <xf numFmtId="0" fontId="19" fillId="0" borderId="45" xfId="4" applyFont="1" applyFill="1" applyBorder="1" applyAlignment="1" applyProtection="1">
      <alignment horizontal="center" vertical="center"/>
      <protection locked="0"/>
    </xf>
    <xf numFmtId="0" fontId="19" fillId="0" borderId="47" xfId="4" applyFont="1" applyFill="1" applyBorder="1" applyAlignment="1" applyProtection="1">
      <alignment horizontal="center" vertical="center"/>
      <protection locked="0"/>
    </xf>
    <xf numFmtId="0" fontId="18" fillId="0" borderId="45" xfId="4" applyNumberFormat="1" applyFont="1" applyFill="1" applyBorder="1" applyAlignment="1">
      <alignment horizontal="center" vertical="center"/>
    </xf>
    <xf numFmtId="0" fontId="18" fillId="0" borderId="47" xfId="4" applyNumberFormat="1" applyFont="1" applyFill="1" applyBorder="1" applyAlignment="1">
      <alignment horizontal="center" vertical="center"/>
    </xf>
    <xf numFmtId="0" fontId="18" fillId="5" borderId="4" xfId="8" applyFont="1" applyFill="1" applyBorder="1" applyAlignment="1" applyProtection="1">
      <alignment horizontal="center" vertical="center"/>
      <protection locked="0"/>
    </xf>
    <xf numFmtId="168" fontId="18" fillId="5" borderId="9" xfId="1" applyNumberFormat="1" applyFont="1" applyFill="1" applyBorder="1" applyAlignment="1" applyProtection="1">
      <alignment horizontal="right" vertical="center"/>
    </xf>
    <xf numFmtId="0" fontId="18" fillId="5" borderId="74" xfId="8" applyFont="1" applyFill="1" applyBorder="1" applyAlignment="1" applyProtection="1">
      <alignment horizontal="center" vertical="center"/>
      <protection locked="0"/>
    </xf>
    <xf numFmtId="0" fontId="18" fillId="5" borderId="11" xfId="8" applyFont="1" applyFill="1" applyBorder="1" applyAlignment="1" applyProtection="1">
      <alignment horizontal="left" vertical="center"/>
      <protection locked="0"/>
    </xf>
    <xf numFmtId="0" fontId="18" fillId="5" borderId="6" xfId="8" applyFont="1" applyFill="1" applyBorder="1" applyAlignment="1" applyProtection="1">
      <alignment horizontal="left" vertical="center"/>
      <protection locked="0"/>
    </xf>
    <xf numFmtId="170" fontId="18" fillId="0" borderId="11" xfId="1" applyNumberFormat="1" applyFont="1" applyFill="1" applyBorder="1" applyAlignment="1" applyProtection="1">
      <alignment horizontal="center" vertical="center"/>
    </xf>
    <xf numFmtId="170" fontId="8" fillId="4" borderId="6" xfId="8" applyNumberFormat="1" applyFont="1" applyFill="1" applyBorder="1" applyAlignment="1">
      <alignment horizontal="center" vertical="center"/>
    </xf>
    <xf numFmtId="170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right" vertical="center" indent="1"/>
      <protection hidden="1"/>
    </xf>
    <xf numFmtId="0" fontId="9" fillId="0" borderId="32" xfId="0" applyFont="1" applyBorder="1" applyAlignment="1" applyProtection="1">
      <alignment horizontal="right" vertical="center" indent="1"/>
      <protection hidden="1"/>
    </xf>
    <xf numFmtId="0" fontId="9" fillId="0" borderId="0" xfId="0" applyFont="1" applyBorder="1" applyAlignment="1" applyProtection="1">
      <alignment horizontal="right" vertical="center" indent="1"/>
      <protection hidden="1"/>
    </xf>
    <xf numFmtId="0" fontId="9" fillId="0" borderId="33" xfId="0" applyFont="1" applyBorder="1" applyAlignment="1" applyProtection="1">
      <alignment horizontal="right" vertical="center" indent="1"/>
      <protection hidden="1"/>
    </xf>
    <xf numFmtId="0" fontId="9" fillId="0" borderId="20" xfId="0" applyFont="1" applyBorder="1" applyAlignment="1" applyProtection="1">
      <alignment horizontal="right" vertical="center" indent="1"/>
      <protection hidden="1"/>
    </xf>
    <xf numFmtId="0" fontId="9" fillId="0" borderId="22" xfId="0" applyFont="1" applyBorder="1" applyAlignment="1" applyProtection="1">
      <alignment horizontal="right" vertical="center" indent="1"/>
      <protection hidden="1"/>
    </xf>
    <xf numFmtId="0" fontId="9" fillId="0" borderId="24" xfId="0" applyFont="1" applyBorder="1" applyAlignment="1" applyProtection="1">
      <alignment horizontal="right" vertical="center" indent="1"/>
      <protection hidden="1"/>
    </xf>
    <xf numFmtId="0" fontId="9" fillId="0" borderId="25" xfId="0" applyFont="1" applyBorder="1" applyAlignment="1" applyProtection="1">
      <alignment horizontal="right" vertical="center" indent="1"/>
      <protection hidden="1"/>
    </xf>
    <xf numFmtId="165" fontId="9" fillId="0" borderId="29" xfId="0" applyNumberFormat="1" applyFont="1" applyBorder="1" applyAlignment="1" applyProtection="1">
      <alignment horizontal="right" vertical="center" indent="1"/>
      <protection locked="0" hidden="1"/>
    </xf>
    <xf numFmtId="165" fontId="9" fillId="0" borderId="30" xfId="0" applyNumberFormat="1" applyFont="1" applyBorder="1" applyAlignment="1" applyProtection="1">
      <alignment horizontal="right" vertical="center" indent="1"/>
      <protection locked="0" hidden="1"/>
    </xf>
    <xf numFmtId="165" fontId="9" fillId="0" borderId="31" xfId="0" applyNumberFormat="1" applyFont="1" applyBorder="1" applyAlignment="1" applyProtection="1">
      <alignment horizontal="right" vertical="center" indent="1"/>
      <protection locked="0" hidden="1"/>
    </xf>
    <xf numFmtId="0" fontId="9" fillId="0" borderId="28" xfId="0" applyFont="1" applyBorder="1" applyAlignment="1" applyProtection="1">
      <alignment horizontal="right" vertical="center" indent="1"/>
      <protection hidden="1"/>
    </xf>
    <xf numFmtId="0" fontId="54" fillId="0" borderId="0" xfId="0" applyNumberFormat="1" applyFont="1" applyAlignment="1" applyProtection="1">
      <alignment horizontal="left" vertical="top"/>
      <protection locked="0"/>
    </xf>
    <xf numFmtId="1" fontId="54" fillId="0" borderId="0" xfId="0" applyNumberFormat="1" applyFont="1" applyAlignment="1" applyProtection="1">
      <alignment horizontal="right" vertical="top"/>
      <protection locked="0"/>
    </xf>
    <xf numFmtId="0" fontId="0" fillId="0" borderId="0" xfId="0" applyNumberFormat="1"/>
    <xf numFmtId="1" fontId="55" fillId="0" borderId="0" xfId="0" applyNumberFormat="1" applyFont="1" applyAlignment="1" applyProtection="1">
      <alignment horizontal="right" vertical="top"/>
      <protection locked="0"/>
    </xf>
    <xf numFmtId="171" fontId="56" fillId="0" borderId="0" xfId="0" applyNumberFormat="1" applyFont="1" applyAlignment="1" applyProtection="1">
      <alignment horizontal="left" vertical="center" indent="1"/>
      <protection hidden="1"/>
    </xf>
    <xf numFmtId="171" fontId="56" fillId="0" borderId="23" xfId="0" applyNumberFormat="1" applyFont="1" applyBorder="1" applyAlignment="1" applyProtection="1">
      <alignment horizontal="left" vertical="center" indent="1"/>
      <protection hidden="1"/>
    </xf>
    <xf numFmtId="171" fontId="56" fillId="0" borderId="26" xfId="0" applyNumberFormat="1" applyFont="1" applyBorder="1" applyAlignment="1" applyProtection="1">
      <alignment horizontal="left" vertical="center" indent="1"/>
      <protection hidden="1"/>
    </xf>
    <xf numFmtId="171" fontId="9" fillId="0" borderId="23" xfId="0" applyNumberFormat="1" applyFont="1" applyBorder="1" applyAlignment="1" applyProtection="1">
      <alignment horizontal="left" vertical="center" indent="1"/>
      <protection hidden="1"/>
    </xf>
    <xf numFmtId="171" fontId="9" fillId="0" borderId="26" xfId="0" applyNumberFormat="1" applyFont="1" applyBorder="1" applyAlignment="1" applyProtection="1">
      <alignment horizontal="left" vertical="center" indent="1"/>
      <protection hidden="1"/>
    </xf>
    <xf numFmtId="171" fontId="9" fillId="0" borderId="0" xfId="0" applyNumberFormat="1" applyFont="1" applyAlignment="1" applyProtection="1">
      <alignment horizontal="left" vertical="center" indent="1"/>
      <protection hidden="1"/>
    </xf>
    <xf numFmtId="0" fontId="18" fillId="0" borderId="3" xfId="8" applyFont="1" applyFill="1" applyBorder="1" applyAlignment="1" applyProtection="1">
      <alignment horizontal="right" vertical="center"/>
      <protection locked="0"/>
    </xf>
    <xf numFmtId="0" fontId="18" fillId="0" borderId="0" xfId="8" applyFont="1" applyFill="1" applyBorder="1" applyAlignment="1" applyProtection="1">
      <alignment horizontal="right" vertical="center"/>
      <protection locked="0"/>
    </xf>
    <xf numFmtId="4" fontId="21" fillId="0" borderId="0" xfId="1" applyNumberFormat="1" applyFont="1" applyFill="1" applyBorder="1" applyAlignment="1" applyProtection="1">
      <alignment horizontal="right" vertical="center"/>
    </xf>
    <xf numFmtId="4" fontId="22" fillId="2" borderId="5" xfId="8" applyNumberFormat="1" applyFont="1" applyFill="1" applyBorder="1" applyAlignment="1">
      <alignment horizontal="right" vertical="center"/>
    </xf>
    <xf numFmtId="4" fontId="21" fillId="2" borderId="3" xfId="1" applyNumberFormat="1" applyFont="1" applyFill="1" applyBorder="1" applyAlignment="1" applyProtection="1">
      <alignment horizontal="right" vertical="center"/>
    </xf>
    <xf numFmtId="4" fontId="22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8" fillId="4" borderId="6" xfId="8" applyFont="1" applyFill="1" applyBorder="1" applyAlignment="1">
      <alignment horizontal="right" vertical="center"/>
    </xf>
    <xf numFmtId="49" fontId="29" fillId="0" borderId="0" xfId="0" applyNumberFormat="1" applyFont="1" applyFill="1" applyBorder="1" applyAlignment="1">
      <alignment horizontal="left" vertical="center" wrapText="1"/>
    </xf>
    <xf numFmtId="0" fontId="18" fillId="0" borderId="11" xfId="8" applyFont="1" applyFill="1" applyBorder="1" applyAlignment="1" applyProtection="1">
      <alignment horizontal="right" vertical="center"/>
      <protection locked="0"/>
    </xf>
    <xf numFmtId="0" fontId="8" fillId="4" borderId="9" xfId="7" applyFont="1" applyFill="1" applyBorder="1" applyAlignment="1">
      <alignment horizontal="left" vertical="center"/>
    </xf>
    <xf numFmtId="4" fontId="19" fillId="0" borderId="0" xfId="6" applyNumberFormat="1" applyFont="1" applyFill="1" applyBorder="1" applyAlignment="1">
      <alignment horizontal="center" vertical="center"/>
    </xf>
    <xf numFmtId="170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0" fontId="8" fillId="4" borderId="8" xfId="7" applyFont="1" applyFill="1" applyBorder="1" applyAlignment="1">
      <alignment horizontal="left" vertical="center"/>
    </xf>
    <xf numFmtId="0" fontId="8" fillId="4" borderId="13" xfId="8" applyFont="1" applyFill="1" applyBorder="1" applyAlignment="1">
      <alignment horizontal="right" vertical="center"/>
    </xf>
    <xf numFmtId="4" fontId="22" fillId="2" borderId="3" xfId="8" applyNumberFormat="1" applyFont="1" applyFill="1" applyBorder="1" applyAlignment="1">
      <alignment horizontal="right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49" fontId="29" fillId="5" borderId="0" xfId="0" applyNumberFormat="1" applyFont="1" applyFill="1" applyBorder="1" applyAlignment="1">
      <alignment horizontal="left" vertical="center" wrapText="1"/>
    </xf>
    <xf numFmtId="0" fontId="18" fillId="0" borderId="76" xfId="8" applyFont="1" applyFill="1" applyBorder="1" applyAlignment="1" applyProtection="1">
      <alignment horizontal="right" vertical="center"/>
      <protection locked="0"/>
    </xf>
    <xf numFmtId="0" fontId="18" fillId="0" borderId="53" xfId="8" applyFont="1" applyFill="1" applyBorder="1" applyAlignment="1" applyProtection="1">
      <alignment horizontal="right" vertical="center"/>
      <protection locked="0"/>
    </xf>
    <xf numFmtId="0" fontId="18" fillId="0" borderId="77" xfId="8" applyFont="1" applyFill="1" applyBorder="1" applyAlignment="1" applyProtection="1">
      <alignment horizontal="right" vertical="center"/>
      <protection locked="0"/>
    </xf>
    <xf numFmtId="168" fontId="0" fillId="0" borderId="53" xfId="0" applyNumberFormat="1" applyFont="1" applyFill="1" applyBorder="1" applyAlignment="1">
      <alignment horizontal="right" vertical="center"/>
    </xf>
    <xf numFmtId="0" fontId="18" fillId="5" borderId="77" xfId="8" applyFont="1" applyFill="1" applyBorder="1" applyAlignment="1" applyProtection="1">
      <alignment horizontal="left" vertical="center"/>
      <protection locked="0"/>
    </xf>
    <xf numFmtId="0" fontId="18" fillId="5" borderId="78" xfId="8" applyFont="1" applyFill="1" applyBorder="1" applyAlignment="1" applyProtection="1">
      <alignment horizontal="center" vertical="center"/>
      <protection locked="0"/>
    </xf>
    <xf numFmtId="168" fontId="18" fillId="5" borderId="79" xfId="8" applyNumberFormat="1" applyFont="1" applyFill="1" applyBorder="1" applyAlignment="1">
      <alignment horizontal="right" vertical="center"/>
    </xf>
    <xf numFmtId="170" fontId="18" fillId="11" borderId="76" xfId="1" applyNumberFormat="1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  <protection locked="0" hidden="1"/>
    </xf>
    <xf numFmtId="0" fontId="0" fillId="0" borderId="0" xfId="0" applyNumberFormat="1" applyAlignment="1" applyProtection="1">
      <alignment horizontal="left" vertical="top"/>
      <protection locked="0"/>
    </xf>
    <xf numFmtId="1" fontId="0" fillId="0" borderId="0" xfId="0" applyNumberFormat="1" applyAlignment="1" applyProtection="1">
      <alignment horizontal="right" vertical="top"/>
      <protection locked="0"/>
    </xf>
    <xf numFmtId="4" fontId="7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left" vertical="center"/>
    </xf>
    <xf numFmtId="0" fontId="18" fillId="0" borderId="3" xfId="8" applyFont="1" applyFill="1" applyBorder="1" applyAlignment="1" applyProtection="1">
      <alignment horizontal="left" vertical="center"/>
      <protection locked="0"/>
    </xf>
    <xf numFmtId="0" fontId="7" fillId="0" borderId="3" xfId="8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>
      <alignment vertical="center"/>
    </xf>
    <xf numFmtId="0" fontId="0" fillId="5" borderId="3" xfId="8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49" fontId="29" fillId="0" borderId="11" xfId="0" applyNumberFormat="1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/>
    </xf>
    <xf numFmtId="0" fontId="0" fillId="0" borderId="76" xfId="0" applyFont="1" applyFill="1" applyBorder="1" applyAlignment="1">
      <alignment horizontal="left" vertical="center"/>
    </xf>
    <xf numFmtId="0" fontId="18" fillId="0" borderId="11" xfId="8" applyFont="1" applyFill="1" applyBorder="1" applyAlignment="1" applyProtection="1">
      <alignment horizontal="left" vertical="center"/>
      <protection locked="0"/>
    </xf>
    <xf numFmtId="0" fontId="18" fillId="0" borderId="6" xfId="8" applyFont="1" applyFill="1" applyBorder="1" applyAlignment="1" applyProtection="1">
      <alignment horizontal="left" vertical="center"/>
      <protection locked="0"/>
    </xf>
    <xf numFmtId="0" fontId="19" fillId="0" borderId="81" xfId="10" applyFont="1" applyFill="1" applyBorder="1" applyAlignment="1">
      <alignment horizontal="center" vertical="center"/>
    </xf>
    <xf numFmtId="0" fontId="19" fillId="0" borderId="2" xfId="10" applyFont="1" applyFill="1" applyBorder="1" applyAlignment="1">
      <alignment vertical="center"/>
    </xf>
    <xf numFmtId="167" fontId="19" fillId="0" borderId="83" xfId="10" applyNumberFormat="1" applyFont="1" applyFill="1" applyBorder="1" applyAlignment="1">
      <alignment horizontal="right" vertical="center" wrapText="1"/>
    </xf>
    <xf numFmtId="167" fontId="19" fillId="0" borderId="84" xfId="10" applyNumberFormat="1" applyFont="1" applyFill="1" applyBorder="1" applyAlignment="1">
      <alignment horizontal="right" vertical="center" wrapText="1"/>
    </xf>
    <xf numFmtId="167" fontId="22" fillId="0" borderId="85" xfId="10" applyNumberFormat="1" applyFont="1" applyFill="1" applyBorder="1" applyAlignment="1">
      <alignment vertical="center" wrapText="1"/>
    </xf>
    <xf numFmtId="167" fontId="22" fillId="0" borderId="2" xfId="10" applyNumberFormat="1" applyFont="1" applyFill="1" applyBorder="1" applyAlignment="1">
      <alignment vertical="center" wrapText="1"/>
    </xf>
    <xf numFmtId="0" fontId="8" fillId="4" borderId="3" xfId="7" applyFont="1" applyFill="1" applyBorder="1" applyAlignment="1">
      <alignment horizontal="center" vertical="center"/>
    </xf>
    <xf numFmtId="0" fontId="18" fillId="0" borderId="77" xfId="7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0" fontId="7" fillId="0" borderId="6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6" xfId="8" applyFont="1" applyFill="1" applyBorder="1" applyAlignment="1" applyProtection="1">
      <alignment horizontal="right" vertical="center"/>
      <protection locked="0"/>
    </xf>
    <xf numFmtId="4" fontId="21" fillId="0" borderId="4" xfId="1" applyNumberFormat="1" applyFont="1" applyFill="1" applyBorder="1" applyAlignment="1" applyProtection="1">
      <alignment horizontal="right" vertical="center"/>
    </xf>
    <xf numFmtId="0" fontId="18" fillId="0" borderId="5" xfId="8" applyFont="1" applyFill="1" applyBorder="1" applyAlignment="1" applyProtection="1">
      <alignment horizontal="left" vertical="center"/>
      <protection locked="0"/>
    </xf>
    <xf numFmtId="4" fontId="21" fillId="2" borderId="5" xfId="1" applyNumberFormat="1" applyFont="1" applyFill="1" applyBorder="1" applyAlignment="1" applyProtection="1">
      <alignment horizontal="right" vertical="center"/>
    </xf>
    <xf numFmtId="0" fontId="18" fillId="5" borderId="5" xfId="8" applyFont="1" applyFill="1" applyBorder="1" applyAlignment="1" applyProtection="1">
      <alignment horizontal="left" vertical="center"/>
      <protection locked="0"/>
    </xf>
    <xf numFmtId="0" fontId="18" fillId="5" borderId="47" xfId="8" applyFont="1" applyFill="1" applyBorder="1" applyAlignment="1" applyProtection="1">
      <alignment horizontal="center" vertical="center"/>
      <protection locked="0"/>
    </xf>
    <xf numFmtId="168" fontId="18" fillId="5" borderId="9" xfId="8" applyNumberFormat="1" applyFont="1" applyFill="1" applyBorder="1" applyAlignment="1">
      <alignment horizontal="right" vertical="center"/>
    </xf>
    <xf numFmtId="0" fontId="0" fillId="0" borderId="86" xfId="0" applyFont="1" applyBorder="1" applyAlignment="1" applyProtection="1">
      <alignment horizontal="center" vertical="center"/>
      <protection hidden="1"/>
    </xf>
    <xf numFmtId="4" fontId="0" fillId="0" borderId="87" xfId="0" applyNumberFormat="1" applyFont="1" applyBorder="1" applyAlignment="1" applyProtection="1">
      <alignment horizontal="center" vertical="center"/>
      <protection hidden="1"/>
    </xf>
    <xf numFmtId="0" fontId="0" fillId="0" borderId="87" xfId="0" applyFont="1" applyBorder="1" applyAlignment="1" applyProtection="1">
      <alignment horizontal="center" vertical="center"/>
      <protection hidden="1"/>
    </xf>
    <xf numFmtId="168" fontId="0" fillId="0" borderId="87" xfId="0" applyNumberFormat="1" applyFont="1" applyBorder="1" applyAlignment="1" applyProtection="1">
      <alignment horizontal="center" vertical="center"/>
      <protection hidden="1"/>
    </xf>
    <xf numFmtId="0" fontId="0" fillId="0" borderId="88" xfId="0" applyFont="1" applyBorder="1" applyAlignment="1" applyProtection="1">
      <alignment horizontal="center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center" vertical="center"/>
      <protection hidden="1"/>
    </xf>
    <xf numFmtId="4" fontId="0" fillId="0" borderId="90" xfId="0" applyNumberFormat="1" applyFont="1" applyBorder="1" applyAlignment="1" applyProtection="1">
      <alignment horizontal="center" vertical="center"/>
      <protection hidden="1"/>
    </xf>
    <xf numFmtId="0" fontId="0" fillId="0" borderId="90" xfId="0" applyFont="1" applyBorder="1" applyAlignment="1" applyProtection="1">
      <alignment horizontal="center" vertical="center"/>
      <protection hidden="1"/>
    </xf>
    <xf numFmtId="168" fontId="0" fillId="0" borderId="90" xfId="0" applyNumberFormat="1" applyFont="1" applyBorder="1" applyAlignment="1" applyProtection="1">
      <alignment horizontal="center" vertical="center"/>
      <protection hidden="1"/>
    </xf>
    <xf numFmtId="0" fontId="0" fillId="0" borderId="88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0" fontId="0" fillId="0" borderId="92" xfId="0" applyFont="1" applyBorder="1" applyAlignment="1" applyProtection="1">
      <alignment horizontal="center" vertical="center"/>
      <protection hidden="1"/>
    </xf>
    <xf numFmtId="4" fontId="0" fillId="0" borderId="92" xfId="0" applyNumberFormat="1" applyBorder="1" applyAlignment="1" applyProtection="1">
      <alignment horizontal="center" vertical="center"/>
      <protection hidden="1"/>
    </xf>
    <xf numFmtId="0" fontId="0" fillId="0" borderId="93" xfId="0" applyBorder="1" applyAlignment="1" applyProtection="1">
      <alignment horizontal="center" vertical="center"/>
      <protection hidden="1"/>
    </xf>
    <xf numFmtId="0" fontId="8" fillId="0" borderId="92" xfId="0" applyNumberFormat="1" applyFont="1" applyBorder="1" applyAlignment="1" applyProtection="1">
      <alignment horizontal="center" vertical="center"/>
      <protection hidden="1"/>
    </xf>
    <xf numFmtId="168" fontId="8" fillId="0" borderId="92" xfId="0" applyNumberFormat="1" applyFont="1" applyBorder="1" applyAlignment="1" applyProtection="1">
      <alignment horizontal="center" vertical="center"/>
      <protection hidden="1"/>
    </xf>
    <xf numFmtId="168" fontId="8" fillId="0" borderId="88" xfId="0" applyNumberFormat="1" applyFont="1" applyBorder="1" applyAlignment="1" applyProtection="1">
      <alignment horizontal="center" vertical="center"/>
      <protection hidden="1"/>
    </xf>
    <xf numFmtId="4" fontId="0" fillId="0" borderId="92" xfId="0" applyNumberFormat="1" applyFont="1" applyBorder="1" applyAlignment="1" applyProtection="1">
      <alignment horizontal="center" vertical="center"/>
      <protection hidden="1"/>
    </xf>
    <xf numFmtId="0" fontId="0" fillId="0" borderId="93" xfId="0" applyFont="1" applyBorder="1" applyAlignment="1" applyProtection="1">
      <alignment horizontal="center" vertical="center"/>
      <protection hidden="1"/>
    </xf>
    <xf numFmtId="0" fontId="0" fillId="0" borderId="95" xfId="0" applyNumberFormat="1" applyFont="1" applyBorder="1" applyAlignment="1" applyProtection="1">
      <alignment horizontal="center" vertical="center"/>
      <protection hidden="1"/>
    </xf>
    <xf numFmtId="168" fontId="0" fillId="0" borderId="95" xfId="0" quotePrefix="1" applyNumberFormat="1" applyBorder="1" applyAlignment="1" applyProtection="1">
      <alignment horizontal="center" vertical="center"/>
      <protection hidden="1"/>
    </xf>
    <xf numFmtId="168" fontId="0" fillId="0" borderId="88" xfId="0" quotePrefix="1" applyNumberFormat="1" applyBorder="1" applyAlignment="1" applyProtection="1">
      <alignment horizontal="center" vertical="center"/>
      <protection hidden="1"/>
    </xf>
    <xf numFmtId="0" fontId="0" fillId="0" borderId="91" xfId="0" applyNumberFormat="1" applyBorder="1" applyAlignment="1" applyProtection="1">
      <alignment horizontal="center" vertical="center"/>
      <protection hidden="1"/>
    </xf>
    <xf numFmtId="168" fontId="0" fillId="0" borderId="96" xfId="0" applyNumberFormat="1" applyBorder="1" applyAlignment="1" applyProtection="1">
      <alignment horizontal="center" vertical="center"/>
      <protection hidden="1"/>
    </xf>
    <xf numFmtId="168" fontId="0" fillId="0" borderId="96" xfId="0" applyNumberFormat="1" applyFill="1" applyBorder="1" applyAlignment="1" applyProtection="1">
      <alignment horizontal="center" vertical="center"/>
      <protection hidden="1"/>
    </xf>
    <xf numFmtId="168" fontId="0" fillId="0" borderId="91" xfId="0" applyNumberFormat="1" applyFont="1" applyBorder="1" applyAlignment="1" applyProtection="1">
      <alignment horizontal="center" vertical="center"/>
      <protection hidden="1"/>
    </xf>
    <xf numFmtId="168" fontId="0" fillId="0" borderId="86" xfId="0" applyNumberFormat="1" applyFont="1" applyBorder="1" applyAlignment="1" applyProtection="1">
      <alignment horizontal="center" vertical="center"/>
      <protection hidden="1"/>
    </xf>
    <xf numFmtId="0" fontId="0" fillId="0" borderId="92" xfId="0" applyNumberFormat="1" applyBorder="1" applyAlignment="1" applyProtection="1">
      <alignment horizontal="center" vertical="center"/>
      <protection hidden="1"/>
    </xf>
    <xf numFmtId="0" fontId="0" fillId="0" borderId="92" xfId="0" applyNumberFormat="1" applyBorder="1" applyAlignment="1" applyProtection="1">
      <alignment horizontal="center" vertical="center" wrapText="1"/>
      <protection hidden="1"/>
    </xf>
    <xf numFmtId="0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2" xfId="0" applyNumberFormat="1" applyBorder="1" applyAlignment="1" applyProtection="1">
      <alignment horizontal="center" vertical="center"/>
      <protection hidden="1"/>
    </xf>
    <xf numFmtId="168" fontId="0" fillId="0" borderId="92" xfId="0" applyNumberFormat="1" applyFill="1" applyBorder="1" applyAlignment="1" applyProtection="1">
      <alignment horizontal="center" vertical="center"/>
      <protection hidden="1"/>
    </xf>
    <xf numFmtId="168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88" xfId="0" applyNumberFormat="1" applyFont="1" applyBorder="1" applyAlignment="1" applyProtection="1">
      <alignment horizontal="center" vertical="center"/>
      <protection hidden="1"/>
    </xf>
    <xf numFmtId="168" fontId="0" fillId="0" borderId="88" xfId="0" applyNumberFormat="1" applyBorder="1" applyAlignment="1" applyProtection="1">
      <alignment horizontal="center" vertical="center"/>
      <protection hidden="1"/>
    </xf>
    <xf numFmtId="168" fontId="0" fillId="0" borderId="93" xfId="0" applyNumberFormat="1" applyFont="1" applyBorder="1" applyAlignment="1" applyProtection="1">
      <alignment horizontal="center" vertical="center"/>
      <protection hidden="1"/>
    </xf>
    <xf numFmtId="168" fontId="0" fillId="0" borderId="93" xfId="0" applyNumberFormat="1" applyFont="1" applyFill="1" applyBorder="1" applyAlignment="1" applyProtection="1">
      <alignment horizontal="center" vertical="center"/>
      <protection hidden="1"/>
    </xf>
    <xf numFmtId="171" fontId="0" fillId="0" borderId="97" xfId="0" applyNumberFormat="1" applyFont="1" applyBorder="1" applyAlignment="1" applyProtection="1">
      <alignment horizontal="center" vertical="center"/>
      <protection hidden="1"/>
    </xf>
    <xf numFmtId="4" fontId="0" fillId="0" borderId="92" xfId="0" applyNumberFormat="1" applyFont="1" applyFill="1" applyBorder="1" applyAlignment="1" applyProtection="1">
      <alignment horizontal="center" vertical="center"/>
      <protection hidden="1"/>
    </xf>
    <xf numFmtId="2" fontId="0" fillId="0" borderId="93" xfId="0" applyNumberFormat="1" applyFill="1" applyBorder="1" applyAlignment="1" applyProtection="1">
      <alignment horizontal="center" vertical="center"/>
      <protection hidden="1"/>
    </xf>
    <xf numFmtId="4" fontId="0" fillId="0" borderId="97" xfId="0" applyNumberFormat="1" applyFont="1" applyBorder="1" applyAlignment="1" applyProtection="1">
      <alignment horizontal="center" vertical="center"/>
      <protection hidden="1"/>
    </xf>
    <xf numFmtId="4" fontId="0" fillId="0" borderId="97" xfId="0" applyNumberFormat="1" applyFont="1" applyBorder="1" applyAlignment="1" applyProtection="1">
      <alignment horizontal="center" vertical="center"/>
      <protection locked="0" hidden="1"/>
    </xf>
    <xf numFmtId="165" fontId="0" fillId="0" borderId="97" xfId="0" applyNumberFormat="1" applyFont="1" applyBorder="1" applyAlignment="1" applyProtection="1">
      <alignment horizontal="center" vertical="center"/>
      <protection locked="0" hidden="1"/>
    </xf>
    <xf numFmtId="168" fontId="0" fillId="0" borderId="97" xfId="0" applyNumberFormat="1" applyFont="1" applyBorder="1" applyAlignment="1" applyProtection="1">
      <alignment horizontal="center" vertical="center"/>
      <protection hidden="1"/>
    </xf>
    <xf numFmtId="168" fontId="0" fillId="0" borderId="99" xfId="0" applyNumberFormat="1" applyFont="1" applyBorder="1" applyAlignment="1" applyProtection="1">
      <alignment horizontal="center" vertical="center"/>
      <protection hidden="1"/>
    </xf>
    <xf numFmtId="172" fontId="0" fillId="0" borderId="99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171" fontId="0" fillId="0" borderId="100" xfId="0" applyNumberFormat="1" applyFont="1" applyBorder="1" applyAlignment="1" applyProtection="1">
      <alignment horizontal="center" vertical="center"/>
      <protection hidden="1"/>
    </xf>
    <xf numFmtId="0" fontId="0" fillId="0" borderId="100" xfId="0" applyFont="1" applyBorder="1" applyAlignment="1" applyProtection="1">
      <alignment horizontal="left" vertical="center" wrapText="1"/>
      <protection hidden="1"/>
    </xf>
    <xf numFmtId="4" fontId="0" fillId="0" borderId="100" xfId="0" applyNumberFormat="1" applyFont="1" applyBorder="1" applyAlignment="1" applyProtection="1">
      <alignment horizontal="center" vertical="center"/>
      <protection locked="0" hidden="1"/>
    </xf>
    <xf numFmtId="165" fontId="0" fillId="0" borderId="100" xfId="0" applyNumberFormat="1" applyFont="1" applyBorder="1" applyAlignment="1" applyProtection="1">
      <alignment horizontal="center" vertical="center"/>
      <protection locked="0" hidden="1"/>
    </xf>
    <xf numFmtId="168" fontId="0" fillId="0" borderId="100" xfId="0" applyNumberFormat="1" applyFont="1" applyBorder="1" applyAlignment="1" applyProtection="1">
      <alignment horizontal="center" vertical="center"/>
      <protection locked="0" hidden="1"/>
    </xf>
    <xf numFmtId="0" fontId="0" fillId="0" borderId="100" xfId="0" applyFont="1" applyBorder="1" applyAlignment="1" applyProtection="1">
      <alignment horizontal="left" vertical="center"/>
      <protection hidden="1"/>
    </xf>
    <xf numFmtId="4" fontId="0" fillId="0" borderId="103" xfId="0" applyNumberFormat="1" applyFont="1" applyBorder="1" applyAlignment="1" applyProtection="1">
      <alignment horizontal="center" vertical="center"/>
      <protection locked="0" hidden="1"/>
    </xf>
    <xf numFmtId="165" fontId="0" fillId="0" borderId="103" xfId="0" applyNumberFormat="1" applyFont="1" applyBorder="1" applyAlignment="1" applyProtection="1">
      <alignment horizontal="center" vertical="center"/>
      <protection locked="0" hidden="1"/>
    </xf>
    <xf numFmtId="165" fontId="0" fillId="0" borderId="103" xfId="0" applyNumberFormat="1" applyFont="1" applyBorder="1" applyAlignment="1" applyProtection="1">
      <alignment horizontal="center" vertical="center"/>
      <protection hidden="1"/>
    </xf>
    <xf numFmtId="168" fontId="0" fillId="0" borderId="103" xfId="0" applyNumberFormat="1" applyFont="1" applyBorder="1" applyAlignment="1" applyProtection="1">
      <alignment horizontal="center" vertical="center"/>
      <protection hidden="1"/>
    </xf>
    <xf numFmtId="168" fontId="0" fillId="0" borderId="104" xfId="0" applyNumberFormat="1" applyFont="1" applyBorder="1" applyAlignment="1" applyProtection="1">
      <alignment horizontal="center" vertical="center"/>
      <protection hidden="1"/>
    </xf>
    <xf numFmtId="172" fontId="0" fillId="0" borderId="104" xfId="0" applyNumberFormat="1" applyFont="1" applyBorder="1" applyAlignment="1" applyProtection="1">
      <alignment horizontal="center" vertical="center"/>
      <protection hidden="1"/>
    </xf>
    <xf numFmtId="0" fontId="0" fillId="0" borderId="88" xfId="0" applyBorder="1" applyAlignment="1" applyProtection="1">
      <alignment horizontal="left" vertical="center"/>
      <protection hidden="1"/>
    </xf>
    <xf numFmtId="0" fontId="0" fillId="0" borderId="88" xfId="0" applyFont="1" applyBorder="1" applyAlignment="1" applyProtection="1">
      <alignment horizontal="left" vertical="center"/>
      <protection hidden="1"/>
    </xf>
    <xf numFmtId="0" fontId="0" fillId="0" borderId="97" xfId="0" applyFont="1" applyBorder="1" applyAlignment="1" applyProtection="1">
      <alignment horizontal="left" vertical="center" wrapText="1"/>
      <protection hidden="1"/>
    </xf>
    <xf numFmtId="0" fontId="0" fillId="0" borderId="93" xfId="0" applyFill="1" applyBorder="1" applyAlignment="1" applyProtection="1">
      <alignment horizontal="center" vertical="center"/>
      <protection hidden="1"/>
    </xf>
    <xf numFmtId="165" fontId="0" fillId="0" borderId="97" xfId="0" applyNumberFormat="1" applyFont="1" applyBorder="1" applyAlignment="1" applyProtection="1">
      <alignment horizontal="center" vertical="center"/>
      <protection hidden="1"/>
    </xf>
    <xf numFmtId="165" fontId="0" fillId="0" borderId="100" xfId="0" applyNumberFormat="1" applyFont="1" applyBorder="1" applyAlignment="1" applyProtection="1">
      <alignment horizontal="center" vertical="center"/>
      <protection hidden="1"/>
    </xf>
    <xf numFmtId="168" fontId="0" fillId="0" borderId="100" xfId="0" applyNumberFormat="1" applyFont="1" applyBorder="1" applyAlignment="1" applyProtection="1">
      <alignment horizontal="center" vertical="center"/>
      <protection hidden="1"/>
    </xf>
    <xf numFmtId="168" fontId="0" fillId="0" borderId="105" xfId="0" applyNumberFormat="1" applyFont="1" applyBorder="1" applyAlignment="1" applyProtection="1">
      <alignment horizontal="center" vertical="center"/>
      <protection hidden="1"/>
    </xf>
    <xf numFmtId="0" fontId="0" fillId="0" borderId="105" xfId="0" applyFont="1" applyBorder="1" applyAlignment="1" applyProtection="1">
      <alignment horizontal="left" vertical="center"/>
      <protection hidden="1"/>
    </xf>
    <xf numFmtId="0" fontId="0" fillId="0" borderId="105" xfId="0" applyFont="1" applyBorder="1" applyAlignment="1" applyProtection="1">
      <alignment horizontal="left" vertical="center" wrapText="1"/>
      <protection hidden="1"/>
    </xf>
    <xf numFmtId="4" fontId="0" fillId="0" borderId="103" xfId="0" applyNumberFormat="1" applyBorder="1" applyAlignment="1" applyProtection="1">
      <alignment horizontal="center" vertical="center"/>
      <protection locked="0" hidden="1"/>
    </xf>
    <xf numFmtId="49" fontId="7" fillId="11" borderId="11" xfId="0" applyNumberFormat="1" applyFont="1" applyFill="1" applyBorder="1" applyAlignment="1">
      <alignment horizontal="left" vertical="center" wrapText="1"/>
    </xf>
    <xf numFmtId="49" fontId="0" fillId="11" borderId="11" xfId="0" applyNumberFormat="1" applyFont="1" applyFill="1" applyBorder="1" applyAlignment="1">
      <alignment horizontal="left" vertical="center" wrapText="1"/>
    </xf>
    <xf numFmtId="4" fontId="46" fillId="0" borderId="7" xfId="10" applyNumberFormat="1" applyFont="1" applyFill="1" applyBorder="1" applyAlignment="1">
      <alignment horizontal="center" vertical="center"/>
    </xf>
    <xf numFmtId="0" fontId="47" fillId="0" borderId="10" xfId="10" applyFont="1" applyFill="1" applyBorder="1" applyAlignment="1">
      <alignment horizontal="center" vertical="center"/>
    </xf>
    <xf numFmtId="4" fontId="47" fillId="4" borderId="10" xfId="7" applyNumberFormat="1" applyFont="1" applyFill="1" applyBorder="1" applyAlignment="1">
      <alignment horizontal="center" vertical="center"/>
    </xf>
    <xf numFmtId="4" fontId="47" fillId="4" borderId="6" xfId="8" applyNumberFormat="1" applyFont="1" applyFill="1" applyBorder="1" applyAlignment="1">
      <alignment horizontal="center" vertical="center"/>
    </xf>
    <xf numFmtId="4" fontId="18" fillId="0" borderId="11" xfId="1" applyNumberFormat="1" applyFont="1" applyFill="1" applyBorder="1" applyAlignment="1" applyProtection="1">
      <alignment horizontal="center" vertical="center"/>
    </xf>
    <xf numFmtId="0" fontId="7" fillId="5" borderId="3" xfId="8" applyFont="1" applyFill="1" applyBorder="1" applyAlignment="1">
      <alignment horizontal="left" vertical="center"/>
    </xf>
    <xf numFmtId="0" fontId="0" fillId="5" borderId="3" xfId="8" applyFont="1" applyFill="1" applyBorder="1" applyAlignment="1">
      <alignment horizontal="left" vertical="center"/>
    </xf>
    <xf numFmtId="0" fontId="18" fillId="5" borderId="75" xfId="8" applyFont="1" applyFill="1" applyBorder="1" applyAlignment="1" applyProtection="1">
      <alignment horizontal="center" vertical="center"/>
      <protection locked="0"/>
    </xf>
    <xf numFmtId="4" fontId="18" fillId="5" borderId="9" xfId="1" applyNumberFormat="1" applyFont="1" applyFill="1" applyBorder="1" applyAlignment="1" applyProtection="1">
      <alignment horizontal="right" vertical="center"/>
    </xf>
    <xf numFmtId="4" fontId="52" fillId="0" borderId="0" xfId="0" applyNumberFormat="1" applyFont="1" applyFill="1" applyBorder="1" applyAlignment="1" applyProtection="1">
      <alignment horizontal="right" vertical="center"/>
      <protection locked="0"/>
    </xf>
    <xf numFmtId="165" fontId="15" fillId="2" borderId="36" xfId="0" applyNumberFormat="1" applyFont="1" applyFill="1" applyBorder="1" applyAlignment="1" applyProtection="1">
      <alignment horizontal="left" vertical="center"/>
      <protection hidden="1"/>
    </xf>
    <xf numFmtId="165" fontId="14" fillId="0" borderId="36" xfId="0" applyNumberFormat="1" applyFont="1" applyBorder="1" applyAlignment="1" applyProtection="1">
      <alignment horizontal="left" vertical="center"/>
      <protection hidden="1"/>
    </xf>
    <xf numFmtId="49" fontId="14" fillId="0" borderId="3" xfId="0" applyNumberFormat="1" applyFont="1" applyFill="1" applyBorder="1" applyAlignment="1">
      <alignment horizontal="left" vertical="center" wrapText="1"/>
    </xf>
    <xf numFmtId="49" fontId="14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57" xfId="0" applyFont="1" applyBorder="1" applyAlignment="1" applyProtection="1">
      <alignment horizontal="left" vertical="center"/>
      <protection locked="0" hidden="1"/>
    </xf>
    <xf numFmtId="165" fontId="14" fillId="0" borderId="36" xfId="0" applyNumberFormat="1" applyFont="1" applyBorder="1" applyAlignment="1" applyProtection="1">
      <alignment horizontal="center" vertical="center"/>
      <protection locked="0" hidden="1"/>
    </xf>
    <xf numFmtId="165" fontId="14" fillId="0" borderId="30" xfId="0" applyNumberFormat="1" applyFont="1" applyBorder="1" applyAlignment="1" applyProtection="1">
      <alignment horizontal="center" vertical="center"/>
      <protection locked="0" hidden="1"/>
    </xf>
    <xf numFmtId="165" fontId="15" fillId="2" borderId="30" xfId="0" applyNumberFormat="1" applyFont="1" applyFill="1" applyBorder="1" applyAlignment="1" applyProtection="1">
      <alignment horizontal="left" vertical="center"/>
      <protection hidden="1"/>
    </xf>
    <xf numFmtId="165" fontId="14" fillId="0" borderId="30" xfId="0" applyNumberFormat="1" applyFont="1" applyBorder="1" applyAlignment="1" applyProtection="1">
      <alignment horizontal="left" vertical="center"/>
      <protection hidden="1"/>
    </xf>
    <xf numFmtId="0" fontId="14" fillId="0" borderId="3" xfId="0" applyNumberFormat="1" applyFont="1" applyFill="1" applyBorder="1" applyAlignment="1" applyProtection="1">
      <alignment vertical="center"/>
      <protection locked="0" hidden="1"/>
    </xf>
    <xf numFmtId="0" fontId="14" fillId="0" borderId="8" xfId="0" applyFont="1" applyFill="1" applyBorder="1" applyAlignment="1" applyProtection="1">
      <alignment vertical="center"/>
      <protection locked="0" hidden="1"/>
    </xf>
    <xf numFmtId="49" fontId="14" fillId="0" borderId="3" xfId="0" applyNumberFormat="1" applyFont="1" applyFill="1" applyBorder="1" applyAlignment="1">
      <alignment vertical="center" wrapText="1"/>
    </xf>
    <xf numFmtId="49" fontId="14" fillId="0" borderId="8" xfId="0" applyNumberFormat="1" applyFont="1" applyFill="1" applyBorder="1" applyAlignment="1">
      <alignment vertical="center" wrapText="1"/>
    </xf>
    <xf numFmtId="0" fontId="14" fillId="0" borderId="43" xfId="0" applyFont="1" applyBorder="1" applyAlignment="1" applyProtection="1">
      <alignment horizontal="left" vertical="center"/>
      <protection locked="0" hidden="1"/>
    </xf>
    <xf numFmtId="0" fontId="14" fillId="0" borderId="3" xfId="0" applyNumberFormat="1" applyFont="1" applyFill="1" applyBorder="1" applyAlignment="1" applyProtection="1">
      <alignment horizontal="left" vertical="center"/>
      <protection locked="0" hidden="1"/>
    </xf>
    <xf numFmtId="0" fontId="14" fillId="0" borderId="73" xfId="0" applyFont="1" applyBorder="1" applyAlignment="1" applyProtection="1">
      <alignment horizontal="left" vertical="center"/>
      <protection locked="0" hidden="1"/>
    </xf>
    <xf numFmtId="49" fontId="14" fillId="0" borderId="8" xfId="0" applyNumberFormat="1" applyFont="1" applyFill="1" applyBorder="1" applyAlignment="1">
      <alignment horizontal="left" vertical="center" wrapText="1"/>
    </xf>
    <xf numFmtId="165" fontId="14" fillId="0" borderId="30" xfId="0" applyNumberFormat="1" applyFont="1" applyFill="1" applyBorder="1" applyAlignment="1" applyProtection="1">
      <alignment horizontal="left" vertical="center"/>
      <protection hidden="1"/>
    </xf>
    <xf numFmtId="0" fontId="14" fillId="0" borderId="3" xfId="0" applyFont="1" applyBorder="1" applyAlignment="1" applyProtection="1">
      <alignment horizontal="left" vertical="center"/>
      <protection locked="0" hidden="1"/>
    </xf>
    <xf numFmtId="49" fontId="14" fillId="0" borderId="8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165" fontId="15" fillId="0" borderId="30" xfId="0" applyNumberFormat="1" applyFont="1" applyBorder="1" applyAlignment="1" applyProtection="1">
      <alignment horizontal="left" vertical="center"/>
      <protection hidden="1"/>
    </xf>
    <xf numFmtId="0" fontId="14" fillId="0" borderId="30" xfId="0" applyFont="1" applyBorder="1" applyAlignment="1" applyProtection="1">
      <alignment horizontal="left" vertical="center"/>
      <protection locked="0" hidden="1"/>
    </xf>
    <xf numFmtId="0" fontId="14" fillId="0" borderId="118" xfId="0" applyFont="1" applyBorder="1" applyAlignment="1" applyProtection="1">
      <alignment horizontal="left" vertical="center"/>
      <protection locked="0" hidden="1"/>
    </xf>
    <xf numFmtId="165" fontId="14" fillId="0" borderId="31" xfId="0" applyNumberFormat="1" applyFont="1" applyBorder="1" applyAlignment="1" applyProtection="1">
      <alignment horizontal="center" vertical="center"/>
      <protection locked="0" hidden="1"/>
    </xf>
    <xf numFmtId="165" fontId="15" fillId="0" borderId="31" xfId="0" applyNumberFormat="1" applyFont="1" applyBorder="1" applyAlignment="1" applyProtection="1">
      <alignment horizontal="left" vertical="center"/>
      <protection hidden="1"/>
    </xf>
    <xf numFmtId="165" fontId="14" fillId="0" borderId="31" xfId="0" applyNumberFormat="1" applyFont="1" applyBorder="1" applyAlignment="1" applyProtection="1">
      <alignment horizontal="left" vertical="center"/>
      <protection hidden="1"/>
    </xf>
    <xf numFmtId="0" fontId="14" fillId="0" borderId="27" xfId="0" applyFont="1" applyBorder="1" applyAlignment="1" applyProtection="1">
      <alignment horizontal="left" vertical="center"/>
      <protection hidden="1"/>
    </xf>
    <xf numFmtId="0" fontId="14" fillId="0" borderId="35" xfId="0" applyFont="1" applyBorder="1" applyAlignment="1" applyProtection="1">
      <alignment horizontal="left" vertical="center"/>
      <protection hidden="1"/>
    </xf>
    <xf numFmtId="0" fontId="14" fillId="0" borderId="35" xfId="0" applyFont="1" applyBorder="1" applyAlignment="1" applyProtection="1">
      <alignment horizontal="center" vertical="center"/>
      <protection hidden="1"/>
    </xf>
    <xf numFmtId="0" fontId="15" fillId="0" borderId="35" xfId="0" applyFont="1" applyBorder="1" applyAlignment="1" applyProtection="1">
      <alignment horizontal="left" vertical="center"/>
      <protection hidden="1"/>
    </xf>
    <xf numFmtId="0" fontId="14" fillId="0" borderId="28" xfId="0" applyFont="1" applyBorder="1" applyAlignment="1" applyProtection="1">
      <alignment horizontal="left" vertical="center"/>
      <protection hidden="1"/>
    </xf>
    <xf numFmtId="166" fontId="18" fillId="0" borderId="0" xfId="1" applyNumberFormat="1" applyFont="1" applyFill="1" applyBorder="1" applyAlignment="1" applyProtection="1">
      <alignment horizontal="center" vertical="center"/>
    </xf>
    <xf numFmtId="166" fontId="18" fillId="6" borderId="0" xfId="1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61" fillId="0" borderId="0" xfId="0" applyFont="1" applyBorder="1" applyAlignment="1">
      <alignment horizontal="right"/>
    </xf>
    <xf numFmtId="166" fontId="0" fillId="0" borderId="0" xfId="0" applyNumberFormat="1"/>
    <xf numFmtId="4" fontId="7" fillId="0" borderId="0" xfId="0" applyNumberFormat="1" applyFont="1" applyFill="1" applyBorder="1" applyAlignment="1">
      <alignment horizontal="right" vertical="center"/>
    </xf>
    <xf numFmtId="171" fontId="0" fillId="0" borderId="103" xfId="0" applyNumberFormat="1" applyFont="1" applyBorder="1" applyAlignment="1" applyProtection="1">
      <alignment horizontal="center" vertical="center"/>
      <protection hidden="1"/>
    </xf>
    <xf numFmtId="0" fontId="0" fillId="0" borderId="103" xfId="0" applyFont="1" applyBorder="1" applyAlignment="1" applyProtection="1">
      <alignment horizontal="left" vertical="center" wrapText="1"/>
      <protection hidden="1"/>
    </xf>
    <xf numFmtId="172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97" xfId="0" applyBorder="1" applyAlignment="1" applyProtection="1">
      <alignment horizontal="left" vertical="center" wrapText="1"/>
      <protection hidden="1"/>
    </xf>
    <xf numFmtId="171" fontId="0" fillId="0" borderId="120" xfId="0" applyNumberFormat="1" applyFont="1" applyBorder="1" applyAlignment="1" applyProtection="1">
      <alignment horizontal="center" vertical="center"/>
      <protection hidden="1"/>
    </xf>
    <xf numFmtId="0" fontId="0" fillId="0" borderId="120" xfId="0" applyBorder="1" applyAlignment="1" applyProtection="1">
      <alignment horizontal="left" vertical="center" wrapText="1"/>
      <protection hidden="1"/>
    </xf>
    <xf numFmtId="4" fontId="0" fillId="0" borderId="120" xfId="0" applyNumberFormat="1" applyFont="1" applyFill="1" applyBorder="1" applyAlignment="1" applyProtection="1">
      <alignment horizontal="center" vertical="center"/>
      <protection hidden="1"/>
    </xf>
    <xf numFmtId="0" fontId="0" fillId="0" borderId="121" xfId="0" applyFill="1" applyBorder="1" applyAlignment="1" applyProtection="1">
      <alignment horizontal="center" vertical="center"/>
      <protection hidden="1"/>
    </xf>
    <xf numFmtId="165" fontId="0" fillId="0" borderId="120" xfId="0" applyNumberFormat="1" applyFont="1" applyBorder="1" applyAlignment="1" applyProtection="1">
      <alignment horizontal="center" vertical="center"/>
      <protection hidden="1"/>
    </xf>
    <xf numFmtId="165" fontId="0" fillId="0" borderId="119" xfId="0" applyNumberFormat="1" applyFont="1" applyBorder="1" applyAlignment="1" applyProtection="1">
      <alignment horizontal="center" vertical="center"/>
      <protection hidden="1"/>
    </xf>
    <xf numFmtId="0" fontId="0" fillId="0" borderId="103" xfId="0" applyFont="1" applyBorder="1" applyAlignment="1" applyProtection="1">
      <alignment horizontal="left" vertical="center"/>
      <protection hidden="1"/>
    </xf>
    <xf numFmtId="0" fontId="0" fillId="0" borderId="97" xfId="0" applyFont="1" applyBorder="1" applyAlignment="1" applyProtection="1">
      <alignment horizontal="left" vertical="center"/>
      <protection hidden="1"/>
    </xf>
    <xf numFmtId="0" fontId="0" fillId="0" borderId="103" xfId="0" applyFont="1" applyBorder="1" applyAlignment="1" applyProtection="1">
      <alignment horizontal="center" vertical="center"/>
      <protection hidden="1"/>
    </xf>
    <xf numFmtId="171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165" fontId="0" fillId="0" borderId="0" xfId="0" applyNumberFormat="1" applyFont="1" applyBorder="1" applyAlignment="1" applyProtection="1">
      <alignment horizontal="center" vertical="center"/>
      <protection hidden="1"/>
    </xf>
    <xf numFmtId="165" fontId="0" fillId="0" borderId="0" xfId="0" applyNumberFormat="1" applyFont="1" applyBorder="1" applyAlignment="1" applyProtection="1">
      <alignment horizontal="center" vertical="center"/>
      <protection locked="0" hidden="1"/>
    </xf>
    <xf numFmtId="172" fontId="0" fillId="0" borderId="0" xfId="0" applyNumberFormat="1" applyFont="1" applyBorder="1" applyAlignment="1" applyProtection="1">
      <alignment horizontal="center" vertical="center"/>
      <protection hidden="1"/>
    </xf>
    <xf numFmtId="4" fontId="22" fillId="2" borderId="107" xfId="0" applyNumberFormat="1" applyFont="1" applyFill="1" applyBorder="1" applyAlignment="1" applyProtection="1">
      <alignment horizontal="center" vertical="center"/>
      <protection hidden="1"/>
    </xf>
    <xf numFmtId="0" fontId="22" fillId="2" borderId="108" xfId="0" applyFont="1" applyFill="1" applyBorder="1" applyAlignment="1" applyProtection="1">
      <alignment horizontal="center" vertical="center"/>
      <protection hidden="1"/>
    </xf>
    <xf numFmtId="0" fontId="22" fillId="2" borderId="108" xfId="0" applyNumberFormat="1" applyFont="1" applyFill="1" applyBorder="1" applyAlignment="1" applyProtection="1">
      <alignment horizontal="center" vertical="center"/>
      <protection hidden="1"/>
    </xf>
    <xf numFmtId="168" fontId="22" fillId="2" borderId="108" xfId="0" applyNumberFormat="1" applyFont="1" applyFill="1" applyBorder="1" applyAlignment="1" applyProtection="1">
      <alignment horizontal="center" vertical="center"/>
      <protection hidden="1"/>
    </xf>
    <xf numFmtId="2" fontId="22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87" xfId="0" applyFont="1" applyBorder="1" applyAlignment="1" applyProtection="1">
      <alignment horizontal="left" vertical="center"/>
      <protection hidden="1"/>
    </xf>
    <xf numFmtId="0" fontId="57" fillId="0" borderId="0" xfId="0" applyFont="1" applyBorder="1" applyAlignment="1" applyProtection="1">
      <alignment horizontal="left" vertical="center"/>
      <protection hidden="1"/>
    </xf>
    <xf numFmtId="0" fontId="0" fillId="0" borderId="90" xfId="0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4" fontId="8" fillId="10" borderId="10" xfId="0" applyNumberFormat="1" applyFont="1" applyFill="1" applyBorder="1" applyAlignment="1" applyProtection="1">
      <alignment horizontal="center" vertical="center"/>
      <protection hidden="1"/>
    </xf>
    <xf numFmtId="4" fontId="8" fillId="10" borderId="6" xfId="0" quotePrefix="1" applyNumberFormat="1" applyFont="1" applyFill="1" applyBorder="1" applyAlignment="1" applyProtection="1">
      <alignment horizontal="center" vertical="center"/>
      <protection hidden="1"/>
    </xf>
    <xf numFmtId="4" fontId="8" fillId="10" borderId="11" xfId="0" applyNumberFormat="1" applyFont="1" applyFill="1" applyBorder="1" applyAlignment="1" applyProtection="1">
      <alignment horizontal="center" vertical="center"/>
      <protection hidden="1"/>
    </xf>
    <xf numFmtId="4" fontId="22" fillId="2" borderId="18" xfId="0" applyNumberFormat="1" applyFont="1" applyFill="1" applyBorder="1" applyAlignment="1" applyProtection="1">
      <alignment horizontal="center" vertical="center"/>
      <protection hidden="1"/>
    </xf>
    <xf numFmtId="4" fontId="8" fillId="10" borderId="8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35" fillId="13" borderId="15" xfId="0" applyFont="1" applyFill="1" applyBorder="1" applyAlignment="1" applyProtection="1">
      <alignment horizontal="center" vertical="center"/>
      <protection hidden="1"/>
    </xf>
    <xf numFmtId="0" fontId="35" fillId="13" borderId="15" xfId="0" applyFont="1" applyFill="1" applyBorder="1" applyAlignment="1" applyProtection="1">
      <alignment horizontal="left" vertical="center" indent="1"/>
      <protection hidden="1"/>
    </xf>
    <xf numFmtId="4" fontId="35" fillId="13" borderId="17" xfId="0" applyNumberFormat="1" applyFont="1" applyFill="1" applyBorder="1" applyAlignment="1" applyProtection="1">
      <alignment horizontal="center" vertical="center"/>
      <protection hidden="1"/>
    </xf>
    <xf numFmtId="0" fontId="35" fillId="13" borderId="17" xfId="0" applyFont="1" applyFill="1" applyBorder="1" applyAlignment="1" applyProtection="1">
      <alignment horizontal="center" vertical="center"/>
      <protection hidden="1"/>
    </xf>
    <xf numFmtId="0" fontId="35" fillId="13" borderId="18" xfId="0" applyFont="1" applyFill="1" applyBorder="1" applyAlignment="1" applyProtection="1">
      <alignment horizontal="right" vertical="center" wrapText="1"/>
      <protection hidden="1"/>
    </xf>
    <xf numFmtId="0" fontId="35" fillId="13" borderId="16" xfId="0" applyFont="1" applyFill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18" xfId="0" applyFill="1" applyBorder="1" applyAlignment="1" applyProtection="1">
      <alignment horizontal="right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hidden="1"/>
    </xf>
    <xf numFmtId="10" fontId="0" fillId="0" borderId="11" xfId="0" applyNumberFormat="1" applyFont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left" vertical="center"/>
      <protection hidden="1"/>
    </xf>
    <xf numFmtId="9" fontId="0" fillId="0" borderId="8" xfId="0" applyNumberFormat="1" applyFont="1" applyBorder="1" applyAlignment="1" applyProtection="1">
      <alignment horizontal="right" vertical="center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10" fontId="0" fillId="2" borderId="6" xfId="0" applyNumberFormat="1" applyFont="1" applyFill="1" applyBorder="1" applyAlignment="1" applyProtection="1">
      <alignment horizontal="center" vertical="center"/>
      <protection hidden="1"/>
    </xf>
    <xf numFmtId="168" fontId="0" fillId="0" borderId="8" xfId="0" applyNumberFormat="1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4" xfId="0" applyFont="1" applyBorder="1" applyAlignment="1" applyProtection="1">
      <alignment horizontal="lef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168" fontId="0" fillId="0" borderId="9" xfId="0" applyNumberFormat="1" applyFont="1" applyBorder="1" applyAlignment="1" applyProtection="1">
      <alignment horizontal="center" vertical="center"/>
      <protection hidden="1"/>
    </xf>
    <xf numFmtId="10" fontId="0" fillId="0" borderId="9" xfId="0" applyNumberFormat="1" applyFont="1" applyBorder="1" applyAlignment="1" applyProtection="1">
      <alignment horizontal="right" vertical="center"/>
      <protection hidden="1"/>
    </xf>
    <xf numFmtId="0" fontId="0" fillId="0" borderId="91" xfId="0" applyNumberFormat="1" applyBorder="1" applyAlignment="1" applyProtection="1">
      <alignment horizontal="center" vertical="center" wrapText="1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10" fontId="8" fillId="10" borderId="10" xfId="0" applyNumberFormat="1" applyFont="1" applyFill="1" applyBorder="1" applyAlignment="1" applyProtection="1">
      <alignment horizontal="right" vertical="center"/>
      <protection hidden="1"/>
    </xf>
    <xf numFmtId="10" fontId="8" fillId="10" borderId="6" xfId="0" quotePrefix="1" applyNumberFormat="1" applyFont="1" applyFill="1" applyBorder="1" applyAlignment="1" applyProtection="1">
      <alignment horizontal="right" vertical="center"/>
      <protection hidden="1"/>
    </xf>
    <xf numFmtId="10" fontId="8" fillId="10" borderId="11" xfId="0" applyNumberFormat="1" applyFont="1" applyFill="1" applyBorder="1" applyAlignment="1" applyProtection="1">
      <alignment horizontal="right" vertical="center"/>
      <protection hidden="1"/>
    </xf>
    <xf numFmtId="0" fontId="0" fillId="0" borderId="1" xfId="0" applyFont="1" applyBorder="1" applyAlignment="1" applyProtection="1">
      <alignment horizontal="left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left" vertical="center"/>
      <protection hidden="1"/>
    </xf>
    <xf numFmtId="4" fontId="0" fillId="0" borderId="2" xfId="0" applyNumberFormat="1" applyFont="1" applyBorder="1" applyAlignment="1" applyProtection="1">
      <alignment horizontal="center" vertical="center"/>
      <protection hidden="1"/>
    </xf>
    <xf numFmtId="168" fontId="0" fillId="0" borderId="2" xfId="0" applyNumberFormat="1" applyFont="1" applyBorder="1" applyAlignment="1" applyProtection="1">
      <alignment horizontal="center" vertical="center"/>
      <protection hidden="1"/>
    </xf>
    <xf numFmtId="10" fontId="0" fillId="0" borderId="7" xfId="0" applyNumberFormat="1" applyFont="1" applyBorder="1" applyAlignment="1" applyProtection="1">
      <alignment horizontal="right" vertical="center"/>
      <protection hidden="1"/>
    </xf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10" fontId="0" fillId="10" borderId="8" xfId="0" applyNumberFormat="1" applyFont="1" applyFill="1" applyBorder="1" applyAlignment="1" applyProtection="1">
      <alignment horizontal="right" vertical="center"/>
      <protection hidden="1"/>
    </xf>
    <xf numFmtId="4" fontId="22" fillId="2" borderId="125" xfId="0" applyNumberFormat="1" applyFont="1" applyFill="1" applyBorder="1" applyAlignment="1" applyProtection="1">
      <alignment horizontal="center" vertical="center"/>
      <protection hidden="1"/>
    </xf>
    <xf numFmtId="0" fontId="22" fillId="2" borderId="126" xfId="0" applyFont="1" applyFill="1" applyBorder="1" applyAlignment="1" applyProtection="1">
      <alignment horizontal="center" vertical="center"/>
      <protection hidden="1"/>
    </xf>
    <xf numFmtId="0" fontId="22" fillId="2" borderId="126" xfId="0" applyNumberFormat="1" applyFont="1" applyFill="1" applyBorder="1" applyAlignment="1" applyProtection="1">
      <alignment horizontal="center" vertical="center"/>
      <protection hidden="1"/>
    </xf>
    <xf numFmtId="168" fontId="22" fillId="2" borderId="126" xfId="0" applyNumberFormat="1" applyFont="1" applyFill="1" applyBorder="1" applyAlignment="1" applyProtection="1">
      <alignment horizontal="center" vertical="center"/>
      <protection hidden="1"/>
    </xf>
    <xf numFmtId="10" fontId="0" fillId="2" borderId="9" xfId="0" applyNumberFormat="1" applyFont="1" applyFill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 indent="1"/>
      <protection hidden="1"/>
    </xf>
    <xf numFmtId="4" fontId="0" fillId="0" borderId="4" xfId="0" applyNumberFormat="1" applyFont="1" applyBorder="1" applyAlignment="1" applyProtection="1">
      <alignment horizontal="center" vertical="center"/>
      <protection hidden="1"/>
    </xf>
    <xf numFmtId="0" fontId="63" fillId="0" borderId="4" xfId="0" applyFont="1" applyBorder="1" applyAlignment="1" applyProtection="1">
      <alignment vertical="center"/>
      <protection hidden="1"/>
    </xf>
    <xf numFmtId="0" fontId="63" fillId="0" borderId="0" xfId="0" applyFont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 wrapText="1"/>
      <protection hidden="1"/>
    </xf>
    <xf numFmtId="0" fontId="14" fillId="0" borderId="3" xfId="0" applyFont="1" applyBorder="1" applyAlignment="1" applyProtection="1">
      <alignment horizontal="left" vertical="center"/>
      <protection locked="0" hidden="1"/>
    </xf>
    <xf numFmtId="0" fontId="7" fillId="11" borderId="11" xfId="0" applyFont="1" applyFill="1" applyBorder="1" applyAlignment="1" applyProtection="1">
      <alignment horizontal="left" vertical="center"/>
      <protection locked="0" hidden="1"/>
    </xf>
    <xf numFmtId="49" fontId="7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8" fillId="12" borderId="15" xfId="0" applyFont="1" applyFill="1" applyBorder="1" applyAlignment="1" applyProtection="1">
      <alignment vertical="center"/>
      <protection hidden="1"/>
    </xf>
    <xf numFmtId="0" fontId="8" fillId="12" borderId="17" xfId="0" applyFont="1" applyFill="1" applyBorder="1" applyAlignment="1" applyProtection="1">
      <alignment vertical="center"/>
      <protection hidden="1"/>
    </xf>
    <xf numFmtId="0" fontId="8" fillId="12" borderId="16" xfId="0" applyFont="1" applyFill="1" applyBorder="1" applyAlignment="1" applyProtection="1">
      <alignment vertical="center"/>
      <protection hidden="1"/>
    </xf>
    <xf numFmtId="167" fontId="48" fillId="0" borderId="0" xfId="10" applyNumberFormat="1" applyFont="1" applyFill="1" applyBorder="1" applyAlignment="1">
      <alignment horizontal="center" vertical="center" wrapText="1"/>
    </xf>
    <xf numFmtId="2" fontId="48" fillId="0" borderId="0" xfId="8" applyNumberFormat="1" applyFont="1" applyFill="1" applyBorder="1" applyAlignment="1">
      <alignment horizontal="center" vertical="center"/>
    </xf>
    <xf numFmtId="2" fontId="48" fillId="0" borderId="4" xfId="8" applyNumberFormat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 applyProtection="1">
      <alignment horizontal="center" vertical="center"/>
    </xf>
    <xf numFmtId="2" fontId="21" fillId="0" borderId="8" xfId="1" applyNumberFormat="1" applyFont="1" applyFill="1" applyBorder="1" applyAlignment="1" applyProtection="1">
      <alignment horizontal="center" vertical="center"/>
    </xf>
    <xf numFmtId="4" fontId="22" fillId="0" borderId="9" xfId="1" applyNumberFormat="1" applyFont="1" applyFill="1" applyBorder="1" applyAlignment="1" applyProtection="1">
      <alignment horizontal="center" vertical="center"/>
    </xf>
    <xf numFmtId="170" fontId="19" fillId="0" borderId="82" xfId="1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 applyProtection="1">
      <alignment vertical="center"/>
      <protection locked="0"/>
    </xf>
    <xf numFmtId="2" fontId="0" fillId="0" borderId="0" xfId="0" applyNumberFormat="1" applyFont="1" applyFill="1" applyBorder="1" applyAlignment="1">
      <alignment vertical="center"/>
    </xf>
    <xf numFmtId="2" fontId="30" fillId="0" borderId="0" xfId="0" applyNumberFormat="1" applyFont="1" applyFill="1" applyBorder="1" applyAlignment="1">
      <alignment vertical="center"/>
    </xf>
    <xf numFmtId="2" fontId="14" fillId="0" borderId="0" xfId="0" applyNumberFormat="1" applyFont="1" applyFill="1" applyBorder="1" applyAlignment="1">
      <alignment vertical="center"/>
    </xf>
    <xf numFmtId="2" fontId="22" fillId="2" borderId="16" xfId="10" applyNumberFormat="1" applyFont="1" applyFill="1" applyBorder="1" applyAlignment="1">
      <alignment vertical="center" wrapText="1"/>
    </xf>
    <xf numFmtId="2" fontId="22" fillId="2" borderId="7" xfId="8" applyNumberFormat="1" applyFont="1" applyFill="1" applyBorder="1" applyAlignment="1">
      <alignment horizontal="right" vertical="center"/>
    </xf>
    <xf numFmtId="2" fontId="22" fillId="2" borderId="9" xfId="8" applyNumberFormat="1" applyFont="1" applyFill="1" applyBorder="1" applyAlignment="1">
      <alignment horizontal="right" vertical="center"/>
    </xf>
    <xf numFmtId="2" fontId="21" fillId="2" borderId="8" xfId="1" applyNumberFormat="1" applyFont="1" applyFill="1" applyBorder="1" applyAlignment="1" applyProtection="1">
      <alignment horizontal="right" vertical="center"/>
    </xf>
    <xf numFmtId="2" fontId="21" fillId="2" borderId="79" xfId="1" applyNumberFormat="1" applyFont="1" applyFill="1" applyBorder="1" applyAlignment="1" applyProtection="1">
      <alignment horizontal="right" vertical="center"/>
    </xf>
    <xf numFmtId="2" fontId="21" fillId="2" borderId="9" xfId="1" applyNumberFormat="1" applyFont="1" applyFill="1" applyBorder="1" applyAlignment="1" applyProtection="1">
      <alignment horizontal="right" vertical="center"/>
    </xf>
    <xf numFmtId="170" fontId="7" fillId="0" borderId="10" xfId="0" applyNumberFormat="1" applyFont="1" applyFill="1" applyBorder="1" applyAlignment="1" applyProtection="1">
      <alignment horizontal="center" vertical="center"/>
      <protection locked="0" hidden="1"/>
    </xf>
    <xf numFmtId="174" fontId="0" fillId="0" borderId="11" xfId="0" applyNumberFormat="1" applyFont="1" applyFill="1" applyBorder="1" applyAlignment="1">
      <alignment horizontal="center" vertical="center"/>
    </xf>
    <xf numFmtId="174" fontId="0" fillId="0" borderId="6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8" fillId="0" borderId="171" xfId="6" applyFont="1" applyBorder="1" applyAlignment="1">
      <alignment horizontal="left"/>
    </xf>
    <xf numFmtId="166" fontId="18" fillId="0" borderId="172" xfId="14" applyNumberFormat="1" applyFont="1" applyFill="1" applyBorder="1" applyAlignment="1" applyProtection="1"/>
    <xf numFmtId="0" fontId="18" fillId="0" borderId="172" xfId="9" applyFont="1" applyFill="1" applyBorder="1" applyAlignment="1">
      <alignment horizontal="center" vertical="center"/>
    </xf>
    <xf numFmtId="169" fontId="18" fillId="0" borderId="172" xfId="15" applyNumberFormat="1" applyFont="1" applyFill="1" applyBorder="1" applyAlignment="1" applyProtection="1">
      <alignment horizontal="center" vertical="center"/>
    </xf>
    <xf numFmtId="0" fontId="18" fillId="0" borderId="172" xfId="9" applyFont="1" applyBorder="1" applyAlignment="1">
      <alignment horizontal="center" vertical="center"/>
    </xf>
    <xf numFmtId="0" fontId="17" fillId="8" borderId="173" xfId="4" applyFont="1" applyFill="1" applyBorder="1" applyAlignment="1">
      <alignment horizontal="center" vertical="center"/>
    </xf>
    <xf numFmtId="0" fontId="19" fillId="0" borderId="174" xfId="4" applyFont="1" applyFill="1" applyBorder="1" applyAlignment="1">
      <alignment horizontal="center" vertical="center"/>
    </xf>
    <xf numFmtId="166" fontId="19" fillId="0" borderId="175" xfId="1" applyNumberFormat="1" applyFont="1" applyFill="1" applyBorder="1" applyAlignment="1" applyProtection="1"/>
    <xf numFmtId="166" fontId="18" fillId="0" borderId="63" xfId="14" applyNumberFormat="1" applyFont="1" applyFill="1" applyBorder="1" applyAlignment="1" applyProtection="1"/>
    <xf numFmtId="0" fontId="18" fillId="0" borderId="63" xfId="9" applyFont="1" applyFill="1" applyBorder="1" applyAlignment="1">
      <alignment horizontal="center" vertical="center"/>
    </xf>
    <xf numFmtId="169" fontId="18" fillId="0" borderId="63" xfId="15" applyNumberFormat="1" applyFont="1" applyFill="1" applyBorder="1" applyAlignment="1" applyProtection="1">
      <alignment horizontal="center" vertical="center"/>
    </xf>
    <xf numFmtId="0" fontId="18" fillId="0" borderId="63" xfId="9" applyFont="1" applyBorder="1" applyAlignment="1">
      <alignment horizontal="center" vertical="center"/>
    </xf>
    <xf numFmtId="0" fontId="17" fillId="8" borderId="63" xfId="4" applyFont="1" applyFill="1" applyBorder="1" applyAlignment="1">
      <alignment horizontal="center" vertical="center"/>
    </xf>
    <xf numFmtId="0" fontId="19" fillId="0" borderId="63" xfId="4" applyFont="1" applyFill="1" applyBorder="1" applyAlignment="1">
      <alignment horizontal="center" vertical="center"/>
    </xf>
    <xf numFmtId="166" fontId="19" fillId="0" borderId="63" xfId="1" applyNumberFormat="1" applyFont="1" applyFill="1" applyBorder="1" applyAlignment="1" applyProtection="1"/>
    <xf numFmtId="0" fontId="0" fillId="0" borderId="63" xfId="0" applyFont="1" applyBorder="1"/>
    <xf numFmtId="0" fontId="39" fillId="0" borderId="0" xfId="6" applyFont="1" applyFill="1" applyAlignment="1">
      <alignment horizontal="center" vertical="center"/>
    </xf>
    <xf numFmtId="0" fontId="33" fillId="0" borderId="4" xfId="6" applyFont="1" applyFill="1" applyBorder="1" applyAlignment="1" applyProtection="1">
      <alignment vertical="center"/>
      <protection locked="0"/>
    </xf>
    <xf numFmtId="0" fontId="64" fillId="0" borderId="0" xfId="3" applyFont="1" applyFill="1" applyBorder="1" applyAlignment="1" applyProtection="1">
      <protection locked="0"/>
    </xf>
    <xf numFmtId="0" fontId="0" fillId="0" borderId="0" xfId="0" applyAlignment="1"/>
    <xf numFmtId="0" fontId="0" fillId="0" borderId="0" xfId="0" applyAlignment="1">
      <alignment horizontal="center"/>
    </xf>
    <xf numFmtId="0" fontId="66" fillId="0" borderId="0" xfId="0" applyFont="1" applyFill="1" applyBorder="1" applyAlignment="1">
      <alignment horizontal="center"/>
    </xf>
    <xf numFmtId="0" fontId="66" fillId="0" borderId="0" xfId="0" applyFont="1" applyFill="1" applyBorder="1" applyAlignment="1"/>
    <xf numFmtId="0" fontId="66" fillId="0" borderId="0" xfId="0" applyFont="1" applyFill="1" applyAlignment="1"/>
    <xf numFmtId="0" fontId="67" fillId="0" borderId="127" xfId="0" applyFont="1" applyBorder="1" applyAlignment="1" applyProtection="1"/>
    <xf numFmtId="0" fontId="67" fillId="0" borderId="0" xfId="0" applyFont="1" applyBorder="1" applyAlignment="1" applyProtection="1"/>
    <xf numFmtId="0" fontId="68" fillId="0" borderId="0" xfId="0" applyFont="1" applyBorder="1" applyAlignment="1" applyProtection="1">
      <alignment horizontal="center"/>
    </xf>
    <xf numFmtId="0" fontId="68" fillId="0" borderId="0" xfId="0" applyFont="1" applyBorder="1" applyAlignment="1" applyProtection="1">
      <alignment horizontal="left"/>
    </xf>
    <xf numFmtId="0" fontId="68" fillId="0" borderId="0" xfId="0" applyFont="1" applyBorder="1" applyAlignment="1" applyProtection="1"/>
    <xf numFmtId="0" fontId="69" fillId="0" borderId="0" xfId="3" applyFont="1" applyFill="1" applyBorder="1" applyAlignment="1" applyProtection="1">
      <protection locked="0"/>
    </xf>
    <xf numFmtId="0" fontId="49" fillId="0" borderId="0" xfId="0" applyFont="1" applyFill="1" applyBorder="1" applyAlignment="1">
      <alignment horizontal="center"/>
    </xf>
    <xf numFmtId="0" fontId="49" fillId="0" borderId="0" xfId="0" applyFont="1" applyFill="1" applyBorder="1" applyAlignment="1"/>
    <xf numFmtId="0" fontId="49" fillId="0" borderId="0" xfId="0" applyFont="1" applyFill="1" applyAlignment="1"/>
    <xf numFmtId="0" fontId="71" fillId="0" borderId="0" xfId="0" applyFont="1" applyFill="1" applyBorder="1" applyAlignment="1">
      <alignment horizontal="center"/>
    </xf>
    <xf numFmtId="0" fontId="71" fillId="0" borderId="0" xfId="0" applyFont="1" applyFill="1" applyBorder="1" applyAlignment="1"/>
    <xf numFmtId="0" fontId="46" fillId="0" borderId="0" xfId="0" applyFont="1" applyFill="1" applyBorder="1" applyAlignment="1"/>
    <xf numFmtId="0" fontId="71" fillId="0" borderId="0" xfId="0" applyFont="1" applyFill="1" applyAlignment="1"/>
    <xf numFmtId="0" fontId="47" fillId="4" borderId="128" xfId="3" applyFont="1" applyFill="1" applyBorder="1" applyAlignment="1">
      <alignment horizontal="center"/>
    </xf>
    <xf numFmtId="0" fontId="47" fillId="15" borderId="129" xfId="3" applyFont="1" applyFill="1" applyBorder="1" applyAlignment="1">
      <alignment horizontal="left"/>
    </xf>
    <xf numFmtId="166" fontId="47" fillId="15" borderId="129" xfId="14" applyNumberFormat="1" applyFont="1" applyFill="1" applyBorder="1" applyAlignment="1" applyProtection="1"/>
    <xf numFmtId="4" fontId="47" fillId="15" borderId="130" xfId="14" applyNumberFormat="1" applyFont="1" applyFill="1" applyBorder="1" applyAlignment="1" applyProtection="1">
      <alignment horizontal="center"/>
    </xf>
    <xf numFmtId="0" fontId="70" fillId="20" borderId="133" xfId="3" applyFont="1" applyFill="1" applyBorder="1" applyAlignment="1">
      <alignment horizontal="center"/>
    </xf>
    <xf numFmtId="0" fontId="70" fillId="20" borderId="132" xfId="3" applyFont="1" applyFill="1" applyBorder="1" applyAlignment="1">
      <alignment horizontal="center"/>
    </xf>
    <xf numFmtId="0" fontId="47" fillId="21" borderId="131" xfId="3" applyFont="1" applyFill="1" applyBorder="1" applyAlignment="1">
      <alignment horizontal="center"/>
    </xf>
    <xf numFmtId="0" fontId="47" fillId="21" borderId="132" xfId="3" applyFont="1" applyFill="1" applyBorder="1" applyAlignment="1">
      <alignment horizontal="center"/>
    </xf>
    <xf numFmtId="0" fontId="71" fillId="0" borderId="0" xfId="0" applyFont="1" applyAlignment="1"/>
    <xf numFmtId="0" fontId="47" fillId="4" borderId="134" xfId="3" applyFont="1" applyFill="1" applyBorder="1" applyAlignment="1">
      <alignment horizontal="center"/>
    </xf>
    <xf numFmtId="0" fontId="47" fillId="15" borderId="135" xfId="3" applyFont="1" applyFill="1" applyBorder="1" applyAlignment="1">
      <alignment horizontal="left"/>
    </xf>
    <xf numFmtId="166" fontId="47" fillId="15" borderId="135" xfId="14" applyNumberFormat="1" applyFont="1" applyFill="1" applyBorder="1" applyAlignment="1" applyProtection="1"/>
    <xf numFmtId="4" fontId="47" fillId="15" borderId="136" xfId="14" applyNumberFormat="1" applyFont="1" applyFill="1" applyBorder="1" applyAlignment="1" applyProtection="1">
      <alignment horizontal="center"/>
    </xf>
    <xf numFmtId="0" fontId="47" fillId="15" borderId="137" xfId="3" applyFont="1" applyFill="1" applyBorder="1" applyAlignment="1" applyProtection="1">
      <alignment horizontal="center"/>
      <protection locked="0"/>
    </xf>
    <xf numFmtId="0" fontId="47" fillId="22" borderId="138" xfId="3" applyFont="1" applyFill="1" applyBorder="1" applyAlignment="1" applyProtection="1">
      <alignment horizontal="center"/>
      <protection locked="0"/>
    </xf>
    <xf numFmtId="166" fontId="46" fillId="17" borderId="5" xfId="14" applyNumberFormat="1" applyFont="1" applyFill="1" applyBorder="1" applyAlignment="1" applyProtection="1">
      <alignment horizontal="center"/>
      <protection locked="0"/>
    </xf>
    <xf numFmtId="0" fontId="46" fillId="23" borderId="9" xfId="3" applyFont="1" applyFill="1" applyBorder="1" applyAlignment="1" applyProtection="1">
      <alignment horizontal="center"/>
      <protection locked="0"/>
    </xf>
    <xf numFmtId="0" fontId="70" fillId="20" borderId="142" xfId="3" applyFont="1" applyFill="1" applyBorder="1" applyAlignment="1">
      <alignment horizontal="center"/>
    </xf>
    <xf numFmtId="0" fontId="70" fillId="26" borderId="138" xfId="3" applyFont="1" applyFill="1" applyBorder="1" applyAlignment="1">
      <alignment horizontal="center"/>
    </xf>
    <xf numFmtId="0" fontId="47" fillId="21" borderId="142" xfId="3" applyFont="1" applyFill="1" applyBorder="1" applyAlignment="1">
      <alignment horizontal="center"/>
    </xf>
    <xf numFmtId="0" fontId="47" fillId="27" borderId="138" xfId="3" applyFont="1" applyFill="1" applyBorder="1" applyAlignment="1">
      <alignment horizontal="center"/>
    </xf>
    <xf numFmtId="0" fontId="71" fillId="0" borderId="143" xfId="0" applyFont="1" applyFill="1" applyBorder="1" applyAlignment="1"/>
    <xf numFmtId="0" fontId="71" fillId="0" borderId="144" xfId="0" applyFont="1" applyFill="1" applyBorder="1" applyAlignment="1">
      <alignment horizontal="left"/>
    </xf>
    <xf numFmtId="0" fontId="71" fillId="0" borderId="145" xfId="0" applyFont="1" applyFill="1" applyBorder="1" applyAlignment="1">
      <alignment horizontal="left"/>
    </xf>
    <xf numFmtId="0" fontId="71" fillId="0" borderId="146" xfId="0" applyFont="1" applyFill="1" applyBorder="1" applyAlignment="1"/>
    <xf numFmtId="4" fontId="73" fillId="0" borderId="144" xfId="0" applyNumberFormat="1" applyFont="1" applyFill="1" applyBorder="1" applyAlignment="1">
      <alignment horizontal="center"/>
    </xf>
    <xf numFmtId="0" fontId="71" fillId="0" borderId="147" xfId="0" applyFont="1" applyFill="1" applyBorder="1" applyAlignment="1" applyProtection="1">
      <alignment horizontal="center"/>
      <protection locked="0"/>
    </xf>
    <xf numFmtId="0" fontId="71" fillId="0" borderId="148" xfId="0" applyFont="1" applyFill="1" applyBorder="1" applyAlignment="1" applyProtection="1">
      <alignment horizontal="center"/>
      <protection locked="0"/>
    </xf>
    <xf numFmtId="0" fontId="71" fillId="29" borderId="131" xfId="0" applyFont="1" applyFill="1" applyBorder="1" applyAlignment="1" applyProtection="1">
      <alignment horizontal="center"/>
    </xf>
    <xf numFmtId="0" fontId="71" fillId="29" borderId="149" xfId="0" applyFont="1" applyFill="1" applyBorder="1" applyAlignment="1" applyProtection="1">
      <alignment horizontal="center"/>
    </xf>
    <xf numFmtId="0" fontId="73" fillId="30" borderId="150" xfId="0" applyFont="1" applyFill="1" applyBorder="1" applyAlignment="1" applyProtection="1">
      <alignment horizontal="center"/>
      <protection locked="0"/>
    </xf>
    <xf numFmtId="0" fontId="73" fillId="30" borderId="149" xfId="0" applyFont="1" applyFill="1" applyBorder="1" applyAlignment="1" applyProtection="1">
      <alignment horizontal="center"/>
      <protection locked="0"/>
    </xf>
    <xf numFmtId="0" fontId="71" fillId="31" borderId="151" xfId="3" applyFont="1" applyFill="1" applyBorder="1" applyAlignment="1" applyProtection="1">
      <alignment horizontal="center"/>
    </xf>
    <xf numFmtId="0" fontId="73" fillId="31" borderId="149" xfId="0" applyFont="1" applyFill="1" applyBorder="1" applyAlignment="1" applyProtection="1">
      <alignment horizontal="center"/>
    </xf>
    <xf numFmtId="4" fontId="74" fillId="2" borderId="149" xfId="0" applyNumberFormat="1" applyFont="1" applyFill="1" applyBorder="1" applyAlignment="1" applyProtection="1">
      <alignment horizontal="right"/>
    </xf>
    <xf numFmtId="0" fontId="49" fillId="9" borderId="147" xfId="0" applyFont="1" applyFill="1" applyBorder="1" applyAlignment="1">
      <alignment horizontal="center"/>
    </xf>
    <xf numFmtId="0" fontId="49" fillId="9" borderId="149" xfId="0" applyFont="1" applyFill="1" applyBorder="1" applyAlignment="1">
      <alignment horizontal="center"/>
    </xf>
    <xf numFmtId="0" fontId="46" fillId="32" borderId="147" xfId="0" applyFont="1" applyFill="1" applyBorder="1" applyAlignment="1">
      <alignment horizontal="center"/>
    </xf>
    <xf numFmtId="0" fontId="46" fillId="32" borderId="149" xfId="0" applyFont="1" applyFill="1" applyBorder="1" applyAlignment="1">
      <alignment horizontal="center"/>
    </xf>
    <xf numFmtId="0" fontId="71" fillId="0" borderId="152" xfId="0" applyFont="1" applyFill="1" applyBorder="1" applyAlignment="1"/>
    <xf numFmtId="0" fontId="71" fillId="29" borderId="153" xfId="0" applyFont="1" applyFill="1" applyBorder="1" applyAlignment="1" applyProtection="1">
      <alignment horizontal="center"/>
    </xf>
    <xf numFmtId="0" fontId="71" fillId="30" borderId="154" xfId="0" applyFont="1" applyFill="1" applyBorder="1" applyAlignment="1" applyProtection="1">
      <alignment horizontal="center"/>
      <protection locked="0"/>
    </xf>
    <xf numFmtId="0" fontId="71" fillId="30" borderId="155" xfId="0" applyFont="1" applyFill="1" applyBorder="1" applyAlignment="1" applyProtection="1">
      <alignment horizontal="center"/>
      <protection locked="0"/>
    </xf>
    <xf numFmtId="0" fontId="71" fillId="31" borderId="155" xfId="0" applyFont="1" applyFill="1" applyBorder="1" applyAlignment="1" applyProtection="1">
      <alignment horizontal="center"/>
    </xf>
    <xf numFmtId="0" fontId="71" fillId="0" borderId="152" xfId="0" applyFont="1" applyFill="1" applyBorder="1" applyAlignment="1">
      <alignment horizontal="center"/>
    </xf>
    <xf numFmtId="0" fontId="46" fillId="32" borderId="145" xfId="0" applyFont="1" applyFill="1" applyBorder="1" applyAlignment="1">
      <alignment horizontal="center"/>
    </xf>
    <xf numFmtId="0" fontId="46" fillId="32" borderId="156" xfId="0" applyFont="1" applyFill="1" applyBorder="1" applyAlignment="1">
      <alignment horizontal="center"/>
    </xf>
    <xf numFmtId="0" fontId="46" fillId="32" borderId="67" xfId="0" applyFont="1" applyFill="1" applyBorder="1" applyAlignment="1">
      <alignment horizontal="center"/>
    </xf>
    <xf numFmtId="0" fontId="46" fillId="32" borderId="144" xfId="0" applyFont="1" applyFill="1" applyBorder="1" applyAlignment="1">
      <alignment horizontal="center"/>
    </xf>
    <xf numFmtId="4" fontId="74" fillId="2" borderId="144" xfId="0" applyNumberFormat="1" applyFont="1" applyFill="1" applyBorder="1" applyAlignment="1">
      <alignment horizontal="center"/>
    </xf>
    <xf numFmtId="0" fontId="71" fillId="6" borderId="67" xfId="0" applyFont="1" applyFill="1" applyBorder="1" applyAlignment="1" applyProtection="1">
      <alignment horizontal="center"/>
    </xf>
    <xf numFmtId="0" fontId="71" fillId="6" borderId="149" xfId="0" applyFont="1" applyFill="1" applyBorder="1" applyAlignment="1" applyProtection="1">
      <alignment horizontal="center"/>
    </xf>
    <xf numFmtId="0" fontId="71" fillId="30" borderId="149" xfId="0" applyFont="1" applyFill="1" applyBorder="1" applyAlignment="1" applyProtection="1">
      <alignment horizontal="center"/>
      <protection locked="0"/>
    </xf>
    <xf numFmtId="0" fontId="71" fillId="31" borderId="149" xfId="0" applyFont="1" applyFill="1" applyBorder="1" applyAlignment="1" applyProtection="1">
      <alignment horizontal="center"/>
    </xf>
    <xf numFmtId="0" fontId="49" fillId="9" borderId="155" xfId="0" applyFont="1" applyFill="1" applyBorder="1" applyAlignment="1">
      <alignment horizontal="center"/>
    </xf>
    <xf numFmtId="0" fontId="73" fillId="0" borderId="148" xfId="0" applyFont="1" applyFill="1" applyBorder="1" applyAlignment="1" applyProtection="1">
      <alignment horizontal="center"/>
      <protection locked="0"/>
    </xf>
    <xf numFmtId="0" fontId="73" fillId="29" borderId="153" xfId="0" applyFont="1" applyFill="1" applyBorder="1" applyAlignment="1" applyProtection="1">
      <alignment horizontal="center"/>
    </xf>
    <xf numFmtId="0" fontId="73" fillId="29" borderId="149" xfId="0" applyFont="1" applyFill="1" applyBorder="1" applyAlignment="1" applyProtection="1">
      <alignment horizontal="center"/>
    </xf>
    <xf numFmtId="0" fontId="70" fillId="9" borderId="149" xfId="0" applyFont="1" applyFill="1" applyBorder="1" applyAlignment="1">
      <alignment horizontal="center"/>
    </xf>
    <xf numFmtId="169" fontId="71" fillId="0" borderId="152" xfId="16" applyNumberFormat="1" applyFont="1" applyFill="1" applyBorder="1" applyAlignment="1" applyProtection="1"/>
    <xf numFmtId="4" fontId="71" fillId="0" borderId="144" xfId="16" applyNumberFormat="1" applyFont="1" applyFill="1" applyBorder="1" applyAlignment="1" applyProtection="1">
      <alignment horizontal="center"/>
    </xf>
    <xf numFmtId="4" fontId="71" fillId="0" borderId="157" xfId="0" applyNumberFormat="1" applyFont="1" applyFill="1" applyBorder="1" applyAlignment="1" applyProtection="1">
      <alignment horizontal="center"/>
      <protection locked="0"/>
    </xf>
    <xf numFmtId="3" fontId="71" fillId="29" borderId="67" xfId="0" applyNumberFormat="1" applyFont="1" applyFill="1" applyBorder="1" applyAlignment="1" applyProtection="1">
      <alignment horizontal="center"/>
    </xf>
    <xf numFmtId="4" fontId="71" fillId="29" borderId="155" xfId="0" applyNumberFormat="1" applyFont="1" applyFill="1" applyBorder="1" applyAlignment="1" applyProtection="1">
      <alignment horizontal="center"/>
    </xf>
    <xf numFmtId="4" fontId="46" fillId="32" borderId="155" xfId="0" applyNumberFormat="1" applyFont="1" applyFill="1" applyBorder="1" applyAlignment="1">
      <alignment horizontal="center"/>
    </xf>
    <xf numFmtId="169" fontId="71" fillId="0" borderId="147" xfId="16" applyNumberFormat="1" applyFont="1" applyFill="1" applyBorder="1" applyAlignment="1" applyProtection="1">
      <alignment horizontal="center"/>
      <protection locked="0"/>
    </xf>
    <xf numFmtId="169" fontId="71" fillId="0" borderId="157" xfId="16" applyNumberFormat="1" applyFont="1" applyFill="1" applyBorder="1" applyAlignment="1" applyProtection="1">
      <alignment horizontal="center"/>
      <protection locked="0"/>
    </xf>
    <xf numFmtId="169" fontId="71" fillId="29" borderId="67" xfId="16" applyNumberFormat="1" applyFont="1" applyFill="1" applyBorder="1" applyAlignment="1" applyProtection="1">
      <alignment horizontal="center"/>
    </xf>
    <xf numFmtId="169" fontId="71" fillId="29" borderId="155" xfId="16" applyNumberFormat="1" applyFont="1" applyFill="1" applyBorder="1" applyAlignment="1" applyProtection="1">
      <alignment horizontal="center"/>
    </xf>
    <xf numFmtId="3" fontId="71" fillId="31" borderId="154" xfId="0" applyNumberFormat="1" applyFont="1" applyFill="1" applyBorder="1" applyAlignment="1" applyProtection="1">
      <alignment horizontal="center"/>
    </xf>
    <xf numFmtId="4" fontId="74" fillId="2" borderId="155" xfId="0" applyNumberFormat="1" applyFont="1" applyFill="1" applyBorder="1" applyAlignment="1" applyProtection="1">
      <alignment horizontal="right"/>
    </xf>
    <xf numFmtId="169" fontId="49" fillId="9" borderId="147" xfId="16" applyNumberFormat="1" applyFont="1" applyFill="1" applyBorder="1" applyAlignment="1" applyProtection="1">
      <alignment horizontal="center"/>
    </xf>
    <xf numFmtId="169" fontId="49" fillId="9" borderId="155" xfId="16" applyNumberFormat="1" applyFont="1" applyFill="1" applyBorder="1" applyAlignment="1" applyProtection="1">
      <alignment horizontal="center"/>
    </xf>
    <xf numFmtId="169" fontId="46" fillId="32" borderId="147" xfId="16" applyNumberFormat="1" applyFont="1" applyFill="1" applyBorder="1" applyAlignment="1" applyProtection="1">
      <alignment horizontal="center"/>
    </xf>
    <xf numFmtId="169" fontId="46" fillId="32" borderId="155" xfId="16" applyNumberFormat="1" applyFont="1" applyFill="1" applyBorder="1" applyAlignment="1" applyProtection="1">
      <alignment horizontal="center"/>
    </xf>
    <xf numFmtId="0" fontId="73" fillId="0" borderId="157" xfId="0" applyFont="1" applyFill="1" applyBorder="1" applyAlignment="1">
      <alignment horizontal="left"/>
    </xf>
    <xf numFmtId="0" fontId="71" fillId="0" borderId="157" xfId="0" applyFont="1" applyFill="1" applyBorder="1" applyAlignment="1" applyProtection="1">
      <alignment horizontal="center"/>
      <protection locked="0"/>
    </xf>
    <xf numFmtId="0" fontId="71" fillId="29" borderId="67" xfId="0" applyFont="1" applyFill="1" applyBorder="1" applyAlignment="1" applyProtection="1">
      <alignment horizontal="center"/>
    </xf>
    <xf numFmtId="0" fontId="71" fillId="29" borderId="155" xfId="0" applyFont="1" applyFill="1" applyBorder="1" applyAlignment="1" applyProtection="1">
      <alignment horizontal="center"/>
    </xf>
    <xf numFmtId="4" fontId="71" fillId="0" borderId="144" xfId="0" applyNumberFormat="1" applyFont="1" applyFill="1" applyBorder="1" applyAlignment="1">
      <alignment horizontal="center"/>
    </xf>
    <xf numFmtId="0" fontId="71" fillId="0" borderId="158" xfId="0" applyFont="1" applyFill="1" applyBorder="1" applyAlignment="1"/>
    <xf numFmtId="0" fontId="71" fillId="0" borderId="159" xfId="0" applyFont="1" applyFill="1" applyBorder="1" applyAlignment="1">
      <alignment horizontal="left"/>
    </xf>
    <xf numFmtId="0" fontId="71" fillId="0" borderId="160" xfId="0" applyFont="1" applyFill="1" applyBorder="1" applyAlignment="1">
      <alignment horizontal="left"/>
    </xf>
    <xf numFmtId="4" fontId="75" fillId="0" borderId="152" xfId="0" applyNumberFormat="1" applyFont="1" applyFill="1" applyBorder="1" applyAlignment="1">
      <alignment horizontal="center"/>
    </xf>
    <xf numFmtId="0" fontId="75" fillId="0" borderId="147" xfId="0" applyFont="1" applyFill="1" applyBorder="1" applyAlignment="1" applyProtection="1">
      <alignment horizontal="center"/>
      <protection locked="0"/>
    </xf>
    <xf numFmtId="0" fontId="71" fillId="11" borderId="67" xfId="0" applyFont="1" applyFill="1" applyBorder="1" applyAlignment="1" applyProtection="1">
      <alignment horizontal="center"/>
    </xf>
    <xf numFmtId="0" fontId="71" fillId="31" borderId="150" xfId="3" applyFont="1" applyFill="1" applyBorder="1" applyAlignment="1" applyProtection="1">
      <alignment horizontal="center"/>
    </xf>
    <xf numFmtId="0" fontId="76" fillId="9" borderId="147" xfId="0" applyFont="1" applyFill="1" applyBorder="1" applyAlignment="1">
      <alignment horizontal="center"/>
    </xf>
    <xf numFmtId="0" fontId="46" fillId="32" borderId="155" xfId="0" applyFont="1" applyFill="1" applyBorder="1" applyAlignment="1">
      <alignment horizontal="center"/>
    </xf>
    <xf numFmtId="4" fontId="71" fillId="0" borderId="11" xfId="0" applyNumberFormat="1" applyFont="1" applyFill="1" applyBorder="1" applyAlignment="1">
      <alignment horizontal="center"/>
    </xf>
    <xf numFmtId="0" fontId="77" fillId="32" borderId="147" xfId="0" applyFont="1" applyFill="1" applyBorder="1" applyAlignment="1">
      <alignment horizontal="center"/>
    </xf>
    <xf numFmtId="0" fontId="71" fillId="0" borderId="156" xfId="0" applyFont="1" applyFill="1" applyBorder="1" applyAlignment="1">
      <alignment horizontal="left"/>
    </xf>
    <xf numFmtId="0" fontId="71" fillId="0" borderId="127" xfId="0" applyFont="1" applyFill="1" applyBorder="1" applyAlignment="1">
      <alignment horizontal="left"/>
    </xf>
    <xf numFmtId="4" fontId="71" fillId="0" borderId="156" xfId="0" applyNumberFormat="1" applyFont="1" applyFill="1" applyBorder="1" applyAlignment="1">
      <alignment horizontal="center"/>
    </xf>
    <xf numFmtId="0" fontId="71" fillId="0" borderId="151" xfId="0" applyFont="1" applyFill="1" applyBorder="1" applyAlignment="1" applyProtection="1">
      <alignment horizontal="center"/>
      <protection locked="0"/>
    </xf>
    <xf numFmtId="0" fontId="71" fillId="30" borderId="150" xfId="0" applyFont="1" applyFill="1" applyBorder="1" applyAlignment="1" applyProtection="1">
      <alignment horizontal="center"/>
      <protection locked="0"/>
    </xf>
    <xf numFmtId="0" fontId="49" fillId="9" borderId="151" xfId="0" applyFont="1" applyFill="1" applyBorder="1" applyAlignment="1">
      <alignment horizontal="center"/>
    </xf>
    <xf numFmtId="0" fontId="46" fillId="32" borderId="151" xfId="0" applyFont="1" applyFill="1" applyBorder="1" applyAlignment="1">
      <alignment horizontal="center"/>
    </xf>
    <xf numFmtId="0" fontId="75" fillId="0" borderId="144" xfId="0" applyFont="1" applyFill="1" applyBorder="1" applyAlignment="1">
      <alignment horizontal="left"/>
    </xf>
    <xf numFmtId="0" fontId="75" fillId="0" borderId="145" xfId="0" applyFont="1" applyFill="1" applyBorder="1" applyAlignment="1">
      <alignment horizontal="left"/>
    </xf>
    <xf numFmtId="0" fontId="75" fillId="0" borderId="152" xfId="0" applyFont="1" applyFill="1" applyBorder="1" applyAlignment="1"/>
    <xf numFmtId="4" fontId="75" fillId="0" borderId="144" xfId="0" applyNumberFormat="1" applyFont="1" applyFill="1" applyBorder="1" applyAlignment="1">
      <alignment horizontal="center"/>
    </xf>
    <xf numFmtId="0" fontId="75" fillId="0" borderId="148" xfId="0" applyFont="1" applyFill="1" applyBorder="1" applyAlignment="1" applyProtection="1">
      <alignment horizontal="center"/>
      <protection locked="0"/>
    </xf>
    <xf numFmtId="0" fontId="75" fillId="29" borderId="153" xfId="0" applyFont="1" applyFill="1" applyBorder="1" applyAlignment="1" applyProtection="1">
      <alignment horizontal="center"/>
    </xf>
    <xf numFmtId="0" fontId="75" fillId="29" borderId="155" xfId="0" applyFont="1" applyFill="1" applyBorder="1" applyAlignment="1" applyProtection="1">
      <alignment horizontal="center"/>
    </xf>
    <xf numFmtId="0" fontId="75" fillId="30" borderId="154" xfId="0" applyFont="1" applyFill="1" applyBorder="1" applyAlignment="1" applyProtection="1">
      <alignment horizontal="center"/>
      <protection locked="0"/>
    </xf>
    <xf numFmtId="0" fontId="75" fillId="30" borderId="149" xfId="0" applyFont="1" applyFill="1" applyBorder="1" applyAlignment="1" applyProtection="1">
      <alignment horizontal="center"/>
      <protection locked="0"/>
    </xf>
    <xf numFmtId="0" fontId="75" fillId="31" borderId="149" xfId="0" applyFont="1" applyFill="1" applyBorder="1" applyAlignment="1" applyProtection="1">
      <alignment horizontal="center"/>
    </xf>
    <xf numFmtId="0" fontId="71" fillId="0" borderId="161" xfId="0" applyFont="1" applyFill="1" applyBorder="1" applyAlignment="1"/>
    <xf numFmtId="0" fontId="71" fillId="0" borderId="11" xfId="0" applyFont="1" applyFill="1" applyBorder="1" applyAlignment="1"/>
    <xf numFmtId="0" fontId="71" fillId="0" borderId="8" xfId="0" applyFont="1" applyFill="1" applyBorder="1" applyAlignment="1">
      <alignment horizontal="left"/>
    </xf>
    <xf numFmtId="0" fontId="71" fillId="0" borderId="0" xfId="0" applyFont="1" applyFill="1" applyBorder="1" applyAlignment="1">
      <alignment horizontal="left"/>
    </xf>
    <xf numFmtId="0" fontId="71" fillId="0" borderId="6" xfId="0" applyFont="1" applyFill="1" applyBorder="1" applyAlignment="1"/>
    <xf numFmtId="4" fontId="75" fillId="0" borderId="156" xfId="0" applyNumberFormat="1" applyFont="1" applyFill="1" applyBorder="1" applyAlignment="1">
      <alignment horizontal="center"/>
    </xf>
    <xf numFmtId="0" fontId="75" fillId="0" borderId="151" xfId="0" applyFont="1" applyFill="1" applyBorder="1" applyAlignment="1" applyProtection="1">
      <alignment horizontal="center"/>
      <protection locked="0"/>
    </xf>
    <xf numFmtId="0" fontId="71" fillId="6" borderId="153" xfId="0" applyFont="1" applyFill="1" applyBorder="1" applyAlignment="1" applyProtection="1">
      <alignment horizontal="center"/>
    </xf>
    <xf numFmtId="0" fontId="76" fillId="9" borderId="151" xfId="0" applyFont="1" applyFill="1" applyBorder="1" applyAlignment="1">
      <alignment horizontal="center"/>
    </xf>
    <xf numFmtId="0" fontId="77" fillId="32" borderId="151" xfId="0" applyFont="1" applyFill="1" applyBorder="1" applyAlignment="1">
      <alignment horizontal="center"/>
    </xf>
    <xf numFmtId="0" fontId="71" fillId="0" borderId="156" xfId="3" applyFont="1" applyFill="1" applyBorder="1" applyAlignment="1">
      <alignment horizontal="left"/>
    </xf>
    <xf numFmtId="0" fontId="78" fillId="0" borderId="156" xfId="0" applyFont="1" applyFill="1" applyBorder="1" applyAlignment="1">
      <alignment horizontal="left"/>
    </xf>
    <xf numFmtId="0" fontId="71" fillId="0" borderId="156" xfId="0" applyFont="1" applyFill="1" applyBorder="1" applyAlignment="1"/>
    <xf numFmtId="0" fontId="71" fillId="29" borderId="162" xfId="0" applyFont="1" applyFill="1" applyBorder="1" applyAlignment="1" applyProtection="1">
      <alignment horizontal="center"/>
    </xf>
    <xf numFmtId="0" fontId="71" fillId="0" borderId="144" xfId="0" applyFont="1" applyFill="1" applyBorder="1" applyAlignment="1"/>
    <xf numFmtId="0" fontId="79" fillId="0" borderId="144" xfId="0" applyFont="1" applyFill="1" applyBorder="1" applyAlignment="1">
      <alignment horizontal="left"/>
    </xf>
    <xf numFmtId="0" fontId="71" fillId="0" borderId="144" xfId="3" applyFont="1" applyFill="1" applyBorder="1" applyAlignment="1">
      <alignment horizontal="left"/>
    </xf>
    <xf numFmtId="0" fontId="78" fillId="0" borderId="144" xfId="0" applyFont="1" applyFill="1" applyBorder="1" applyAlignment="1">
      <alignment horizontal="left"/>
    </xf>
    <xf numFmtId="4" fontId="73" fillId="0" borderId="156" xfId="0" applyNumberFormat="1" applyFont="1" applyFill="1" applyBorder="1" applyAlignment="1">
      <alignment horizontal="center"/>
    </xf>
    <xf numFmtId="0" fontId="46" fillId="32" borderId="1" xfId="0" applyFont="1" applyFill="1" applyBorder="1" applyAlignment="1">
      <alignment horizontal="center"/>
    </xf>
    <xf numFmtId="0" fontId="46" fillId="32" borderId="7" xfId="0" applyFont="1" applyFill="1" applyBorder="1" applyAlignment="1">
      <alignment horizontal="center"/>
    </xf>
    <xf numFmtId="0" fontId="46" fillId="32" borderId="3" xfId="0" applyFont="1" applyFill="1" applyBorder="1" applyAlignment="1">
      <alignment horizontal="center"/>
    </xf>
    <xf numFmtId="0" fontId="46" fillId="32" borderId="8" xfId="0" applyFont="1" applyFill="1" applyBorder="1" applyAlignment="1">
      <alignment horizontal="center"/>
    </xf>
    <xf numFmtId="0" fontId="75" fillId="0" borderId="144" xfId="0" applyFont="1" applyFill="1" applyBorder="1" applyAlignment="1"/>
    <xf numFmtId="0" fontId="46" fillId="32" borderId="153" xfId="0" applyFont="1" applyFill="1" applyBorder="1" applyAlignment="1">
      <alignment horizontal="center"/>
    </xf>
    <xf numFmtId="0" fontId="75" fillId="0" borderId="157" xfId="0" applyFont="1" applyFill="1" applyBorder="1" applyAlignment="1" applyProtection="1">
      <alignment horizontal="center"/>
      <protection locked="0"/>
    </xf>
    <xf numFmtId="0" fontId="75" fillId="29" borderId="67" xfId="0" applyFont="1" applyFill="1" applyBorder="1" applyAlignment="1" applyProtection="1">
      <alignment horizontal="center"/>
    </xf>
    <xf numFmtId="0" fontId="76" fillId="9" borderId="155" xfId="0" applyFont="1" applyFill="1" applyBorder="1" applyAlignment="1">
      <alignment horizontal="center"/>
    </xf>
    <xf numFmtId="0" fontId="77" fillId="32" borderId="155" xfId="0" applyFont="1" applyFill="1" applyBorder="1" applyAlignment="1">
      <alignment horizontal="center"/>
    </xf>
    <xf numFmtId="0" fontId="71" fillId="0" borderId="156" xfId="0" applyFont="1" applyFill="1" applyBorder="1" applyAlignment="1">
      <alignment wrapText="1"/>
    </xf>
    <xf numFmtId="4" fontId="73" fillId="0" borderId="156" xfId="0" applyNumberFormat="1" applyFont="1" applyFill="1" applyBorder="1" applyAlignment="1">
      <alignment horizontal="center" wrapText="1"/>
    </xf>
    <xf numFmtId="0" fontId="71" fillId="0" borderId="151" xfId="0" applyFont="1" applyFill="1" applyBorder="1" applyAlignment="1" applyProtection="1">
      <alignment horizontal="center" wrapText="1"/>
      <protection locked="0"/>
    </xf>
    <xf numFmtId="0" fontId="49" fillId="9" borderId="151" xfId="0" applyFont="1" applyFill="1" applyBorder="1" applyAlignment="1">
      <alignment horizontal="center" wrapText="1"/>
    </xf>
    <xf numFmtId="0" fontId="71" fillId="0" borderId="144" xfId="0" applyFont="1" applyFill="1" applyBorder="1" applyAlignment="1">
      <alignment horizontal="left" wrapText="1"/>
    </xf>
    <xf numFmtId="0" fontId="71" fillId="0" borderId="144" xfId="0" applyFont="1" applyFill="1" applyBorder="1" applyAlignment="1">
      <alignment wrapText="1"/>
    </xf>
    <xf numFmtId="4" fontId="73" fillId="0" borderId="144" xfId="0" applyNumberFormat="1" applyFont="1" applyFill="1" applyBorder="1" applyAlignment="1">
      <alignment horizontal="center" wrapText="1"/>
    </xf>
    <xf numFmtId="0" fontId="71" fillId="0" borderId="147" xfId="0" applyFont="1" applyFill="1" applyBorder="1" applyAlignment="1" applyProtection="1">
      <alignment horizontal="center" wrapText="1"/>
      <protection locked="0"/>
    </xf>
    <xf numFmtId="0" fontId="49" fillId="9" borderId="147" xfId="0" applyFont="1" applyFill="1" applyBorder="1" applyAlignment="1">
      <alignment horizontal="center" wrapText="1"/>
    </xf>
    <xf numFmtId="4" fontId="71" fillId="0" borderId="144" xfId="0" applyNumberFormat="1" applyFont="1" applyFill="1" applyBorder="1" applyAlignment="1">
      <alignment horizontal="center" wrapText="1"/>
    </xf>
    <xf numFmtId="0" fontId="71" fillId="0" borderId="157" xfId="0" applyFont="1" applyFill="1" applyBorder="1" applyAlignment="1" applyProtection="1">
      <alignment horizontal="center" wrapText="1"/>
      <protection locked="0"/>
    </xf>
    <xf numFmtId="0" fontId="71" fillId="29" borderId="67" xfId="0" applyFont="1" applyFill="1" applyBorder="1" applyAlignment="1" applyProtection="1">
      <alignment horizontal="center" wrapText="1"/>
    </xf>
    <xf numFmtId="0" fontId="71" fillId="29" borderId="155" xfId="0" applyFont="1" applyFill="1" applyBorder="1" applyAlignment="1" applyProtection="1">
      <alignment horizontal="center" wrapText="1"/>
    </xf>
    <xf numFmtId="0" fontId="49" fillId="9" borderId="155" xfId="0" applyFont="1" applyFill="1" applyBorder="1" applyAlignment="1">
      <alignment horizontal="center" wrapText="1"/>
    </xf>
    <xf numFmtId="0" fontId="46" fillId="32" borderId="147" xfId="0" applyFont="1" applyFill="1" applyBorder="1" applyAlignment="1">
      <alignment horizontal="center" wrapText="1"/>
    </xf>
    <xf numFmtId="0" fontId="46" fillId="32" borderId="155" xfId="0" applyFont="1" applyFill="1" applyBorder="1" applyAlignment="1">
      <alignment horizontal="center" wrapText="1"/>
    </xf>
    <xf numFmtId="0" fontId="71" fillId="0" borderId="146" xfId="0" applyFont="1" applyFill="1" applyBorder="1" applyAlignment="1">
      <alignment horizontal="left"/>
    </xf>
    <xf numFmtId="0" fontId="75" fillId="0" borderId="163" xfId="0" applyFont="1" applyFill="1" applyBorder="1" applyAlignment="1" applyProtection="1">
      <alignment horizontal="center"/>
      <protection locked="0"/>
    </xf>
    <xf numFmtId="0" fontId="71" fillId="30" borderId="164" xfId="0" applyFont="1" applyFill="1" applyBorder="1" applyAlignment="1" applyProtection="1">
      <alignment horizontal="center"/>
      <protection locked="0"/>
    </xf>
    <xf numFmtId="0" fontId="71" fillId="31" borderId="128" xfId="3" applyFont="1" applyFill="1" applyBorder="1" applyAlignment="1" applyProtection="1">
      <alignment horizontal="center"/>
    </xf>
    <xf numFmtId="0" fontId="71" fillId="31" borderId="162" xfId="0" applyFont="1" applyFill="1" applyBorder="1" applyAlignment="1" applyProtection="1">
      <alignment horizontal="center"/>
    </xf>
    <xf numFmtId="4" fontId="74" fillId="2" borderId="144" xfId="0" applyNumberFormat="1" applyFont="1" applyFill="1" applyBorder="1" applyAlignment="1" applyProtection="1">
      <alignment horizontal="right"/>
    </xf>
    <xf numFmtId="0" fontId="76" fillId="9" borderId="163" xfId="0" applyFont="1" applyFill="1" applyBorder="1" applyAlignment="1">
      <alignment horizontal="center"/>
    </xf>
    <xf numFmtId="0" fontId="77" fillId="32" borderId="1" xfId="0" applyFont="1" applyFill="1" applyBorder="1" applyAlignment="1">
      <alignment horizontal="center"/>
    </xf>
    <xf numFmtId="0" fontId="77" fillId="32" borderId="7" xfId="0" applyFont="1" applyFill="1" applyBorder="1" applyAlignment="1">
      <alignment horizontal="center"/>
    </xf>
    <xf numFmtId="0" fontId="75" fillId="0" borderId="152" xfId="0" applyFont="1" applyFill="1" applyBorder="1" applyAlignment="1">
      <alignment horizontal="left"/>
    </xf>
    <xf numFmtId="0" fontId="77" fillId="32" borderId="3" xfId="0" applyFont="1" applyFill="1" applyBorder="1" applyAlignment="1">
      <alignment horizontal="center"/>
    </xf>
    <xf numFmtId="0" fontId="77" fillId="32" borderId="8" xfId="0" applyFont="1" applyFill="1" applyBorder="1" applyAlignment="1">
      <alignment horizontal="center"/>
    </xf>
    <xf numFmtId="0" fontId="71" fillId="0" borderId="152" xfId="0" applyFont="1" applyFill="1" applyBorder="1" applyAlignment="1">
      <alignment horizontal="left"/>
    </xf>
    <xf numFmtId="0" fontId="71" fillId="0" borderId="145" xfId="0" applyFont="1" applyFill="1" applyBorder="1" applyAlignment="1"/>
    <xf numFmtId="4" fontId="71" fillId="0" borderId="144" xfId="0" applyNumberFormat="1" applyFont="1" applyFill="1" applyBorder="1" applyAlignment="1"/>
    <xf numFmtId="0" fontId="71" fillId="0" borderId="147" xfId="0" applyFont="1" applyFill="1" applyBorder="1" applyAlignment="1" applyProtection="1">
      <protection locked="0"/>
    </xf>
    <xf numFmtId="0" fontId="71" fillId="0" borderId="157" xfId="0" applyFont="1" applyFill="1" applyBorder="1" applyAlignment="1" applyProtection="1">
      <protection locked="0"/>
    </xf>
    <xf numFmtId="0" fontId="71" fillId="29" borderId="67" xfId="0" applyFont="1" applyFill="1" applyBorder="1" applyAlignment="1" applyProtection="1"/>
    <xf numFmtId="0" fontId="71" fillId="29" borderId="155" xfId="0" applyFont="1" applyFill="1" applyBorder="1" applyAlignment="1" applyProtection="1"/>
    <xf numFmtId="0" fontId="49" fillId="9" borderId="147" xfId="0" applyFont="1" applyFill="1" applyBorder="1" applyAlignment="1"/>
    <xf numFmtId="0" fontId="49" fillId="9" borderId="155" xfId="0" applyFont="1" applyFill="1" applyBorder="1" applyAlignment="1"/>
    <xf numFmtId="0" fontId="71" fillId="0" borderId="145" xfId="3" applyFont="1" applyFill="1" applyBorder="1" applyAlignment="1">
      <alignment horizontal="left"/>
    </xf>
    <xf numFmtId="0" fontId="75" fillId="0" borderId="152" xfId="3" applyFont="1" applyFill="1" applyBorder="1" applyAlignment="1">
      <alignment horizontal="left"/>
    </xf>
    <xf numFmtId="0" fontId="71" fillId="0" borderId="144" xfId="3" applyFont="1" applyFill="1" applyBorder="1" applyAlignment="1"/>
    <xf numFmtId="4" fontId="73" fillId="0" borderId="144" xfId="3" applyNumberFormat="1" applyFont="1" applyFill="1" applyBorder="1" applyAlignment="1">
      <alignment horizontal="center"/>
    </xf>
    <xf numFmtId="0" fontId="71" fillId="0" borderId="147" xfId="3" applyFont="1" applyFill="1" applyBorder="1" applyAlignment="1" applyProtection="1">
      <alignment horizontal="center"/>
      <protection locked="0"/>
    </xf>
    <xf numFmtId="0" fontId="71" fillId="0" borderId="157" xfId="0" applyFont="1" applyBorder="1" applyAlignment="1" applyProtection="1">
      <alignment horizontal="center"/>
      <protection locked="0"/>
    </xf>
    <xf numFmtId="0" fontId="49" fillId="9" borderId="147" xfId="3" applyFont="1" applyFill="1" applyBorder="1" applyAlignment="1">
      <alignment horizontal="center"/>
    </xf>
    <xf numFmtId="4" fontId="71" fillId="0" borderId="144" xfId="3" applyNumberFormat="1" applyFont="1" applyFill="1" applyBorder="1" applyAlignment="1">
      <alignment horizontal="center"/>
    </xf>
    <xf numFmtId="0" fontId="73" fillId="0" borderId="152" xfId="0" applyFont="1" applyFill="1" applyBorder="1" applyAlignment="1"/>
    <xf numFmtId="0" fontId="71" fillId="0" borderId="152" xfId="0" applyFont="1" applyBorder="1" applyAlignment="1"/>
    <xf numFmtId="0" fontId="71" fillId="0" borderId="145" xfId="0" applyFont="1" applyFill="1" applyBorder="1" applyAlignment="1">
      <alignment horizontal="left" wrapText="1"/>
    </xf>
    <xf numFmtId="0" fontId="71" fillId="0" borderId="152" xfId="0" applyFont="1" applyFill="1" applyBorder="1" applyAlignment="1">
      <alignment horizontal="left" wrapText="1"/>
    </xf>
    <xf numFmtId="0" fontId="71" fillId="33" borderId="148" xfId="0" applyFont="1" applyFill="1" applyBorder="1" applyAlignment="1" applyProtection="1">
      <alignment horizontal="center"/>
      <protection locked="0"/>
    </xf>
    <xf numFmtId="0" fontId="46" fillId="32" borderId="3" xfId="0" applyFont="1" applyFill="1" applyBorder="1" applyAlignment="1"/>
    <xf numFmtId="0" fontId="46" fillId="32" borderId="8" xfId="0" applyFont="1" applyFill="1" applyBorder="1" applyAlignment="1"/>
    <xf numFmtId="0" fontId="75" fillId="0" borderId="145" xfId="3" applyFont="1" applyFill="1" applyBorder="1" applyAlignment="1">
      <alignment horizontal="left"/>
    </xf>
    <xf numFmtId="0" fontId="75" fillId="0" borderId="144" xfId="3" applyFont="1" applyFill="1" applyBorder="1" applyAlignment="1"/>
    <xf numFmtId="4" fontId="75" fillId="0" borderId="144" xfId="3" applyNumberFormat="1" applyFont="1" applyFill="1" applyBorder="1" applyAlignment="1">
      <alignment horizontal="center"/>
    </xf>
    <xf numFmtId="0" fontId="75" fillId="0" borderId="147" xfId="3" applyFont="1" applyFill="1" applyBorder="1" applyAlignment="1" applyProtection="1">
      <alignment horizontal="center"/>
      <protection locked="0"/>
    </xf>
    <xf numFmtId="3" fontId="71" fillId="31" borderId="150" xfId="0" applyNumberFormat="1" applyFont="1" applyFill="1" applyBorder="1" applyAlignment="1" applyProtection="1">
      <alignment horizontal="center"/>
    </xf>
    <xf numFmtId="0" fontId="76" fillId="9" borderId="147" xfId="3" applyFont="1" applyFill="1" applyBorder="1" applyAlignment="1">
      <alignment horizontal="center"/>
    </xf>
    <xf numFmtId="0" fontId="75" fillId="0" borderId="145" xfId="3" applyFont="1" applyFill="1" applyBorder="1" applyAlignment="1">
      <alignment horizontal="left" wrapText="1"/>
    </xf>
    <xf numFmtId="0" fontId="75" fillId="0" borderId="152" xfId="3" applyFont="1" applyFill="1" applyBorder="1" applyAlignment="1">
      <alignment horizontal="left" wrapText="1"/>
    </xf>
    <xf numFmtId="0" fontId="75" fillId="0" borderId="144" xfId="3" applyFont="1" applyFill="1" applyBorder="1" applyAlignment="1">
      <alignment wrapText="1"/>
    </xf>
    <xf numFmtId="4" fontId="73" fillId="0" borderId="144" xfId="3" applyNumberFormat="1" applyFont="1" applyFill="1" applyBorder="1" applyAlignment="1">
      <alignment horizontal="center" wrapText="1"/>
    </xf>
    <xf numFmtId="0" fontId="75" fillId="0" borderId="147" xfId="3" quotePrefix="1" applyNumberFormat="1" applyFont="1" applyFill="1" applyBorder="1" applyAlignment="1" applyProtection="1">
      <alignment horizontal="center" wrapText="1"/>
      <protection locked="0"/>
    </xf>
    <xf numFmtId="0" fontId="76" fillId="9" borderId="147" xfId="3" applyFont="1" applyFill="1" applyBorder="1" applyAlignment="1">
      <alignment horizontal="center" wrapText="1"/>
    </xf>
    <xf numFmtId="0" fontId="49" fillId="9" borderId="165" xfId="0" applyFont="1" applyFill="1" applyBorder="1" applyAlignment="1">
      <alignment horizontal="center"/>
    </xf>
    <xf numFmtId="0" fontId="75" fillId="0" borderId="147" xfId="3" applyFont="1" applyFill="1" applyBorder="1" applyAlignment="1" applyProtection="1">
      <alignment horizontal="center" wrapText="1"/>
      <protection locked="0"/>
    </xf>
    <xf numFmtId="0" fontId="71" fillId="0" borderId="145" xfId="3" applyFont="1" applyFill="1" applyBorder="1" applyAlignment="1">
      <alignment horizontal="left" wrapText="1"/>
    </xf>
    <xf numFmtId="0" fontId="71" fillId="0" borderId="152" xfId="3" applyFont="1" applyFill="1" applyBorder="1" applyAlignment="1">
      <alignment horizontal="left" wrapText="1"/>
    </xf>
    <xf numFmtId="0" fontId="71" fillId="0" borderId="144" xfId="3" applyFont="1" applyFill="1" applyBorder="1" applyAlignment="1">
      <alignment wrapText="1"/>
    </xf>
    <xf numFmtId="4" fontId="71" fillId="0" borderId="144" xfId="3" applyNumberFormat="1" applyFont="1" applyFill="1" applyBorder="1" applyAlignment="1">
      <alignment horizontal="center" wrapText="1"/>
    </xf>
    <xf numFmtId="0" fontId="71" fillId="0" borderId="147" xfId="3" applyFont="1" applyFill="1" applyBorder="1" applyAlignment="1" applyProtection="1">
      <alignment horizontal="center" wrapText="1"/>
      <protection locked="0"/>
    </xf>
    <xf numFmtId="0" fontId="49" fillId="9" borderId="147" xfId="3" applyFont="1" applyFill="1" applyBorder="1" applyAlignment="1">
      <alignment horizontal="center" wrapText="1"/>
    </xf>
    <xf numFmtId="0" fontId="81" fillId="0" borderId="152" xfId="0" applyFont="1" applyFill="1" applyBorder="1" applyAlignment="1"/>
    <xf numFmtId="0" fontId="75" fillId="0" borderId="158" xfId="0" applyFont="1" applyFill="1" applyBorder="1" applyAlignment="1">
      <alignment horizontal="left"/>
    </xf>
    <xf numFmtId="0" fontId="75" fillId="0" borderId="159" xfId="0" applyFont="1" applyFill="1" applyBorder="1" applyAlignment="1"/>
    <xf numFmtId="4" fontId="75" fillId="0" borderId="159" xfId="0" applyNumberFormat="1" applyFont="1" applyFill="1" applyBorder="1" applyAlignment="1">
      <alignment horizontal="center"/>
    </xf>
    <xf numFmtId="0" fontId="71" fillId="0" borderId="166" xfId="0" applyFont="1" applyFill="1" applyBorder="1" applyAlignment="1" applyProtection="1">
      <alignment horizontal="center"/>
      <protection locked="0"/>
    </xf>
    <xf numFmtId="0" fontId="71" fillId="29" borderId="167" xfId="0" applyFont="1" applyFill="1" applyBorder="1" applyAlignment="1" applyProtection="1">
      <alignment horizontal="center"/>
    </xf>
    <xf numFmtId="0" fontId="71" fillId="30" borderId="165" xfId="0" applyFont="1" applyFill="1" applyBorder="1" applyAlignment="1" applyProtection="1">
      <alignment horizontal="center"/>
      <protection locked="0"/>
    </xf>
    <xf numFmtId="0" fontId="71" fillId="31" borderId="165" xfId="0" applyFont="1" applyFill="1" applyBorder="1" applyAlignment="1" applyProtection="1">
      <alignment horizontal="center"/>
    </xf>
    <xf numFmtId="4" fontId="74" fillId="2" borderId="159" xfId="0" applyNumberFormat="1" applyFont="1" applyFill="1" applyBorder="1" applyAlignment="1" applyProtection="1">
      <alignment horizontal="right"/>
    </xf>
    <xf numFmtId="0" fontId="75" fillId="0" borderId="157" xfId="0" applyFont="1" applyBorder="1" applyAlignment="1"/>
    <xf numFmtId="0" fontId="71" fillId="6" borderId="155" xfId="0" applyFont="1" applyFill="1" applyBorder="1" applyAlignment="1" applyProtection="1">
      <alignment horizontal="center"/>
    </xf>
    <xf numFmtId="0" fontId="75" fillId="0" borderId="144" xfId="3" applyFont="1" applyFill="1" applyBorder="1" applyAlignment="1">
      <alignment horizontal="left"/>
    </xf>
    <xf numFmtId="0" fontId="75" fillId="0" borderId="160" xfId="0" applyFont="1" applyFill="1" applyBorder="1" applyAlignment="1">
      <alignment horizontal="left"/>
    </xf>
    <xf numFmtId="0" fontId="49" fillId="9" borderId="163" xfId="0" applyFont="1" applyFill="1" applyBorder="1" applyAlignment="1">
      <alignment horizontal="center"/>
    </xf>
    <xf numFmtId="0" fontId="71" fillId="0" borderId="158" xfId="0" applyFont="1" applyFill="1" applyBorder="1" applyAlignment="1">
      <alignment horizontal="left"/>
    </xf>
    <xf numFmtId="0" fontId="75" fillId="0" borderId="166" xfId="0" applyFont="1" applyFill="1" applyBorder="1" applyAlignment="1" applyProtection="1">
      <alignment horizontal="center"/>
      <protection locked="0"/>
    </xf>
    <xf numFmtId="0" fontId="75" fillId="29" borderId="167" xfId="0" applyFont="1" applyFill="1" applyBorder="1" applyAlignment="1" applyProtection="1">
      <alignment horizontal="center"/>
    </xf>
    <xf numFmtId="0" fontId="75" fillId="29" borderId="165" xfId="0" applyFont="1" applyFill="1" applyBorder="1" applyAlignment="1" applyProtection="1">
      <alignment horizontal="center"/>
    </xf>
    <xf numFmtId="0" fontId="76" fillId="9" borderId="165" xfId="0" applyFont="1" applyFill="1" applyBorder="1" applyAlignment="1">
      <alignment horizontal="center"/>
    </xf>
    <xf numFmtId="0" fontId="71" fillId="0" borderId="143" xfId="0" applyFont="1" applyFill="1" applyBorder="1" applyAlignment="1">
      <alignment horizontal="left"/>
    </xf>
    <xf numFmtId="0" fontId="73" fillId="0" borderId="156" xfId="0" applyFont="1" applyFill="1" applyBorder="1" applyAlignment="1"/>
    <xf numFmtId="0" fontId="71" fillId="6" borderId="131" xfId="0" applyFont="1" applyFill="1" applyBorder="1" applyAlignment="1" applyProtection="1">
      <alignment horizontal="center"/>
    </xf>
    <xf numFmtId="0" fontId="71" fillId="6" borderId="162" xfId="0" applyFont="1" applyFill="1" applyBorder="1" applyAlignment="1" applyProtection="1">
      <alignment horizontal="center"/>
    </xf>
    <xf numFmtId="0" fontId="71" fillId="30" borderId="150" xfId="0" applyNumberFormat="1" applyFont="1" applyFill="1" applyBorder="1" applyAlignment="1" applyProtection="1">
      <alignment horizontal="center"/>
      <protection locked="0"/>
    </xf>
    <xf numFmtId="0" fontId="71" fillId="30" borderId="148" xfId="0" applyFont="1" applyFill="1" applyBorder="1" applyAlignment="1" applyProtection="1">
      <alignment horizontal="center"/>
      <protection locked="0"/>
    </xf>
    <xf numFmtId="173" fontId="71" fillId="31" borderId="128" xfId="3" applyNumberFormat="1" applyFont="1" applyFill="1" applyBorder="1" applyAlignment="1" applyProtection="1">
      <alignment horizontal="center"/>
    </xf>
    <xf numFmtId="0" fontId="73" fillId="0" borderId="144" xfId="0" applyFont="1" applyFill="1" applyBorder="1" applyAlignment="1"/>
    <xf numFmtId="0" fontId="73" fillId="0" borderId="144" xfId="0" applyFont="1" applyFill="1" applyBorder="1" applyAlignment="1">
      <alignment horizontal="left"/>
    </xf>
    <xf numFmtId="0" fontId="73" fillId="0" borderId="147" xfId="0" applyFont="1" applyFill="1" applyBorder="1" applyAlignment="1" applyProtection="1">
      <alignment horizontal="center"/>
      <protection locked="0"/>
    </xf>
    <xf numFmtId="0" fontId="73" fillId="0" borderId="157" xfId="0" applyFont="1" applyFill="1" applyBorder="1" applyAlignment="1" applyProtection="1">
      <alignment horizontal="center"/>
      <protection locked="0"/>
    </xf>
    <xf numFmtId="173" fontId="71" fillId="31" borderId="150" xfId="3" applyNumberFormat="1" applyFont="1" applyFill="1" applyBorder="1" applyAlignment="1" applyProtection="1">
      <alignment horizontal="center"/>
    </xf>
    <xf numFmtId="2" fontId="71" fillId="0" borderId="159" xfId="0" applyNumberFormat="1" applyFont="1" applyFill="1" applyBorder="1" applyAlignment="1">
      <alignment horizontal="center"/>
    </xf>
    <xf numFmtId="0" fontId="77" fillId="32" borderId="163" xfId="0" applyFont="1" applyFill="1" applyBorder="1" applyAlignment="1">
      <alignment horizontal="center"/>
    </xf>
    <xf numFmtId="0" fontId="46" fillId="32" borderId="165" xfId="0" applyFont="1" applyFill="1" applyBorder="1" applyAlignment="1">
      <alignment horizontal="center"/>
    </xf>
    <xf numFmtId="4" fontId="71" fillId="0" borderId="159" xfId="0" applyNumberFormat="1" applyFont="1" applyFill="1" applyBorder="1" applyAlignment="1">
      <alignment horizontal="center"/>
    </xf>
    <xf numFmtId="4" fontId="49" fillId="9" borderId="165" xfId="0" applyNumberFormat="1" applyFont="1" applyFill="1" applyBorder="1" applyAlignment="1">
      <alignment horizontal="center"/>
    </xf>
    <xf numFmtId="0" fontId="46" fillId="32" borderId="163" xfId="0" applyFont="1" applyFill="1" applyBorder="1" applyAlignment="1">
      <alignment horizontal="center"/>
    </xf>
    <xf numFmtId="4" fontId="46" fillId="32" borderId="165" xfId="0" applyNumberFormat="1" applyFont="1" applyFill="1" applyBorder="1" applyAlignment="1">
      <alignment horizontal="center"/>
    </xf>
    <xf numFmtId="0" fontId="71" fillId="6" borderId="168" xfId="0" applyFont="1" applyFill="1" applyBorder="1" applyAlignment="1" applyProtection="1">
      <alignment horizontal="center"/>
    </xf>
    <xf numFmtId="0" fontId="71" fillId="30" borderId="157" xfId="0" applyFont="1" applyFill="1" applyBorder="1" applyAlignment="1" applyProtection="1">
      <alignment horizontal="center"/>
      <protection locked="0"/>
    </xf>
    <xf numFmtId="3" fontId="71" fillId="31" borderId="134" xfId="0" applyNumberFormat="1" applyFont="1" applyFill="1" applyBorder="1" applyAlignment="1" applyProtection="1">
      <alignment horizontal="center"/>
    </xf>
    <xf numFmtId="0" fontId="71" fillId="31" borderId="140" xfId="0" applyFont="1" applyFill="1" applyBorder="1" applyAlignment="1" applyProtection="1">
      <alignment horizontal="center"/>
    </xf>
    <xf numFmtId="0" fontId="71" fillId="0" borderId="156" xfId="0" applyFont="1" applyFill="1" applyBorder="1" applyAlignment="1">
      <alignment horizontal="left" wrapText="1"/>
    </xf>
    <xf numFmtId="0" fontId="46" fillId="32" borderId="151" xfId="0" applyFont="1" applyFill="1" applyBorder="1" applyAlignment="1">
      <alignment horizontal="center" wrapText="1"/>
    </xf>
    <xf numFmtId="0" fontId="77" fillId="32" borderId="167" xfId="0" applyFont="1" applyFill="1" applyBorder="1" applyAlignment="1">
      <alignment horizontal="center"/>
    </xf>
    <xf numFmtId="0" fontId="77" fillId="32" borderId="159" xfId="0" applyFont="1" applyFill="1" applyBorder="1" applyAlignment="1">
      <alignment horizontal="center"/>
    </xf>
    <xf numFmtId="0" fontId="77" fillId="32" borderId="153" xfId="0" applyFont="1" applyFill="1" applyBorder="1" applyAlignment="1">
      <alignment horizontal="center"/>
    </xf>
    <xf numFmtId="0" fontId="77" fillId="32" borderId="156" xfId="0" applyFont="1" applyFill="1" applyBorder="1" applyAlignment="1">
      <alignment horizontal="center"/>
    </xf>
    <xf numFmtId="0" fontId="71" fillId="6" borderId="67" xfId="0" applyFont="1" applyFill="1" applyBorder="1" applyAlignment="1" applyProtection="1">
      <alignment horizontal="center" wrapText="1"/>
    </xf>
    <xf numFmtId="0" fontId="71" fillId="6" borderId="155" xfId="0" applyFont="1" applyFill="1" applyBorder="1" applyAlignment="1" applyProtection="1">
      <alignment horizontal="center" wrapText="1"/>
    </xf>
    <xf numFmtId="0" fontId="71" fillId="6" borderId="140" xfId="0" applyFont="1" applyFill="1" applyBorder="1" applyAlignment="1" applyProtection="1">
      <alignment horizontal="center"/>
    </xf>
    <xf numFmtId="0" fontId="75" fillId="0" borderId="144" xfId="3" applyFont="1" applyBorder="1" applyAlignment="1">
      <alignment horizontal="left"/>
    </xf>
    <xf numFmtId="0" fontId="75" fillId="0" borderId="144" xfId="3" applyFont="1" applyBorder="1" applyAlignment="1"/>
    <xf numFmtId="0" fontId="75" fillId="0" borderId="147" xfId="3" applyFont="1" applyBorder="1" applyAlignment="1" applyProtection="1">
      <alignment horizontal="center"/>
      <protection locked="0"/>
    </xf>
    <xf numFmtId="0" fontId="73" fillId="0" borderId="144" xfId="3" applyFont="1" applyBorder="1" applyAlignment="1">
      <alignment horizontal="left"/>
    </xf>
    <xf numFmtId="0" fontId="73" fillId="0" borderId="144" xfId="3" applyFont="1" applyBorder="1" applyAlignment="1"/>
    <xf numFmtId="0" fontId="73" fillId="0" borderId="147" xfId="3" applyFont="1" applyBorder="1" applyAlignment="1" applyProtection="1">
      <alignment horizontal="center"/>
      <protection locked="0"/>
    </xf>
    <xf numFmtId="0" fontId="73" fillId="0" borderId="157" xfId="0" applyFont="1" applyBorder="1" applyAlignment="1" applyProtection="1">
      <alignment horizontal="center"/>
      <protection locked="0"/>
    </xf>
    <xf numFmtId="0" fontId="71" fillId="0" borderId="144" xfId="3" applyFont="1" applyBorder="1" applyAlignment="1">
      <alignment horizontal="left" wrapText="1"/>
    </xf>
    <xf numFmtId="0" fontId="73" fillId="0" borderId="144" xfId="3" applyFont="1" applyBorder="1" applyAlignment="1">
      <alignment horizontal="left" wrapText="1"/>
    </xf>
    <xf numFmtId="0" fontId="73" fillId="0" borderId="144" xfId="3" applyFont="1" applyBorder="1" applyAlignment="1">
      <alignment wrapText="1"/>
    </xf>
    <xf numFmtId="0" fontId="73" fillId="0" borderId="147" xfId="3" applyFont="1" applyBorder="1" applyAlignment="1" applyProtection="1">
      <alignment horizontal="center" wrapText="1"/>
      <protection locked="0"/>
    </xf>
    <xf numFmtId="0" fontId="71" fillId="30" borderId="154" xfId="0" applyNumberFormat="1" applyFont="1" applyFill="1" applyBorder="1" applyAlignment="1" applyProtection="1">
      <alignment horizontal="center"/>
      <protection locked="0"/>
    </xf>
    <xf numFmtId="0" fontId="71" fillId="0" borderId="143" xfId="0" applyFont="1" applyBorder="1" applyAlignment="1"/>
    <xf numFmtId="0" fontId="75" fillId="0" borderId="156" xfId="3" applyFont="1" applyBorder="1" applyAlignment="1">
      <alignment horizontal="left"/>
    </xf>
    <xf numFmtId="0" fontId="73" fillId="0" borderId="156" xfId="3" applyFont="1" applyBorder="1" applyAlignment="1">
      <alignment horizontal="left"/>
    </xf>
    <xf numFmtId="0" fontId="73" fillId="0" borderId="156" xfId="3" applyFont="1" applyBorder="1" applyAlignment="1"/>
    <xf numFmtId="4" fontId="73" fillId="0" borderId="156" xfId="3" applyNumberFormat="1" applyFont="1" applyFill="1" applyBorder="1" applyAlignment="1">
      <alignment horizontal="center"/>
    </xf>
    <xf numFmtId="0" fontId="73" fillId="0" borderId="151" xfId="3" applyFont="1" applyBorder="1" applyAlignment="1" applyProtection="1">
      <alignment horizontal="center"/>
      <protection locked="0"/>
    </xf>
    <xf numFmtId="0" fontId="73" fillId="0" borderId="148" xfId="0" applyFont="1" applyBorder="1" applyAlignment="1" applyProtection="1">
      <alignment horizontal="center"/>
      <protection locked="0"/>
    </xf>
    <xf numFmtId="0" fontId="76" fillId="9" borderId="151" xfId="3" applyFont="1" applyFill="1" applyBorder="1" applyAlignment="1">
      <alignment horizontal="center"/>
    </xf>
    <xf numFmtId="0" fontId="71" fillId="31" borderId="154" xfId="3" applyFont="1" applyFill="1" applyBorder="1" applyAlignment="1" applyProtection="1">
      <alignment horizontal="center"/>
    </xf>
    <xf numFmtId="0" fontId="73" fillId="0" borderId="156" xfId="0" applyFont="1" applyFill="1" applyBorder="1" applyAlignment="1">
      <alignment horizontal="left"/>
    </xf>
    <xf numFmtId="0" fontId="73" fillId="0" borderId="151" xfId="0" applyFont="1" applyFill="1" applyBorder="1" applyAlignment="1" applyProtection="1">
      <alignment horizontal="center"/>
      <protection locked="0"/>
    </xf>
    <xf numFmtId="0" fontId="71" fillId="6" borderId="167" xfId="0" applyFont="1" applyFill="1" applyBorder="1" applyAlignment="1" applyProtection="1">
      <alignment horizontal="center"/>
    </xf>
    <xf numFmtId="0" fontId="71" fillId="6" borderId="165" xfId="0" applyFont="1" applyFill="1" applyBorder="1" applyAlignment="1" applyProtection="1">
      <alignment horizontal="center"/>
    </xf>
    <xf numFmtId="4" fontId="71" fillId="0" borderId="156" xfId="0" applyNumberFormat="1" applyFont="1" applyFill="1" applyBorder="1" applyAlignment="1">
      <alignment horizontal="center" wrapText="1"/>
    </xf>
    <xf numFmtId="0" fontId="71" fillId="0" borderId="148" xfId="0" applyFont="1" applyBorder="1" applyAlignment="1" applyProtection="1">
      <alignment horizontal="center"/>
      <protection locked="0"/>
    </xf>
    <xf numFmtId="170" fontId="71" fillId="30" borderId="150" xfId="0" applyNumberFormat="1" applyFont="1" applyFill="1" applyBorder="1" applyAlignment="1" applyProtection="1">
      <alignment horizontal="center"/>
      <protection locked="0"/>
    </xf>
    <xf numFmtId="2" fontId="71" fillId="31" borderId="150" xfId="3" applyNumberFormat="1" applyFont="1" applyFill="1" applyBorder="1" applyAlignment="1" applyProtection="1">
      <alignment horizontal="center"/>
    </xf>
    <xf numFmtId="0" fontId="75" fillId="0" borderId="8" xfId="0" applyFont="1" applyFill="1" applyBorder="1" applyAlignment="1">
      <alignment horizontal="left"/>
    </xf>
    <xf numFmtId="0" fontId="79" fillId="0" borderId="144" xfId="0" applyFont="1" applyBorder="1" applyAlignment="1">
      <alignment horizontal="left"/>
    </xf>
    <xf numFmtId="0" fontId="75" fillId="0" borderId="156" xfId="0" applyFont="1" applyFill="1" applyBorder="1" applyAlignment="1">
      <alignment horizontal="left"/>
    </xf>
    <xf numFmtId="0" fontId="75" fillId="0" borderId="156" xfId="0" applyFont="1" applyFill="1" applyBorder="1" applyAlignment="1"/>
    <xf numFmtId="0" fontId="46" fillId="32" borderId="1" xfId="0" applyFont="1" applyFill="1" applyBorder="1" applyAlignment="1"/>
    <xf numFmtId="0" fontId="46" fillId="32" borderId="7" xfId="0" applyFont="1" applyFill="1" applyBorder="1" applyAlignment="1"/>
    <xf numFmtId="0" fontId="46" fillId="32" borderId="153" xfId="0" applyFont="1" applyFill="1" applyBorder="1" applyAlignment="1"/>
    <xf numFmtId="0" fontId="46" fillId="32" borderId="156" xfId="0" applyFont="1" applyFill="1" applyBorder="1" applyAlignment="1"/>
    <xf numFmtId="0" fontId="71" fillId="0" borderId="153" xfId="0" applyFont="1" applyBorder="1" applyAlignment="1"/>
    <xf numFmtId="0" fontId="73" fillId="0" borderId="146" xfId="0" applyFont="1" applyFill="1" applyBorder="1" applyAlignment="1">
      <alignment horizontal="left"/>
    </xf>
    <xf numFmtId="0" fontId="73" fillId="0" borderId="127" xfId="0" applyFont="1" applyFill="1" applyBorder="1" applyAlignment="1"/>
    <xf numFmtId="4" fontId="73" fillId="0" borderId="146" xfId="0" applyNumberFormat="1" applyFont="1" applyFill="1" applyBorder="1" applyAlignment="1">
      <alignment horizontal="center"/>
    </xf>
    <xf numFmtId="0" fontId="71" fillId="30" borderId="128" xfId="0" applyFont="1" applyFill="1" applyBorder="1" applyAlignment="1" applyProtection="1">
      <alignment horizontal="center"/>
      <protection locked="0"/>
    </xf>
    <xf numFmtId="0" fontId="71" fillId="30" borderId="162" xfId="0" applyFont="1" applyFill="1" applyBorder="1" applyAlignment="1" applyProtection="1">
      <alignment horizontal="center"/>
      <protection locked="0"/>
    </xf>
    <xf numFmtId="0" fontId="71" fillId="31" borderId="148" xfId="0" applyFont="1" applyFill="1" applyBorder="1" applyAlignment="1" applyProtection="1">
      <alignment horizontal="center"/>
    </xf>
    <xf numFmtId="0" fontId="81" fillId="0" borderId="67" xfId="0" applyFont="1" applyFill="1" applyBorder="1" applyAlignment="1"/>
    <xf numFmtId="0" fontId="81" fillId="0" borderId="152" xfId="0" applyFont="1" applyFill="1" applyBorder="1" applyAlignment="1">
      <alignment horizontal="left"/>
    </xf>
    <xf numFmtId="0" fontId="81" fillId="0" borderId="145" xfId="0" applyFont="1" applyFill="1" applyBorder="1" applyAlignment="1"/>
    <xf numFmtId="4" fontId="81" fillId="0" borderId="152" xfId="0" applyNumberFormat="1" applyFont="1" applyFill="1" applyBorder="1" applyAlignment="1">
      <alignment horizontal="center"/>
    </xf>
    <xf numFmtId="0" fontId="81" fillId="0" borderId="147" xfId="0" applyFont="1" applyFill="1" applyBorder="1" applyAlignment="1" applyProtection="1">
      <alignment horizontal="center"/>
      <protection locked="0"/>
    </xf>
    <xf numFmtId="0" fontId="81" fillId="0" borderId="157" xfId="0" applyFont="1" applyFill="1" applyBorder="1" applyAlignment="1" applyProtection="1">
      <alignment horizontal="center"/>
      <protection locked="0"/>
    </xf>
    <xf numFmtId="0" fontId="71" fillId="30" borderId="134" xfId="0" applyFont="1" applyFill="1" applyBorder="1" applyAlignment="1" applyProtection="1">
      <alignment horizontal="center"/>
      <protection locked="0"/>
    </xf>
    <xf numFmtId="0" fontId="71" fillId="30" borderId="140" xfId="0" applyFont="1" applyFill="1" applyBorder="1" applyAlignment="1" applyProtection="1">
      <alignment horizontal="center"/>
      <protection locked="0"/>
    </xf>
    <xf numFmtId="0" fontId="71" fillId="31" borderId="157" xfId="0" applyFont="1" applyFill="1" applyBorder="1" applyAlignment="1" applyProtection="1">
      <alignment horizontal="center"/>
    </xf>
    <xf numFmtId="4" fontId="74" fillId="2" borderId="152" xfId="0" applyNumberFormat="1" applyFont="1" applyFill="1" applyBorder="1" applyAlignment="1" applyProtection="1">
      <alignment horizontal="right"/>
    </xf>
    <xf numFmtId="0" fontId="83" fillId="9" borderId="147" xfId="0" applyFont="1" applyFill="1" applyBorder="1" applyAlignment="1">
      <alignment horizontal="center"/>
    </xf>
    <xf numFmtId="0" fontId="83" fillId="9" borderId="155" xfId="0" applyFont="1" applyFill="1" applyBorder="1" applyAlignment="1">
      <alignment horizontal="center"/>
    </xf>
    <xf numFmtId="0" fontId="84" fillId="32" borderId="147" xfId="0" applyFont="1" applyFill="1" applyBorder="1" applyAlignment="1">
      <alignment horizontal="center"/>
    </xf>
    <xf numFmtId="0" fontId="84" fillId="32" borderId="155" xfId="0" applyFont="1" applyFill="1" applyBorder="1" applyAlignment="1">
      <alignment horizontal="center"/>
    </xf>
    <xf numFmtId="0" fontId="71" fillId="0" borderId="153" xfId="0" applyFont="1" applyFill="1" applyBorder="1" applyAlignment="1"/>
    <xf numFmtId="0" fontId="75" fillId="0" borderId="146" xfId="0" applyFont="1" applyFill="1" applyBorder="1" applyAlignment="1">
      <alignment horizontal="left"/>
    </xf>
    <xf numFmtId="0" fontId="71" fillId="0" borderId="127" xfId="0" applyFont="1" applyFill="1" applyBorder="1" applyAlignment="1"/>
    <xf numFmtId="4" fontId="71" fillId="0" borderId="146" xfId="0" applyNumberFormat="1" applyFont="1" applyFill="1" applyBorder="1" applyAlignment="1">
      <alignment horizontal="center"/>
    </xf>
    <xf numFmtId="4" fontId="74" fillId="2" borderId="146" xfId="0" applyNumberFormat="1" applyFont="1" applyFill="1" applyBorder="1" applyAlignment="1" applyProtection="1">
      <alignment horizontal="right"/>
    </xf>
    <xf numFmtId="0" fontId="71" fillId="0" borderId="67" xfId="0" applyFont="1" applyFill="1" applyBorder="1" applyAlignment="1">
      <alignment horizontal="left"/>
    </xf>
    <xf numFmtId="4" fontId="71" fillId="0" borderId="152" xfId="0" applyNumberFormat="1" applyFont="1" applyFill="1" applyBorder="1" applyAlignment="1">
      <alignment horizontal="left"/>
    </xf>
    <xf numFmtId="0" fontId="71" fillId="0" borderId="147" xfId="0" applyFont="1" applyFill="1" applyBorder="1" applyAlignment="1" applyProtection="1">
      <alignment horizontal="left"/>
      <protection locked="0"/>
    </xf>
    <xf numFmtId="0" fontId="71" fillId="0" borderId="157" xfId="0" applyFont="1" applyFill="1" applyBorder="1" applyAlignment="1" applyProtection="1">
      <alignment horizontal="left"/>
      <protection locked="0"/>
    </xf>
    <xf numFmtId="0" fontId="71" fillId="6" borderId="67" xfId="0" applyFont="1" applyFill="1" applyBorder="1" applyAlignment="1" applyProtection="1">
      <alignment horizontal="left"/>
    </xf>
    <xf numFmtId="0" fontId="71" fillId="6" borderId="155" xfId="0" applyFont="1" applyFill="1" applyBorder="1" applyAlignment="1" applyProtection="1">
      <alignment horizontal="left"/>
    </xf>
    <xf numFmtId="0" fontId="49" fillId="9" borderId="147" xfId="0" applyFont="1" applyFill="1" applyBorder="1" applyAlignment="1">
      <alignment horizontal="left"/>
    </xf>
    <xf numFmtId="0" fontId="49" fillId="9" borderId="155" xfId="0" applyFont="1" applyFill="1" applyBorder="1" applyAlignment="1">
      <alignment horizontal="left"/>
    </xf>
    <xf numFmtId="0" fontId="46" fillId="32" borderId="147" xfId="0" applyFont="1" applyFill="1" applyBorder="1" applyAlignment="1">
      <alignment horizontal="left"/>
    </xf>
    <xf numFmtId="0" fontId="46" fillId="32" borderId="155" xfId="0" applyFont="1" applyFill="1" applyBorder="1" applyAlignment="1">
      <alignment horizontal="left"/>
    </xf>
    <xf numFmtId="4" fontId="71" fillId="0" borderId="0" xfId="0" applyNumberFormat="1" applyFont="1" applyFill="1" applyBorder="1" applyAlignment="1">
      <alignment horizontal="center"/>
    </xf>
    <xf numFmtId="0" fontId="71" fillId="33" borderId="0" xfId="0" applyFont="1" applyFill="1" applyAlignment="1"/>
    <xf numFmtId="0" fontId="73" fillId="0" borderId="144" xfId="0" applyFont="1" applyFill="1" applyBorder="1" applyAlignment="1">
      <alignment horizontal="left" wrapText="1"/>
    </xf>
    <xf numFmtId="0" fontId="73" fillId="0" borderId="144" xfId="0" applyFont="1" applyFill="1" applyBorder="1" applyAlignment="1">
      <alignment wrapText="1"/>
    </xf>
    <xf numFmtId="0" fontId="73" fillId="6" borderId="67" xfId="0" applyFont="1" applyFill="1" applyBorder="1" applyAlignment="1" applyProtection="1">
      <alignment horizontal="center"/>
    </xf>
    <xf numFmtId="4" fontId="75" fillId="0" borderId="158" xfId="0" applyNumberFormat="1" applyFont="1" applyFill="1" applyBorder="1" applyAlignment="1">
      <alignment horizontal="center"/>
    </xf>
    <xf numFmtId="0" fontId="49" fillId="9" borderId="163" xfId="0" applyFont="1" applyFill="1" applyBorder="1" applyAlignment="1">
      <alignment horizontal="center" wrapText="1"/>
    </xf>
    <xf numFmtId="0" fontId="46" fillId="32" borderId="0" xfId="0" applyFont="1" applyFill="1" applyBorder="1" applyAlignment="1"/>
    <xf numFmtId="0" fontId="71" fillId="0" borderId="159" xfId="0" applyFont="1" applyFill="1" applyBorder="1" applyAlignment="1"/>
    <xf numFmtId="3" fontId="71" fillId="31" borderId="169" xfId="0" applyNumberFormat="1" applyFont="1" applyFill="1" applyBorder="1" applyAlignment="1" applyProtection="1">
      <alignment horizontal="center"/>
    </xf>
    <xf numFmtId="0" fontId="71" fillId="31" borderId="170" xfId="0" applyFont="1" applyFill="1" applyBorder="1" applyAlignment="1" applyProtection="1">
      <alignment horizontal="center"/>
    </xf>
    <xf numFmtId="4" fontId="74" fillId="2" borderId="165" xfId="0" applyNumberFormat="1" applyFont="1" applyFill="1" applyBorder="1" applyAlignment="1" applyProtection="1">
      <alignment horizontal="right"/>
    </xf>
    <xf numFmtId="0" fontId="49" fillId="9" borderId="139" xfId="0" applyFont="1" applyFill="1" applyBorder="1" applyAlignment="1">
      <alignment horizontal="center"/>
    </xf>
    <xf numFmtId="0" fontId="49" fillId="9" borderId="140" xfId="0" applyFont="1" applyFill="1" applyBorder="1" applyAlignment="1">
      <alignment horizontal="center"/>
    </xf>
    <xf numFmtId="0" fontId="46" fillId="32" borderId="5" xfId="0" applyFont="1" applyFill="1" applyBorder="1" applyAlignment="1"/>
    <xf numFmtId="0" fontId="46" fillId="32" borderId="9" xfId="0" applyFont="1" applyFill="1" applyBorder="1" applyAlignment="1"/>
    <xf numFmtId="0" fontId="46" fillId="0" borderId="0" xfId="0" applyFont="1" applyFill="1" applyBorder="1" applyAlignment="1">
      <alignment horizontal="center"/>
    </xf>
    <xf numFmtId="3" fontId="71" fillId="0" borderId="0" xfId="0" applyNumberFormat="1" applyFont="1" applyFill="1" applyBorder="1" applyAlignment="1"/>
    <xf numFmtId="4" fontId="74" fillId="0" borderId="0" xfId="0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71" fillId="0" borderId="0" xfId="0" applyFont="1" applyBorder="1" applyAlignment="1"/>
    <xf numFmtId="0" fontId="71" fillId="0" borderId="0" xfId="0" applyFont="1" applyBorder="1" applyAlignment="1">
      <alignment horizontal="left"/>
    </xf>
    <xf numFmtId="4" fontId="71" fillId="0" borderId="0" xfId="0" applyNumberFormat="1" applyFont="1" applyBorder="1" applyAlignment="1">
      <alignment horizontal="center"/>
    </xf>
    <xf numFmtId="0" fontId="71" fillId="30" borderId="0" xfId="0" applyFont="1" applyFill="1" applyBorder="1" applyAlignment="1">
      <alignment horizontal="center"/>
    </xf>
    <xf numFmtId="3" fontId="71" fillId="31" borderId="0" xfId="0" applyNumberFormat="1" applyFont="1" applyFill="1" applyBorder="1" applyAlignment="1"/>
    <xf numFmtId="0" fontId="71" fillId="31" borderId="0" xfId="0" applyFont="1" applyFill="1" applyBorder="1" applyAlignment="1">
      <alignment horizontal="center"/>
    </xf>
    <xf numFmtId="4" fontId="74" fillId="2" borderId="0" xfId="0" applyNumberFormat="1" applyFont="1" applyFill="1" applyBorder="1" applyAlignment="1">
      <alignment horizontal="right"/>
    </xf>
    <xf numFmtId="0" fontId="71" fillId="0" borderId="3" xfId="0" applyFont="1" applyBorder="1" applyAlignment="1">
      <alignment horizontal="center"/>
    </xf>
    <xf numFmtId="0" fontId="71" fillId="0" borderId="8" xfId="0" applyFont="1" applyBorder="1" applyAlignment="1">
      <alignment horizontal="center"/>
    </xf>
    <xf numFmtId="3" fontId="71" fillId="34" borderId="0" xfId="0" applyNumberFormat="1" applyFont="1" applyFill="1" applyBorder="1" applyAlignment="1"/>
    <xf numFmtId="0" fontId="71" fillId="34" borderId="0" xfId="0" applyFont="1" applyFill="1" applyBorder="1" applyAlignment="1">
      <alignment horizontal="center"/>
    </xf>
    <xf numFmtId="0" fontId="71" fillId="0" borderId="11" xfId="0" applyFont="1" applyBorder="1" applyAlignment="1"/>
    <xf numFmtId="0" fontId="71" fillId="0" borderId="8" xfId="0" applyFont="1" applyBorder="1" applyAlignment="1">
      <alignment horizontal="left"/>
    </xf>
    <xf numFmtId="0" fontId="71" fillId="0" borderId="8" xfId="0" applyFont="1" applyBorder="1" applyAlignment="1"/>
    <xf numFmtId="4" fontId="71" fillId="0" borderId="8" xfId="0" applyNumberFormat="1" applyFont="1" applyBorder="1" applyAlignment="1">
      <alignment horizontal="center"/>
    </xf>
    <xf numFmtId="0" fontId="71" fillId="30" borderId="3" xfId="0" applyFont="1" applyFill="1" applyBorder="1" applyAlignment="1">
      <alignment horizontal="center"/>
    </xf>
    <xf numFmtId="0" fontId="71" fillId="30" borderId="8" xfId="0" applyFont="1" applyFill="1" applyBorder="1" applyAlignment="1">
      <alignment horizontal="center"/>
    </xf>
    <xf numFmtId="3" fontId="71" fillId="34" borderId="3" xfId="0" applyNumberFormat="1" applyFont="1" applyFill="1" applyBorder="1" applyAlignment="1"/>
    <xf numFmtId="0" fontId="71" fillId="34" borderId="8" xfId="0" applyFont="1" applyFill="1" applyBorder="1" applyAlignment="1">
      <alignment horizontal="center"/>
    </xf>
    <xf numFmtId="0" fontId="65" fillId="0" borderId="0" xfId="0" applyFont="1" applyAlignment="1"/>
    <xf numFmtId="0" fontId="72" fillId="2" borderId="0" xfId="3" applyFont="1" applyFill="1" applyBorder="1" applyAlignment="1" applyProtection="1">
      <protection locked="0"/>
    </xf>
    <xf numFmtId="0" fontId="49" fillId="28" borderId="15" xfId="0" applyFont="1" applyFill="1" applyBorder="1" applyAlignment="1">
      <alignment horizontal="left"/>
    </xf>
    <xf numFmtId="0" fontId="49" fillId="28" borderId="17" xfId="0" applyFont="1" applyFill="1" applyBorder="1" applyAlignment="1">
      <alignment horizontal="left"/>
    </xf>
    <xf numFmtId="0" fontId="49" fillId="28" borderId="17" xfId="0" applyFont="1" applyFill="1" applyBorder="1" applyAlignment="1"/>
    <xf numFmtId="0" fontId="49" fillId="28" borderId="16" xfId="0" applyFont="1" applyFill="1" applyBorder="1" applyAlignment="1">
      <alignment horizontal="left"/>
    </xf>
    <xf numFmtId="0" fontId="82" fillId="0" borderId="144" xfId="0" applyFont="1" applyFill="1" applyBorder="1" applyAlignment="1">
      <alignment horizontal="left"/>
    </xf>
    <xf numFmtId="0" fontId="18" fillId="0" borderId="144" xfId="0" applyFont="1" applyFill="1" applyBorder="1" applyAlignment="1"/>
    <xf numFmtId="0" fontId="18" fillId="0" borderId="159" xfId="0" applyFont="1" applyFill="1" applyBorder="1" applyAlignment="1">
      <alignment horizontal="left"/>
    </xf>
    <xf numFmtId="0" fontId="75" fillId="0" borderId="63" xfId="0" applyFont="1" applyBorder="1" applyAlignment="1">
      <alignment horizontal="left"/>
    </xf>
    <xf numFmtId="0" fontId="70" fillId="7" borderId="17" xfId="0" applyFont="1" applyFill="1" applyBorder="1" applyAlignment="1"/>
    <xf numFmtId="0" fontId="70" fillId="7" borderId="15" xfId="0" applyFont="1" applyFill="1" applyBorder="1" applyAlignment="1"/>
    <xf numFmtId="0" fontId="49" fillId="28" borderId="15" xfId="0" applyFont="1" applyFill="1" applyBorder="1" applyAlignment="1"/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87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90" xfId="0" applyFont="1" applyBorder="1" applyAlignment="1" applyProtection="1">
      <alignment horizontal="center" vertical="center"/>
      <protection locked="0"/>
    </xf>
    <xf numFmtId="0" fontId="8" fillId="0" borderId="93" xfId="0" applyNumberFormat="1" applyFont="1" applyBorder="1" applyAlignment="1" applyProtection="1">
      <alignment horizontal="center" vertical="center"/>
      <protection locked="0"/>
    </xf>
    <xf numFmtId="0" fontId="0" fillId="0" borderId="94" xfId="0" applyNumberFormat="1" applyFont="1" applyBorder="1" applyAlignment="1" applyProtection="1">
      <alignment horizontal="center" vertical="center"/>
      <protection locked="0"/>
    </xf>
    <xf numFmtId="0" fontId="0" fillId="0" borderId="96" xfId="0" applyNumberFormat="1" applyFont="1" applyBorder="1" applyAlignment="1" applyProtection="1">
      <alignment horizontal="center" vertical="center"/>
      <protection locked="0"/>
    </xf>
    <xf numFmtId="0" fontId="0" fillId="0" borderId="93" xfId="0" applyNumberFormat="1" applyFont="1" applyBorder="1" applyAlignment="1" applyProtection="1">
      <alignment horizontal="center" vertical="center"/>
      <protection locked="0"/>
    </xf>
    <xf numFmtId="0" fontId="8" fillId="12" borderId="17" xfId="0" applyFont="1" applyFill="1" applyBorder="1" applyAlignment="1" applyProtection="1">
      <alignment vertical="center"/>
      <protection locked="0"/>
    </xf>
    <xf numFmtId="4" fontId="0" fillId="0" borderId="98" xfId="0" applyNumberFormat="1" applyFont="1" applyBorder="1" applyAlignment="1" applyProtection="1">
      <alignment horizontal="center" vertical="center"/>
      <protection locked="0"/>
    </xf>
    <xf numFmtId="4" fontId="0" fillId="0" borderId="101" xfId="0" applyNumberFormat="1" applyFont="1" applyBorder="1" applyAlignment="1" applyProtection="1">
      <alignment horizontal="center" vertical="center"/>
      <protection locked="0"/>
    </xf>
    <xf numFmtId="4" fontId="0" fillId="0" borderId="102" xfId="0" applyNumberFormat="1" applyFont="1" applyBorder="1" applyAlignment="1" applyProtection="1">
      <alignment horizontal="center" vertical="center"/>
      <protection locked="0"/>
    </xf>
    <xf numFmtId="0" fontId="22" fillId="2" borderId="108" xfId="0" applyNumberFormat="1" applyFont="1" applyFill="1" applyBorder="1" applyAlignment="1" applyProtection="1">
      <alignment horizontal="center" vertical="center"/>
      <protection locked="0"/>
    </xf>
    <xf numFmtId="165" fontId="0" fillId="0" borderId="98" xfId="0" applyNumberFormat="1" applyFont="1" applyBorder="1" applyAlignment="1" applyProtection="1">
      <alignment horizontal="center" vertical="center"/>
      <protection locked="0"/>
    </xf>
    <xf numFmtId="165" fontId="0" fillId="0" borderId="101" xfId="0" applyNumberFormat="1" applyFont="1" applyBorder="1" applyAlignment="1" applyProtection="1">
      <alignment horizontal="center" vertical="center"/>
      <protection locked="0"/>
    </xf>
    <xf numFmtId="165" fontId="0" fillId="0" borderId="102" xfId="0" applyNumberFormat="1" applyFont="1" applyBorder="1" applyAlignment="1" applyProtection="1">
      <alignment horizontal="center" vertical="center"/>
      <protection locked="0"/>
    </xf>
    <xf numFmtId="165" fontId="0" fillId="0" borderId="120" xfId="0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Font="1" applyBorder="1" applyAlignment="1" applyProtection="1">
      <alignment horizontal="center" vertical="center"/>
      <protection locked="0"/>
    </xf>
    <xf numFmtId="168" fontId="0" fillId="0" borderId="101" xfId="0" applyNumberFormat="1" applyFont="1" applyBorder="1" applyAlignment="1" applyProtection="1">
      <alignment horizontal="center" vertical="center"/>
      <protection locked="0"/>
    </xf>
    <xf numFmtId="165" fontId="0" fillId="0" borderId="100" xfId="0" applyNumberFormat="1" applyFont="1" applyBorder="1" applyAlignment="1" applyProtection="1">
      <alignment horizontal="center" vertical="center"/>
      <protection locked="0"/>
    </xf>
    <xf numFmtId="0" fontId="22" fillId="2" borderId="12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166" fontId="21" fillId="2" borderId="0" xfId="1" applyNumberFormat="1" applyFont="1" applyFill="1" applyBorder="1" applyAlignment="1" applyProtection="1">
      <alignment horizontal="center" vertical="center"/>
    </xf>
    <xf numFmtId="166" fontId="21" fillId="2" borderId="8" xfId="1" applyNumberFormat="1" applyFont="1" applyFill="1" applyBorder="1" applyAlignment="1" applyProtection="1">
      <alignment horizontal="center" vertical="center"/>
    </xf>
    <xf numFmtId="0" fontId="52" fillId="0" borderId="0" xfId="0" applyFont="1" applyFill="1" applyBorder="1" applyAlignment="1" applyProtection="1">
      <alignment vertical="center"/>
      <protection locked="0"/>
    </xf>
    <xf numFmtId="0" fontId="52" fillId="0" borderId="0" xfId="0" applyFont="1" applyFill="1" applyBorder="1" applyAlignment="1" applyProtection="1">
      <alignment horizontal="right" vertical="center"/>
      <protection locked="0"/>
    </xf>
    <xf numFmtId="4" fontId="52" fillId="0" borderId="0" xfId="0" applyNumberFormat="1" applyFont="1" applyFill="1" applyBorder="1" applyAlignment="1" applyProtection="1">
      <alignment horizontal="center" vertical="center"/>
      <protection locked="0"/>
    </xf>
    <xf numFmtId="4" fontId="53" fillId="0" borderId="0" xfId="0" applyNumberFormat="1" applyFont="1" applyFill="1" applyBorder="1" applyAlignment="1" applyProtection="1">
      <alignment horizontal="right" vertical="center"/>
      <protection locked="0"/>
    </xf>
    <xf numFmtId="4" fontId="52" fillId="0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Font="1" applyFill="1" applyBorder="1" applyAlignment="1">
      <alignment vertical="center"/>
    </xf>
    <xf numFmtId="0" fontId="18" fillId="0" borderId="5" xfId="7" applyFont="1" applyFill="1" applyBorder="1" applyAlignment="1">
      <alignment horizontal="center" vertical="center"/>
    </xf>
    <xf numFmtId="4" fontId="18" fillId="0" borderId="9" xfId="1" applyNumberFormat="1" applyFont="1" applyFill="1" applyBorder="1" applyAlignment="1" applyProtection="1">
      <alignment horizontal="center" vertical="center"/>
    </xf>
    <xf numFmtId="0" fontId="18" fillId="0" borderId="14" xfId="8" applyFont="1" applyFill="1" applyBorder="1" applyAlignment="1" applyProtection="1">
      <alignment horizontal="center" vertical="center"/>
      <protection locked="0"/>
    </xf>
    <xf numFmtId="4" fontId="18" fillId="0" borderId="9" xfId="1" applyNumberFormat="1" applyFont="1" applyFill="1" applyBorder="1" applyAlignment="1" applyProtection="1">
      <alignment horizontal="right" vertical="center"/>
    </xf>
    <xf numFmtId="166" fontId="7" fillId="0" borderId="6" xfId="1" applyNumberFormat="1" applyFont="1" applyFill="1" applyBorder="1" applyAlignment="1" applyProtection="1">
      <alignment vertical="center"/>
    </xf>
    <xf numFmtId="0" fontId="19" fillId="0" borderId="14" xfId="4" applyFont="1" applyFill="1" applyBorder="1" applyAlignment="1" applyProtection="1">
      <alignment horizontal="center" vertical="center"/>
      <protection locked="0"/>
    </xf>
    <xf numFmtId="0" fontId="18" fillId="0" borderId="14" xfId="4" applyNumberFormat="1" applyFont="1" applyFill="1" applyBorder="1" applyAlignment="1">
      <alignment horizontal="center" vertical="center"/>
    </xf>
    <xf numFmtId="167" fontId="19" fillId="2" borderId="6" xfId="10" applyNumberFormat="1" applyFont="1" applyFill="1" applyBorder="1" applyAlignment="1">
      <alignment horizontal="center" vertical="center" wrapText="1"/>
    </xf>
    <xf numFmtId="4" fontId="7" fillId="10" borderId="5" xfId="0" applyNumberFormat="1" applyFont="1" applyFill="1" applyBorder="1" applyAlignment="1">
      <alignment horizontal="center" vertical="center"/>
    </xf>
    <xf numFmtId="2" fontId="7" fillId="10" borderId="9" xfId="1" applyNumberFormat="1" applyFont="1" applyFill="1" applyBorder="1" applyAlignment="1" applyProtection="1">
      <alignment horizontal="center" vertical="center"/>
    </xf>
    <xf numFmtId="4" fontId="21" fillId="2" borderId="5" xfId="0" applyNumberFormat="1" applyFont="1" applyFill="1" applyBorder="1" applyAlignment="1">
      <alignment horizontal="center" vertical="center"/>
    </xf>
    <xf numFmtId="2" fontId="21" fillId="2" borderId="9" xfId="1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vertical="center"/>
    </xf>
    <xf numFmtId="0" fontId="8" fillId="5" borderId="74" xfId="8" applyFont="1" applyFill="1" applyBorder="1" applyAlignment="1">
      <alignment horizontal="center" vertical="center"/>
    </xf>
    <xf numFmtId="0" fontId="8" fillId="5" borderId="75" xfId="8" applyFont="1" applyFill="1" applyBorder="1" applyAlignment="1">
      <alignment horizontal="center" vertical="center"/>
    </xf>
    <xf numFmtId="0" fontId="7" fillId="5" borderId="74" xfId="0" applyFont="1" applyFill="1" applyBorder="1" applyAlignment="1">
      <alignment horizontal="center" vertical="center"/>
    </xf>
    <xf numFmtId="0" fontId="18" fillId="5" borderId="176" xfId="8" applyFont="1" applyFill="1" applyBorder="1" applyAlignment="1" applyProtection="1">
      <alignment horizontal="center" vertical="center"/>
      <protection locked="0"/>
    </xf>
    <xf numFmtId="0" fontId="8" fillId="5" borderId="10" xfId="8" applyFont="1" applyFill="1" applyBorder="1" applyAlignment="1">
      <alignment horizontal="left" vertical="center"/>
    </xf>
    <xf numFmtId="0" fontId="8" fillId="5" borderId="6" xfId="8" applyFont="1" applyFill="1" applyBorder="1" applyAlignment="1">
      <alignment horizontal="left" vertical="center"/>
    </xf>
    <xf numFmtId="0" fontId="8" fillId="5" borderId="11" xfId="8" applyFont="1" applyFill="1" applyBorder="1" applyAlignment="1">
      <alignment horizontal="left" vertical="center"/>
    </xf>
    <xf numFmtId="0" fontId="7" fillId="5" borderId="11" xfId="0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horizontal="center" vertical="center"/>
    </xf>
    <xf numFmtId="2" fontId="7" fillId="0" borderId="8" xfId="1" applyNumberFormat="1" applyFont="1" applyFill="1" applyBorder="1" applyAlignment="1" applyProtection="1">
      <alignment horizontal="center" vertical="center"/>
    </xf>
    <xf numFmtId="4" fontId="21" fillId="0" borderId="3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 applyProtection="1">
      <alignment vertical="center"/>
      <protection locked="0"/>
    </xf>
    <xf numFmtId="0" fontId="86" fillId="0" borderId="0" xfId="0" applyFont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58" fillId="2" borderId="5" xfId="0" applyNumberFormat="1" applyFont="1" applyFill="1" applyBorder="1" applyAlignment="1" applyProtection="1">
      <alignment horizontal="left" vertical="center"/>
      <protection locked="0"/>
    </xf>
    <xf numFmtId="0" fontId="58" fillId="2" borderId="4" xfId="0" applyNumberFormat="1" applyFont="1" applyFill="1" applyBorder="1" applyAlignment="1" applyProtection="1">
      <alignment horizontal="left" vertical="center"/>
      <protection hidden="1"/>
    </xf>
    <xf numFmtId="4" fontId="58" fillId="2" borderId="9" xfId="0" applyNumberFormat="1" applyFont="1" applyFill="1" applyBorder="1" applyAlignment="1" applyProtection="1">
      <alignment horizontal="left" vertical="center"/>
      <protection hidden="1"/>
    </xf>
    <xf numFmtId="0" fontId="0" fillId="0" borderId="177" xfId="0" applyFont="1" applyBorder="1" applyAlignment="1" applyProtection="1">
      <alignment horizontal="center" vertical="center"/>
      <protection hidden="1"/>
    </xf>
    <xf numFmtId="168" fontId="0" fillId="0" borderId="7" xfId="0" applyNumberFormat="1" applyFont="1" applyBorder="1" applyAlignment="1" applyProtection="1">
      <alignment horizontal="center" vertical="center"/>
      <protection hidden="1"/>
    </xf>
    <xf numFmtId="168" fontId="0" fillId="0" borderId="178" xfId="0" applyNumberFormat="1" applyFont="1" applyBorder="1" applyAlignment="1" applyProtection="1">
      <alignment horizontal="center" vertical="center"/>
      <protection hidden="1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hidden="1"/>
    </xf>
    <xf numFmtId="168" fontId="0" fillId="2" borderId="4" xfId="0" applyNumberFormat="1" applyFont="1" applyFill="1" applyBorder="1" applyAlignment="1" applyProtection="1">
      <alignment horizontal="center" vertical="center"/>
      <protection hidden="1"/>
    </xf>
    <xf numFmtId="4" fontId="0" fillId="2" borderId="4" xfId="0" applyNumberFormat="1" applyFont="1" applyFill="1" applyBorder="1" applyAlignment="1" applyProtection="1">
      <alignment horizontal="center" vertical="center"/>
      <protection hidden="1"/>
    </xf>
    <xf numFmtId="4" fontId="21" fillId="2" borderId="92" xfId="0" applyNumberFormat="1" applyFont="1" applyFill="1" applyBorder="1" applyAlignment="1" applyProtection="1">
      <alignment horizontal="center" vertical="center"/>
      <protection hidden="1"/>
    </xf>
    <xf numFmtId="0" fontId="35" fillId="13" borderId="16" xfId="0" applyFont="1" applyFill="1" applyBorder="1" applyAlignment="1" applyProtection="1">
      <alignment horizontal="center" vertical="center" wrapText="1"/>
      <protection hidden="1"/>
    </xf>
    <xf numFmtId="0" fontId="0" fillId="0" borderId="16" xfId="0" applyFill="1" applyBorder="1" applyAlignment="1" applyProtection="1">
      <alignment horizontal="center" vertical="center"/>
      <protection hidden="1"/>
    </xf>
    <xf numFmtId="9" fontId="0" fillId="0" borderId="8" xfId="0" applyNumberFormat="1" applyFont="1" applyBorder="1" applyAlignment="1" applyProtection="1">
      <alignment horizontal="center" vertical="center"/>
      <protection hidden="1"/>
    </xf>
    <xf numFmtId="10" fontId="0" fillId="0" borderId="9" xfId="0" applyNumberFormat="1" applyFont="1" applyBorder="1" applyAlignment="1" applyProtection="1">
      <alignment horizontal="center" vertical="center"/>
      <protection hidden="1"/>
    </xf>
    <xf numFmtId="4" fontId="48" fillId="19" borderId="132" xfId="3" applyNumberFormat="1" applyFont="1" applyFill="1" applyBorder="1" applyAlignment="1" applyProtection="1">
      <alignment horizontal="right" vertical="center"/>
    </xf>
    <xf numFmtId="166" fontId="46" fillId="16" borderId="139" xfId="14" applyNumberFormat="1" applyFont="1" applyFill="1" applyBorder="1" applyAlignment="1" applyProtection="1">
      <alignment horizontal="center" vertical="center"/>
    </xf>
    <xf numFmtId="166" fontId="46" fillId="16" borderId="136" xfId="14" applyNumberFormat="1" applyFont="1" applyFill="1" applyBorder="1" applyAlignment="1" applyProtection="1">
      <alignment horizontal="center" vertical="center"/>
    </xf>
    <xf numFmtId="166" fontId="46" fillId="18" borderId="139" xfId="14" applyNumberFormat="1" applyFont="1" applyFill="1" applyBorder="1" applyAlignment="1" applyProtection="1">
      <alignment horizontal="center" vertical="center"/>
    </xf>
    <xf numFmtId="0" fontId="46" fillId="24" borderId="140" xfId="3" applyFont="1" applyFill="1" applyBorder="1" applyAlignment="1" applyProtection="1">
      <alignment horizontal="center" vertical="center"/>
    </xf>
    <xf numFmtId="4" fontId="48" fillId="25" borderId="141" xfId="3" applyNumberFormat="1" applyFont="1" applyFill="1" applyBorder="1" applyAlignment="1" applyProtection="1">
      <alignment horizontal="right" vertical="center"/>
    </xf>
    <xf numFmtId="0" fontId="49" fillId="28" borderId="17" xfId="0" applyFont="1" applyFill="1" applyBorder="1" applyAlignment="1" applyProtection="1">
      <alignment horizontal="left" vertical="center"/>
      <protection locked="0"/>
    </xf>
    <xf numFmtId="0" fontId="49" fillId="28" borderId="17" xfId="0" applyFont="1" applyFill="1" applyBorder="1" applyAlignment="1" applyProtection="1">
      <alignment horizontal="left" vertical="center"/>
    </xf>
    <xf numFmtId="0" fontId="49" fillId="28" borderId="16" xfId="0" applyFont="1" applyFill="1" applyBorder="1" applyAlignment="1" applyProtection="1">
      <alignment horizontal="left" vertical="center"/>
    </xf>
    <xf numFmtId="170" fontId="71" fillId="30" borderId="154" xfId="0" applyNumberFormat="1" applyFont="1" applyFill="1" applyBorder="1" applyAlignment="1" applyProtection="1">
      <alignment horizontal="center"/>
      <protection locked="0"/>
    </xf>
    <xf numFmtId="0" fontId="70" fillId="7" borderId="17" xfId="0" applyFont="1" applyFill="1" applyBorder="1" applyAlignment="1" applyProtection="1">
      <alignment vertical="center"/>
      <protection locked="0"/>
    </xf>
    <xf numFmtId="0" fontId="70" fillId="7" borderId="17" xfId="0" applyFont="1" applyFill="1" applyBorder="1" applyAlignment="1" applyProtection="1">
      <alignment vertical="center"/>
    </xf>
    <xf numFmtId="0" fontId="70" fillId="7" borderId="16" xfId="0" applyFont="1" applyFill="1" applyBorder="1" applyAlignment="1" applyProtection="1">
      <alignment vertical="center"/>
    </xf>
    <xf numFmtId="4" fontId="70" fillId="7" borderId="140" xfId="0" applyNumberFormat="1" applyFont="1" applyFill="1" applyBorder="1" applyAlignment="1" applyProtection="1">
      <alignment horizontal="right" vertical="center"/>
    </xf>
    <xf numFmtId="0" fontId="49" fillId="28" borderId="17" xfId="0" applyFont="1" applyFill="1" applyBorder="1" applyAlignment="1" applyProtection="1">
      <alignment vertical="center"/>
      <protection locked="0"/>
    </xf>
    <xf numFmtId="0" fontId="49" fillId="28" borderId="17" xfId="0" applyFont="1" applyFill="1" applyBorder="1" applyAlignment="1" applyProtection="1">
      <alignment vertical="center"/>
    </xf>
    <xf numFmtId="173" fontId="49" fillId="28" borderId="17" xfId="0" applyNumberFormat="1" applyFont="1" applyFill="1" applyBorder="1" applyAlignment="1" applyProtection="1">
      <alignment vertical="center"/>
    </xf>
    <xf numFmtId="0" fontId="49" fillId="28" borderId="16" xfId="0" applyFont="1" applyFill="1" applyBorder="1" applyAlignment="1" applyProtection="1">
      <alignment vertical="center"/>
    </xf>
    <xf numFmtId="0" fontId="70" fillId="7" borderId="17" xfId="0" applyFont="1" applyFill="1" applyBorder="1" applyAlignment="1">
      <alignment vertical="center"/>
    </xf>
    <xf numFmtId="0" fontId="49" fillId="28" borderId="17" xfId="0" applyFont="1" applyFill="1" applyBorder="1" applyAlignment="1">
      <alignment horizontal="left" vertical="center"/>
    </xf>
    <xf numFmtId="4" fontId="18" fillId="0" borderId="144" xfId="0" applyNumberFormat="1" applyFont="1" applyFill="1" applyBorder="1" applyAlignment="1">
      <alignment horizontal="center" vertical="center"/>
    </xf>
    <xf numFmtId="4" fontId="74" fillId="2" borderId="156" xfId="0" applyNumberFormat="1" applyFont="1" applyFill="1" applyBorder="1" applyAlignment="1">
      <alignment horizontal="center" wrapText="1"/>
    </xf>
    <xf numFmtId="4" fontId="74" fillId="2" borderId="144" xfId="3" applyNumberFormat="1" applyFont="1" applyFill="1" applyBorder="1" applyAlignment="1">
      <alignment horizontal="center"/>
    </xf>
    <xf numFmtId="4" fontId="73" fillId="0" borderId="144" xfId="3" applyNumberFormat="1" applyFont="1" applyBorder="1" applyAlignment="1">
      <alignment horizontal="center" wrapText="1"/>
    </xf>
    <xf numFmtId="4" fontId="73" fillId="0" borderId="144" xfId="3" applyNumberFormat="1" applyFont="1" applyBorder="1" applyAlignment="1">
      <alignment horizontal="center"/>
    </xf>
    <xf numFmtId="4" fontId="71" fillId="0" borderId="152" xfId="0" applyNumberFormat="1" applyFont="1" applyFill="1" applyBorder="1" applyAlignment="1">
      <alignment horizontal="center"/>
    </xf>
    <xf numFmtId="4" fontId="74" fillId="2" borderId="152" xfId="0" applyNumberFormat="1" applyFont="1" applyFill="1" applyBorder="1" applyAlignment="1">
      <alignment horizontal="center"/>
    </xf>
    <xf numFmtId="0" fontId="49" fillId="28" borderId="17" xfId="0" applyFont="1" applyFill="1" applyBorder="1" applyAlignment="1">
      <alignment vertical="center"/>
    </xf>
    <xf numFmtId="0" fontId="35" fillId="13" borderId="15" xfId="0" applyFont="1" applyFill="1" applyBorder="1" applyAlignment="1" applyProtection="1">
      <alignment horizontal="center" vertical="center" wrapText="1"/>
      <protection hidden="1"/>
    </xf>
    <xf numFmtId="0" fontId="35" fillId="13" borderId="18" xfId="0" applyFont="1" applyFill="1" applyBorder="1" applyAlignment="1" applyProtection="1">
      <alignment horizontal="center" vertical="center" wrapText="1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0" fillId="0" borderId="17" xfId="0" applyFill="1" applyBorder="1" applyAlignment="1" applyProtection="1">
      <alignment horizontal="center" vertical="center"/>
      <protection hidden="1"/>
    </xf>
    <xf numFmtId="4" fontId="0" fillId="0" borderId="11" xfId="0" applyNumberFormat="1" applyFont="1" applyBorder="1" applyAlignment="1" applyProtection="1">
      <alignment horizontal="center" vertical="center"/>
      <protection hidden="1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3" fontId="0" fillId="0" borderId="11" xfId="0" applyNumberFormat="1" applyFont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2" fontId="22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4" fontId="0" fillId="0" borderId="6" xfId="0" applyNumberFormat="1" applyFont="1" applyBorder="1" applyAlignment="1" applyProtection="1">
      <alignment horizontal="center" vertical="center"/>
      <protection hidden="1"/>
    </xf>
    <xf numFmtId="168" fontId="0" fillId="0" borderId="4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0" fontId="8" fillId="0" borderId="92" xfId="0" applyNumberFormat="1" applyFont="1" applyBorder="1" applyAlignment="1" applyProtection="1">
      <alignment horizontal="center" vertical="center"/>
    </xf>
    <xf numFmtId="0" fontId="0" fillId="0" borderId="95" xfId="0" applyNumberFormat="1" applyFont="1" applyBorder="1" applyAlignment="1" applyProtection="1">
      <alignment horizontal="center" vertical="center"/>
    </xf>
    <xf numFmtId="0" fontId="0" fillId="0" borderId="91" xfId="0" applyNumberFormat="1" applyFont="1" applyBorder="1" applyAlignment="1" applyProtection="1">
      <alignment horizontal="center" vertical="center"/>
    </xf>
    <xf numFmtId="0" fontId="0" fillId="0" borderId="92" xfId="0" applyNumberFormat="1" applyFont="1" applyBorder="1" applyAlignment="1" applyProtection="1">
      <alignment horizontal="center" vertical="center"/>
    </xf>
    <xf numFmtId="0" fontId="8" fillId="12" borderId="17" xfId="0" applyFont="1" applyFill="1" applyBorder="1" applyAlignment="1" applyProtection="1">
      <alignment vertical="center"/>
    </xf>
    <xf numFmtId="4" fontId="0" fillId="0" borderId="97" xfId="0" applyNumberFormat="1" applyFont="1" applyBorder="1" applyAlignment="1" applyProtection="1">
      <alignment horizontal="center" vertical="center"/>
      <protection locked="0"/>
    </xf>
    <xf numFmtId="4" fontId="0" fillId="0" borderId="100" xfId="0" applyNumberFormat="1" applyFont="1" applyBorder="1" applyAlignment="1" applyProtection="1">
      <alignment horizontal="center" vertical="center"/>
      <protection locked="0"/>
    </xf>
    <xf numFmtId="4" fontId="0" fillId="0" borderId="103" xfId="0" applyNumberFormat="1" applyFont="1" applyBorder="1" applyAlignment="1" applyProtection="1">
      <alignment horizontal="center" vertical="center"/>
      <protection locked="0"/>
    </xf>
    <xf numFmtId="0" fontId="22" fillId="2" borderId="108" xfId="0" applyNumberFormat="1" applyFont="1" applyFill="1" applyBorder="1" applyAlignment="1" applyProtection="1">
      <alignment horizontal="center" vertical="center"/>
    </xf>
    <xf numFmtId="165" fontId="0" fillId="0" borderId="97" xfId="0" applyNumberFormat="1" applyFont="1" applyBorder="1" applyAlignment="1" applyProtection="1">
      <alignment horizontal="center" vertical="center"/>
      <protection locked="0"/>
    </xf>
    <xf numFmtId="165" fontId="0" fillId="0" borderId="103" xfId="0" applyNumberFormat="1" applyFont="1" applyBorder="1" applyAlignment="1" applyProtection="1">
      <alignment horizontal="center" vertical="center"/>
      <protection locked="0"/>
    </xf>
    <xf numFmtId="165" fontId="0" fillId="0" borderId="120" xfId="0" applyNumberFormat="1" applyFont="1" applyBorder="1" applyAlignment="1" applyProtection="1">
      <alignment horizontal="center" vertical="center"/>
    </xf>
    <xf numFmtId="0" fontId="22" fillId="2" borderId="126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8" fillId="0" borderId="13" xfId="4" applyFont="1" applyFill="1" applyBorder="1" applyAlignment="1" applyProtection="1">
      <alignment horizontal="center" vertical="center"/>
      <protection locked="0"/>
    </xf>
    <xf numFmtId="0" fontId="16" fillId="0" borderId="55" xfId="0" applyFont="1" applyBorder="1" applyAlignment="1" applyProtection="1">
      <alignment horizontal="left" vertical="center"/>
      <protection hidden="1"/>
    </xf>
    <xf numFmtId="0" fontId="16" fillId="0" borderId="56" xfId="0" applyFont="1" applyBorder="1" applyAlignment="1" applyProtection="1">
      <alignment horizontal="left" vertical="center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4" fillId="0" borderId="9" xfId="0" applyFont="1" applyBorder="1" applyAlignment="1" applyProtection="1">
      <alignment horizontal="left" vertical="center"/>
      <protection hidden="1"/>
    </xf>
    <xf numFmtId="0" fontId="14" fillId="0" borderId="3" xfId="0" applyFont="1" applyFill="1" applyBorder="1" applyAlignment="1" applyProtection="1">
      <alignment horizontal="left" vertical="center"/>
      <protection locked="0" hidden="1"/>
    </xf>
    <xf numFmtId="0" fontId="14" fillId="0" borderId="8" xfId="0" applyFont="1" applyFill="1" applyBorder="1" applyAlignment="1" applyProtection="1">
      <alignment horizontal="left" vertical="center"/>
      <protection locked="0" hidden="1"/>
    </xf>
    <xf numFmtId="0" fontId="14" fillId="0" borderId="3" xfId="0" applyFont="1" applyBorder="1" applyAlignment="1" applyProtection="1">
      <alignment horizontal="left" vertical="center"/>
      <protection locked="0" hidden="1"/>
    </xf>
    <xf numFmtId="0" fontId="14" fillId="0" borderId="8" xfId="0" applyFont="1" applyBorder="1" applyAlignment="1" applyProtection="1">
      <alignment horizontal="left" vertical="center"/>
      <protection locked="0" hidden="1"/>
    </xf>
    <xf numFmtId="0" fontId="14" fillId="0" borderId="109" xfId="0" applyFont="1" applyBorder="1" applyAlignment="1" applyProtection="1">
      <alignment horizontal="left" vertical="center"/>
      <protection locked="0" hidden="1"/>
    </xf>
    <xf numFmtId="0" fontId="14" fillId="0" borderId="110" xfId="0" applyFont="1" applyBorder="1" applyAlignment="1" applyProtection="1">
      <alignment horizontal="left" vertical="center"/>
      <protection locked="0" hidden="1"/>
    </xf>
    <xf numFmtId="0" fontId="14" fillId="0" borderId="111" xfId="0" applyFont="1" applyBorder="1" applyAlignment="1" applyProtection="1">
      <alignment horizontal="left" vertical="center"/>
      <protection locked="0" hidden="1"/>
    </xf>
    <xf numFmtId="0" fontId="14" fillId="0" borderId="112" xfId="0" applyFont="1" applyBorder="1" applyAlignment="1" applyProtection="1">
      <alignment horizontal="left" vertical="center"/>
      <protection locked="0" hidden="1"/>
    </xf>
    <xf numFmtId="0" fontId="14" fillId="0" borderId="113" xfId="0" applyFont="1" applyBorder="1" applyAlignment="1" applyProtection="1">
      <alignment horizontal="left" vertical="center"/>
      <protection locked="0" hidden="1"/>
    </xf>
    <xf numFmtId="0" fontId="14" fillId="0" borderId="114" xfId="0" applyFont="1" applyBorder="1" applyAlignment="1" applyProtection="1">
      <alignment horizontal="left" vertical="center"/>
      <protection locked="0" hidden="1"/>
    </xf>
    <xf numFmtId="0" fontId="14" fillId="0" borderId="115" xfId="0" applyFont="1" applyBorder="1" applyAlignment="1" applyProtection="1">
      <alignment horizontal="left" vertical="center"/>
      <protection locked="0" hidden="1"/>
    </xf>
    <xf numFmtId="0" fontId="14" fillId="0" borderId="57" xfId="0" applyFont="1" applyBorder="1" applyAlignment="1" applyProtection="1">
      <alignment horizontal="left" vertical="center"/>
      <protection locked="0" hidden="1"/>
    </xf>
    <xf numFmtId="0" fontId="14" fillId="0" borderId="116" xfId="0" applyFont="1" applyBorder="1" applyAlignment="1" applyProtection="1">
      <alignment horizontal="left" vertical="center"/>
      <protection locked="0" hidden="1"/>
    </xf>
    <xf numFmtId="0" fontId="14" fillId="0" borderId="117" xfId="0" applyFont="1" applyBorder="1" applyAlignment="1" applyProtection="1">
      <alignment horizontal="left" vertical="center"/>
      <protection locked="0" hidden="1"/>
    </xf>
    <xf numFmtId="0" fontId="10" fillId="0" borderId="27" xfId="0" applyFont="1" applyBorder="1" applyAlignment="1" applyProtection="1">
      <alignment horizontal="left" vertical="center" indent="1"/>
      <protection hidden="1"/>
    </xf>
    <xf numFmtId="0" fontId="10" fillId="0" borderId="35" xfId="0" applyFont="1" applyBorder="1" applyAlignment="1" applyProtection="1">
      <alignment horizontal="left" vertical="center" indent="1"/>
      <protection hidden="1"/>
    </xf>
    <xf numFmtId="0" fontId="10" fillId="0" borderId="28" xfId="0" applyFont="1" applyBorder="1" applyAlignment="1" applyProtection="1">
      <alignment horizontal="left" vertical="center" indent="1"/>
      <protection hidden="1"/>
    </xf>
    <xf numFmtId="10" fontId="8" fillId="10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10" borderId="11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22" fillId="2" borderId="5" xfId="0" applyFont="1" applyFill="1" applyBorder="1" applyAlignment="1" applyProtection="1">
      <alignment horizontal="left" vertical="center"/>
      <protection hidden="1"/>
    </xf>
    <xf numFmtId="0" fontId="22" fillId="2" borderId="4" xfId="0" applyFont="1" applyFill="1" applyBorder="1" applyAlignment="1" applyProtection="1">
      <alignment horizontal="left" vertical="center"/>
      <protection hidden="1"/>
    </xf>
    <xf numFmtId="0" fontId="22" fillId="2" borderId="9" xfId="0" applyFont="1" applyFill="1" applyBorder="1" applyAlignment="1" applyProtection="1">
      <alignment horizontal="left" vertical="center"/>
      <protection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22" fillId="2" borderId="122" xfId="0" applyFont="1" applyFill="1" applyBorder="1" applyAlignment="1" applyProtection="1">
      <alignment horizontal="left" vertical="center"/>
      <protection hidden="1"/>
    </xf>
    <xf numFmtId="0" fontId="22" fillId="2" borderId="106" xfId="0" applyFont="1" applyFill="1" applyBorder="1" applyAlignment="1" applyProtection="1">
      <alignment horizontal="left" vertical="center"/>
      <protection hidden="1"/>
    </xf>
    <xf numFmtId="0" fontId="22" fillId="2" borderId="123" xfId="0" applyFont="1" applyFill="1" applyBorder="1" applyAlignment="1" applyProtection="1">
      <alignment horizontal="left" vertical="center"/>
      <protection hidden="1"/>
    </xf>
    <xf numFmtId="0" fontId="22" fillId="2" borderId="124" xfId="0" applyFont="1" applyFill="1" applyBorder="1" applyAlignment="1" applyProtection="1">
      <alignment horizontal="left" vertical="center"/>
      <protection hidden="1"/>
    </xf>
    <xf numFmtId="0" fontId="46" fillId="18" borderId="131" xfId="3" applyFont="1" applyFill="1" applyBorder="1" applyAlignment="1" applyProtection="1">
      <alignment horizontal="center" vertical="center"/>
    </xf>
    <xf numFmtId="0" fontId="46" fillId="18" borderId="132" xfId="3" applyFont="1" applyFill="1" applyBorder="1" applyAlignment="1" applyProtection="1">
      <alignment horizontal="center" vertical="center"/>
    </xf>
    <xf numFmtId="0" fontId="70" fillId="0" borderId="0" xfId="0" applyFont="1" applyAlignment="1" applyProtection="1">
      <alignment horizontal="left"/>
    </xf>
    <xf numFmtId="0" fontId="70" fillId="14" borderId="0" xfId="0" applyFont="1" applyFill="1" applyAlignment="1" applyProtection="1">
      <alignment horizontal="left"/>
    </xf>
    <xf numFmtId="0" fontId="47" fillId="15" borderId="131" xfId="3" applyFont="1" applyFill="1" applyBorder="1" applyAlignment="1" applyProtection="1">
      <alignment horizontal="center"/>
      <protection locked="0"/>
    </xf>
    <xf numFmtId="0" fontId="47" fillId="15" borderId="132" xfId="3" applyFont="1" applyFill="1" applyBorder="1" applyAlignment="1" applyProtection="1">
      <alignment horizontal="center"/>
      <protection locked="0"/>
    </xf>
    <xf numFmtId="166" fontId="46" fillId="16" borderId="131" xfId="14" applyNumberFormat="1" applyFont="1" applyFill="1" applyBorder="1" applyAlignment="1" applyProtection="1">
      <alignment horizontal="center"/>
    </xf>
    <xf numFmtId="166" fontId="46" fillId="16" borderId="132" xfId="14" applyNumberFormat="1" applyFont="1" applyFill="1" applyBorder="1" applyAlignment="1" applyProtection="1">
      <alignment horizontal="center"/>
    </xf>
    <xf numFmtId="0" fontId="46" fillId="17" borderId="131" xfId="3" applyFont="1" applyFill="1" applyBorder="1" applyAlignment="1" applyProtection="1">
      <alignment horizontal="center"/>
      <protection locked="0"/>
    </xf>
    <xf numFmtId="0" fontId="46" fillId="17" borderId="132" xfId="3" applyFont="1" applyFill="1" applyBorder="1" applyAlignment="1" applyProtection="1">
      <alignment horizontal="center"/>
      <protection locked="0"/>
    </xf>
    <xf numFmtId="0" fontId="33" fillId="0" borderId="4" xfId="6" applyFont="1" applyFill="1" applyBorder="1" applyAlignment="1" applyProtection="1">
      <alignment horizontal="left" vertical="center"/>
      <protection locked="0"/>
    </xf>
    <xf numFmtId="0" fontId="49" fillId="0" borderId="15" xfId="7" applyFont="1" applyFill="1" applyBorder="1" applyAlignment="1">
      <alignment horizontal="left" vertical="center"/>
    </xf>
    <xf numFmtId="0" fontId="49" fillId="0" borderId="17" xfId="7" applyFont="1" applyFill="1" applyBorder="1" applyAlignment="1">
      <alignment horizontal="left" vertical="center"/>
    </xf>
    <xf numFmtId="0" fontId="19" fillId="5" borderId="15" xfId="11" applyFont="1" applyFill="1" applyBorder="1" applyAlignment="1">
      <alignment horizontal="center" vertical="center"/>
    </xf>
    <xf numFmtId="0" fontId="19" fillId="5" borderId="16" xfId="11" applyFont="1" applyFill="1" applyBorder="1" applyAlignment="1">
      <alignment horizontal="center" vertical="center"/>
    </xf>
    <xf numFmtId="0" fontId="19" fillId="0" borderId="15" xfId="7" applyFont="1" applyFill="1" applyBorder="1" applyAlignment="1">
      <alignment horizontal="left" vertical="center"/>
    </xf>
    <xf numFmtId="0" fontId="19" fillId="0" borderId="17" xfId="7" applyFont="1" applyFill="1" applyBorder="1" applyAlignment="1">
      <alignment horizontal="left" vertical="center"/>
    </xf>
    <xf numFmtId="0" fontId="19" fillId="0" borderId="16" xfId="7" applyFont="1" applyFill="1" applyBorder="1" applyAlignment="1">
      <alignment horizontal="left" vertical="center"/>
    </xf>
    <xf numFmtId="0" fontId="32" fillId="0" borderId="15" xfId="6" applyFont="1" applyFill="1" applyBorder="1" applyAlignment="1" applyProtection="1">
      <alignment horizontal="left" vertical="center"/>
      <protection locked="0"/>
    </xf>
    <xf numFmtId="0" fontId="32" fillId="0" borderId="17" xfId="6" applyFont="1" applyFill="1" applyBorder="1" applyAlignment="1" applyProtection="1">
      <alignment horizontal="left" vertical="center"/>
      <protection locked="0"/>
    </xf>
    <xf numFmtId="0" fontId="19" fillId="5" borderId="70" xfId="11" applyFont="1" applyFill="1" applyBorder="1" applyAlignment="1">
      <alignment horizontal="center" vertical="center"/>
    </xf>
    <xf numFmtId="0" fontId="19" fillId="5" borderId="71" xfId="11" applyFont="1" applyFill="1" applyBorder="1" applyAlignment="1">
      <alignment horizontal="center" vertical="center"/>
    </xf>
    <xf numFmtId="0" fontId="19" fillId="5" borderId="72" xfId="11" applyFont="1" applyFill="1" applyBorder="1" applyAlignment="1">
      <alignment horizontal="center" vertical="center"/>
    </xf>
    <xf numFmtId="167" fontId="46" fillId="0" borderId="1" xfId="10" applyNumberFormat="1" applyFont="1" applyFill="1" applyBorder="1" applyAlignment="1">
      <alignment horizontal="center" vertical="center" wrapText="1"/>
    </xf>
    <xf numFmtId="167" fontId="46" fillId="0" borderId="7" xfId="10" applyNumberFormat="1" applyFont="1" applyFill="1" applyBorder="1" applyAlignment="1">
      <alignment horizontal="center" vertical="center" wrapText="1"/>
    </xf>
    <xf numFmtId="167" fontId="47" fillId="10" borderId="1" xfId="10" applyNumberFormat="1" applyFont="1" applyFill="1" applyBorder="1" applyAlignment="1">
      <alignment horizontal="center" vertical="center" wrapText="1"/>
    </xf>
    <xf numFmtId="167" fontId="47" fillId="10" borderId="7" xfId="10" applyNumberFormat="1" applyFont="1" applyFill="1" applyBorder="1" applyAlignment="1">
      <alignment horizontal="center" vertical="center" wrapText="1"/>
    </xf>
    <xf numFmtId="167" fontId="48" fillId="2" borderId="1" xfId="10" applyNumberFormat="1" applyFont="1" applyFill="1" applyBorder="1" applyAlignment="1">
      <alignment horizontal="center" vertical="center" wrapText="1"/>
    </xf>
    <xf numFmtId="167" fontId="48" fillId="2" borderId="8" xfId="10" applyNumberFormat="1" applyFont="1" applyFill="1" applyBorder="1" applyAlignment="1">
      <alignment horizontal="center" vertical="center" wrapText="1"/>
    </xf>
    <xf numFmtId="167" fontId="51" fillId="0" borderId="4" xfId="10" applyNumberFormat="1" applyFont="1" applyFill="1" applyBorder="1" applyAlignment="1">
      <alignment horizontal="center" vertical="center" wrapText="1"/>
    </xf>
    <xf numFmtId="0" fontId="19" fillId="5" borderId="1" xfId="11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167" fontId="48" fillId="2" borderId="15" xfId="10" applyNumberFormat="1" applyFont="1" applyFill="1" applyBorder="1" applyAlignment="1">
      <alignment horizontal="center" vertical="center" wrapText="1"/>
    </xf>
    <xf numFmtId="167" fontId="48" fillId="2" borderId="16" xfId="10" applyNumberFormat="1" applyFont="1" applyFill="1" applyBorder="1" applyAlignment="1">
      <alignment horizontal="center" vertical="center" wrapText="1"/>
    </xf>
    <xf numFmtId="167" fontId="46" fillId="0" borderId="15" xfId="10" applyNumberFormat="1" applyFont="1" applyFill="1" applyBorder="1" applyAlignment="1">
      <alignment horizontal="center" vertical="center" wrapText="1"/>
    </xf>
    <xf numFmtId="167" fontId="46" fillId="0" borderId="16" xfId="10" applyNumberFormat="1" applyFont="1" applyFill="1" applyBorder="1" applyAlignment="1">
      <alignment horizontal="center" vertical="center" wrapText="1"/>
    </xf>
    <xf numFmtId="167" fontId="47" fillId="10" borderId="15" xfId="10" applyNumberFormat="1" applyFont="1" applyFill="1" applyBorder="1" applyAlignment="1">
      <alignment horizontal="center" vertical="center" wrapText="1"/>
    </xf>
    <xf numFmtId="167" fontId="47" fillId="10" borderId="16" xfId="10" applyNumberFormat="1" applyFont="1" applyFill="1" applyBorder="1" applyAlignment="1">
      <alignment horizontal="center" vertical="center" wrapText="1"/>
    </xf>
    <xf numFmtId="167" fontId="51" fillId="0" borderId="0" xfId="10" applyNumberFormat="1" applyFont="1" applyFill="1" applyBorder="1" applyAlignment="1">
      <alignment horizontal="center" vertical="center" wrapText="1"/>
    </xf>
    <xf numFmtId="0" fontId="3" fillId="6" borderId="0" xfId="6" applyFont="1" applyFill="1" applyBorder="1" applyAlignment="1" applyProtection="1">
      <alignment horizontal="center" vertical="center"/>
      <protection locked="0"/>
    </xf>
    <xf numFmtId="17" fontId="3" fillId="5" borderId="0" xfId="6" applyNumberFormat="1" applyFont="1" applyFill="1" applyBorder="1" applyAlignment="1" applyProtection="1">
      <alignment horizontal="center" vertical="center"/>
      <protection locked="0"/>
    </xf>
    <xf numFmtId="0" fontId="17" fillId="0" borderId="60" xfId="4" applyFont="1" applyFill="1" applyBorder="1" applyAlignment="1">
      <alignment horizontal="center" vertical="center"/>
    </xf>
    <xf numFmtId="0" fontId="17" fillId="0" borderId="61" xfId="4" applyFont="1" applyFill="1" applyBorder="1" applyAlignment="1">
      <alignment horizontal="center" vertical="center"/>
    </xf>
    <xf numFmtId="0" fontId="17" fillId="0" borderId="62" xfId="4" applyFont="1" applyFill="1" applyBorder="1" applyAlignment="1">
      <alignment horizontal="center" vertical="center"/>
    </xf>
    <xf numFmtId="0" fontId="19" fillId="5" borderId="2" xfId="11" applyFont="1" applyFill="1" applyBorder="1" applyAlignment="1">
      <alignment horizontal="center" vertical="center"/>
    </xf>
    <xf numFmtId="0" fontId="19" fillId="5" borderId="80" xfId="11" applyFont="1" applyFill="1" applyBorder="1" applyAlignment="1">
      <alignment horizontal="center" vertical="center"/>
    </xf>
    <xf numFmtId="0" fontId="32" fillId="0" borderId="4" xfId="6" applyFont="1" applyFill="1" applyBorder="1" applyAlignment="1" applyProtection="1">
      <alignment horizontal="left" vertical="center"/>
      <protection locked="0"/>
    </xf>
    <xf numFmtId="0" fontId="18" fillId="35" borderId="13" xfId="8" applyFont="1" applyFill="1" applyBorder="1" applyAlignment="1" applyProtection="1">
      <alignment horizontal="center" vertical="center"/>
      <protection locked="0"/>
    </xf>
  </cellXfs>
  <cellStyles count="17">
    <cellStyle name="Comma 2" xfId="14"/>
    <cellStyle name="Comma 3" xfId="1"/>
    <cellStyle name="Currency" xfId="16" builtinId="4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4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279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279</xdr:row>
      <xdr:rowOff>200025</xdr:rowOff>
    </xdr:to>
    <xdr:pic>
      <xdr:nvPicPr>
        <xdr:cNvPr id="3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561975</xdr:colOff>
      <xdr:row>0</xdr:row>
      <xdr:rowOff>76200</xdr:rowOff>
    </xdr:to>
    <xdr:pic>
      <xdr:nvPicPr>
        <xdr:cNvPr id="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76200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76200</xdr:rowOff>
    </xdr:from>
    <xdr:to>
      <xdr:col>0</xdr:col>
      <xdr:colOff>561975</xdr:colOff>
      <xdr:row>0</xdr:row>
      <xdr:rowOff>76200</xdr:rowOff>
    </xdr:to>
    <xdr:pic>
      <xdr:nvPicPr>
        <xdr:cNvPr id="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76200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142875</xdr:rowOff>
    </xdr:from>
    <xdr:to>
      <xdr:col>0</xdr:col>
      <xdr:colOff>228600</xdr:colOff>
      <xdr:row>0</xdr:row>
      <xdr:rowOff>142875</xdr:rowOff>
    </xdr:to>
    <xdr:pic>
      <xdr:nvPicPr>
        <xdr:cNvPr id="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2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76200</xdr:rowOff>
    </xdr:from>
    <xdr:to>
      <xdr:col>0</xdr:col>
      <xdr:colOff>533400</xdr:colOff>
      <xdr:row>0</xdr:row>
      <xdr:rowOff>76200</xdr:rowOff>
    </xdr:to>
    <xdr:pic>
      <xdr:nvPicPr>
        <xdr:cNvPr id="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762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76200</xdr:rowOff>
    </xdr:from>
    <xdr:to>
      <xdr:col>0</xdr:col>
      <xdr:colOff>533400</xdr:colOff>
      <xdr:row>0</xdr:row>
      <xdr:rowOff>76200</xdr:rowOff>
    </xdr:to>
    <xdr:pic>
      <xdr:nvPicPr>
        <xdr:cNvPr id="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762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142875</xdr:rowOff>
    </xdr:from>
    <xdr:to>
      <xdr:col>0</xdr:col>
      <xdr:colOff>228600</xdr:colOff>
      <xdr:row>0</xdr:row>
      <xdr:rowOff>142875</xdr:rowOff>
    </xdr:to>
    <xdr:pic>
      <xdr:nvPicPr>
        <xdr:cNvPr id="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2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76200</xdr:rowOff>
    </xdr:from>
    <xdr:to>
      <xdr:col>0</xdr:col>
      <xdr:colOff>561975</xdr:colOff>
      <xdr:row>0</xdr:row>
      <xdr:rowOff>76200</xdr:rowOff>
    </xdr:to>
    <xdr:pic>
      <xdr:nvPicPr>
        <xdr:cNvPr id="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76200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76200</xdr:rowOff>
    </xdr:from>
    <xdr:to>
      <xdr:col>0</xdr:col>
      <xdr:colOff>561975</xdr:colOff>
      <xdr:row>0</xdr:row>
      <xdr:rowOff>76200</xdr:rowOff>
    </xdr:to>
    <xdr:pic>
      <xdr:nvPicPr>
        <xdr:cNvPr id="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76200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142875</xdr:rowOff>
    </xdr:from>
    <xdr:to>
      <xdr:col>0</xdr:col>
      <xdr:colOff>228600</xdr:colOff>
      <xdr:row>0</xdr:row>
      <xdr:rowOff>142875</xdr:rowOff>
    </xdr:to>
    <xdr:pic>
      <xdr:nvPicPr>
        <xdr:cNvPr id="1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2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76200</xdr:rowOff>
    </xdr:from>
    <xdr:to>
      <xdr:col>0</xdr:col>
      <xdr:colOff>533400</xdr:colOff>
      <xdr:row>0</xdr:row>
      <xdr:rowOff>76200</xdr:rowOff>
    </xdr:to>
    <xdr:pic>
      <xdr:nvPicPr>
        <xdr:cNvPr id="1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762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76200</xdr:rowOff>
    </xdr:from>
    <xdr:to>
      <xdr:col>0</xdr:col>
      <xdr:colOff>533400</xdr:colOff>
      <xdr:row>0</xdr:row>
      <xdr:rowOff>76200</xdr:rowOff>
    </xdr:to>
    <xdr:pic>
      <xdr:nvPicPr>
        <xdr:cNvPr id="1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762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142875</xdr:rowOff>
    </xdr:from>
    <xdr:to>
      <xdr:col>0</xdr:col>
      <xdr:colOff>228600</xdr:colOff>
      <xdr:row>0</xdr:row>
      <xdr:rowOff>142875</xdr:rowOff>
    </xdr:to>
    <xdr:pic>
      <xdr:nvPicPr>
        <xdr:cNvPr id="1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2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1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1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1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438150</xdr:colOff>
      <xdr:row>1</xdr:row>
      <xdr:rowOff>190500</xdr:rowOff>
    </xdr:to>
    <xdr:pic>
      <xdr:nvPicPr>
        <xdr:cNvPr id="1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61975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323850</xdr:colOff>
      <xdr:row>1</xdr:row>
      <xdr:rowOff>76200</xdr:rowOff>
    </xdr:to>
    <xdr:pic>
      <xdr:nvPicPr>
        <xdr:cNvPr id="18" name="Picture 5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457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438150</xdr:colOff>
      <xdr:row>1</xdr:row>
      <xdr:rowOff>190500</xdr:rowOff>
    </xdr:to>
    <xdr:pic>
      <xdr:nvPicPr>
        <xdr:cNvPr id="1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61975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323850</xdr:colOff>
      <xdr:row>1</xdr:row>
      <xdr:rowOff>76200</xdr:rowOff>
    </xdr:to>
    <xdr:pic>
      <xdr:nvPicPr>
        <xdr:cNvPr id="2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457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438150</xdr:colOff>
      <xdr:row>1</xdr:row>
      <xdr:rowOff>190500</xdr:rowOff>
    </xdr:to>
    <xdr:pic>
      <xdr:nvPicPr>
        <xdr:cNvPr id="2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61975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438150</xdr:colOff>
      <xdr:row>1</xdr:row>
      <xdr:rowOff>190500</xdr:rowOff>
    </xdr:to>
    <xdr:pic>
      <xdr:nvPicPr>
        <xdr:cNvPr id="2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61975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2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2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2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2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3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3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3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400050</xdr:colOff>
      <xdr:row>1</xdr:row>
      <xdr:rowOff>190500</xdr:rowOff>
    </xdr:to>
    <xdr:pic>
      <xdr:nvPicPr>
        <xdr:cNvPr id="3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24075" y="561975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190500</xdr:colOff>
      <xdr:row>1</xdr:row>
      <xdr:rowOff>76200</xdr:rowOff>
    </xdr:to>
    <xdr:pic>
      <xdr:nvPicPr>
        <xdr:cNvPr id="3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4572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400050</xdr:colOff>
      <xdr:row>1</xdr:row>
      <xdr:rowOff>190500</xdr:rowOff>
    </xdr:to>
    <xdr:pic>
      <xdr:nvPicPr>
        <xdr:cNvPr id="3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24075" y="561975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190500</xdr:colOff>
      <xdr:row>1</xdr:row>
      <xdr:rowOff>76200</xdr:rowOff>
    </xdr:to>
    <xdr:pic>
      <xdr:nvPicPr>
        <xdr:cNvPr id="3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4572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400050</xdr:colOff>
      <xdr:row>1</xdr:row>
      <xdr:rowOff>190500</xdr:rowOff>
    </xdr:to>
    <xdr:pic>
      <xdr:nvPicPr>
        <xdr:cNvPr id="3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24075" y="561975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400050</xdr:colOff>
      <xdr:row>1</xdr:row>
      <xdr:rowOff>190500</xdr:rowOff>
    </xdr:to>
    <xdr:pic>
      <xdr:nvPicPr>
        <xdr:cNvPr id="3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24075" y="561975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3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400050</xdr:colOff>
      <xdr:row>1</xdr:row>
      <xdr:rowOff>190500</xdr:rowOff>
    </xdr:to>
    <xdr:pic>
      <xdr:nvPicPr>
        <xdr:cNvPr id="4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24075" y="561975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400050</xdr:colOff>
      <xdr:row>1</xdr:row>
      <xdr:rowOff>190500</xdr:rowOff>
    </xdr:to>
    <xdr:pic>
      <xdr:nvPicPr>
        <xdr:cNvPr id="4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24075" y="561975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4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400050</xdr:colOff>
      <xdr:row>1</xdr:row>
      <xdr:rowOff>190500</xdr:rowOff>
    </xdr:to>
    <xdr:pic>
      <xdr:nvPicPr>
        <xdr:cNvPr id="4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24075" y="561975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400050</xdr:colOff>
      <xdr:row>1</xdr:row>
      <xdr:rowOff>190500</xdr:rowOff>
    </xdr:to>
    <xdr:pic>
      <xdr:nvPicPr>
        <xdr:cNvPr id="4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24075" y="561975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4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400050</xdr:colOff>
      <xdr:row>1</xdr:row>
      <xdr:rowOff>190500</xdr:rowOff>
    </xdr:to>
    <xdr:pic>
      <xdr:nvPicPr>
        <xdr:cNvPr id="4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24075" y="561975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400050</xdr:colOff>
      <xdr:row>1</xdr:row>
      <xdr:rowOff>190500</xdr:rowOff>
    </xdr:to>
    <xdr:pic>
      <xdr:nvPicPr>
        <xdr:cNvPr id="4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24075" y="561975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4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438150</xdr:colOff>
      <xdr:row>1</xdr:row>
      <xdr:rowOff>190500</xdr:rowOff>
    </xdr:to>
    <xdr:pic>
      <xdr:nvPicPr>
        <xdr:cNvPr id="4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61975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323850</xdr:colOff>
      <xdr:row>1</xdr:row>
      <xdr:rowOff>76200</xdr:rowOff>
    </xdr:to>
    <xdr:pic>
      <xdr:nvPicPr>
        <xdr:cNvPr id="5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457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438150</xdr:colOff>
      <xdr:row>1</xdr:row>
      <xdr:rowOff>190500</xdr:rowOff>
    </xdr:to>
    <xdr:pic>
      <xdr:nvPicPr>
        <xdr:cNvPr id="5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61975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323850</xdr:colOff>
      <xdr:row>1</xdr:row>
      <xdr:rowOff>76200</xdr:rowOff>
    </xdr:to>
    <xdr:pic>
      <xdr:nvPicPr>
        <xdr:cNvPr id="5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457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438150</xdr:colOff>
      <xdr:row>1</xdr:row>
      <xdr:rowOff>190500</xdr:rowOff>
    </xdr:to>
    <xdr:pic>
      <xdr:nvPicPr>
        <xdr:cNvPr id="5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61975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438150</xdr:colOff>
      <xdr:row>1</xdr:row>
      <xdr:rowOff>190500</xdr:rowOff>
    </xdr:to>
    <xdr:pic>
      <xdr:nvPicPr>
        <xdr:cNvPr id="5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61975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5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5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5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5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5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6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6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6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6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6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438150</xdr:colOff>
      <xdr:row>1</xdr:row>
      <xdr:rowOff>190500</xdr:rowOff>
    </xdr:to>
    <xdr:pic>
      <xdr:nvPicPr>
        <xdr:cNvPr id="6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61975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323850</xdr:colOff>
      <xdr:row>1</xdr:row>
      <xdr:rowOff>76200</xdr:rowOff>
    </xdr:to>
    <xdr:pic>
      <xdr:nvPicPr>
        <xdr:cNvPr id="6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457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438150</xdr:colOff>
      <xdr:row>1</xdr:row>
      <xdr:rowOff>190500</xdr:rowOff>
    </xdr:to>
    <xdr:pic>
      <xdr:nvPicPr>
        <xdr:cNvPr id="6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61975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323850</xdr:colOff>
      <xdr:row>1</xdr:row>
      <xdr:rowOff>76200</xdr:rowOff>
    </xdr:to>
    <xdr:pic>
      <xdr:nvPicPr>
        <xdr:cNvPr id="6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457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438150</xdr:colOff>
      <xdr:row>1</xdr:row>
      <xdr:rowOff>190500</xdr:rowOff>
    </xdr:to>
    <xdr:pic>
      <xdr:nvPicPr>
        <xdr:cNvPr id="6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61975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438150</xdr:colOff>
      <xdr:row>1</xdr:row>
      <xdr:rowOff>190500</xdr:rowOff>
    </xdr:to>
    <xdr:pic>
      <xdr:nvPicPr>
        <xdr:cNvPr id="7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61975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7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7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7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7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7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7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7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7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7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8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438150</xdr:colOff>
      <xdr:row>1</xdr:row>
      <xdr:rowOff>190500</xdr:rowOff>
    </xdr:to>
    <xdr:pic>
      <xdr:nvPicPr>
        <xdr:cNvPr id="8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61975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323850</xdr:colOff>
      <xdr:row>1</xdr:row>
      <xdr:rowOff>76200</xdr:rowOff>
    </xdr:to>
    <xdr:pic>
      <xdr:nvPicPr>
        <xdr:cNvPr id="8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457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438150</xdr:colOff>
      <xdr:row>1</xdr:row>
      <xdr:rowOff>190500</xdr:rowOff>
    </xdr:to>
    <xdr:pic>
      <xdr:nvPicPr>
        <xdr:cNvPr id="8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61975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323850</xdr:colOff>
      <xdr:row>1</xdr:row>
      <xdr:rowOff>76200</xdr:rowOff>
    </xdr:to>
    <xdr:pic>
      <xdr:nvPicPr>
        <xdr:cNvPr id="8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457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438150</xdr:colOff>
      <xdr:row>1</xdr:row>
      <xdr:rowOff>190500</xdr:rowOff>
    </xdr:to>
    <xdr:pic>
      <xdr:nvPicPr>
        <xdr:cNvPr id="8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61975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438150</xdr:colOff>
      <xdr:row>1</xdr:row>
      <xdr:rowOff>190500</xdr:rowOff>
    </xdr:to>
    <xdr:pic>
      <xdr:nvPicPr>
        <xdr:cNvPr id="8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61975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8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8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8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9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9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9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9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9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9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9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438150</xdr:colOff>
      <xdr:row>1</xdr:row>
      <xdr:rowOff>190500</xdr:rowOff>
    </xdr:to>
    <xdr:pic>
      <xdr:nvPicPr>
        <xdr:cNvPr id="9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61975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323850</xdr:colOff>
      <xdr:row>1</xdr:row>
      <xdr:rowOff>76200</xdr:rowOff>
    </xdr:to>
    <xdr:pic>
      <xdr:nvPicPr>
        <xdr:cNvPr id="9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457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438150</xdr:colOff>
      <xdr:row>1</xdr:row>
      <xdr:rowOff>190500</xdr:rowOff>
    </xdr:to>
    <xdr:pic>
      <xdr:nvPicPr>
        <xdr:cNvPr id="9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61975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323850</xdr:colOff>
      <xdr:row>1</xdr:row>
      <xdr:rowOff>76200</xdr:rowOff>
    </xdr:to>
    <xdr:pic>
      <xdr:nvPicPr>
        <xdr:cNvPr id="10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457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438150</xdr:colOff>
      <xdr:row>1</xdr:row>
      <xdr:rowOff>190500</xdr:rowOff>
    </xdr:to>
    <xdr:pic>
      <xdr:nvPicPr>
        <xdr:cNvPr id="10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61975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438150</xdr:colOff>
      <xdr:row>1</xdr:row>
      <xdr:rowOff>190500</xdr:rowOff>
    </xdr:to>
    <xdr:pic>
      <xdr:nvPicPr>
        <xdr:cNvPr id="10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61975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0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10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10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0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10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10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0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11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11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1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400050</xdr:colOff>
      <xdr:row>1</xdr:row>
      <xdr:rowOff>190500</xdr:rowOff>
    </xdr:to>
    <xdr:pic>
      <xdr:nvPicPr>
        <xdr:cNvPr id="11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24075" y="561975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190500</xdr:colOff>
      <xdr:row>1</xdr:row>
      <xdr:rowOff>76200</xdr:rowOff>
    </xdr:to>
    <xdr:pic>
      <xdr:nvPicPr>
        <xdr:cNvPr id="11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4572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400050</xdr:colOff>
      <xdr:row>1</xdr:row>
      <xdr:rowOff>190500</xdr:rowOff>
    </xdr:to>
    <xdr:pic>
      <xdr:nvPicPr>
        <xdr:cNvPr id="11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24075" y="561975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190500</xdr:colOff>
      <xdr:row>1</xdr:row>
      <xdr:rowOff>76200</xdr:rowOff>
    </xdr:to>
    <xdr:pic>
      <xdr:nvPicPr>
        <xdr:cNvPr id="11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4572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400050</xdr:colOff>
      <xdr:row>1</xdr:row>
      <xdr:rowOff>190500</xdr:rowOff>
    </xdr:to>
    <xdr:pic>
      <xdr:nvPicPr>
        <xdr:cNvPr id="11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24075" y="561975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400050</xdr:colOff>
      <xdr:row>1</xdr:row>
      <xdr:rowOff>190500</xdr:rowOff>
    </xdr:to>
    <xdr:pic>
      <xdr:nvPicPr>
        <xdr:cNvPr id="11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24075" y="561975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11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400050</xdr:colOff>
      <xdr:row>1</xdr:row>
      <xdr:rowOff>190500</xdr:rowOff>
    </xdr:to>
    <xdr:pic>
      <xdr:nvPicPr>
        <xdr:cNvPr id="12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24075" y="561975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400050</xdr:colOff>
      <xdr:row>1</xdr:row>
      <xdr:rowOff>190500</xdr:rowOff>
    </xdr:to>
    <xdr:pic>
      <xdr:nvPicPr>
        <xdr:cNvPr id="12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24075" y="561975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12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400050</xdr:colOff>
      <xdr:row>1</xdr:row>
      <xdr:rowOff>190500</xdr:rowOff>
    </xdr:to>
    <xdr:pic>
      <xdr:nvPicPr>
        <xdr:cNvPr id="12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24075" y="561975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400050</xdr:colOff>
      <xdr:row>1</xdr:row>
      <xdr:rowOff>190500</xdr:rowOff>
    </xdr:to>
    <xdr:pic>
      <xdr:nvPicPr>
        <xdr:cNvPr id="12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24075" y="561975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12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400050</xdr:colOff>
      <xdr:row>1</xdr:row>
      <xdr:rowOff>190500</xdr:rowOff>
    </xdr:to>
    <xdr:pic>
      <xdr:nvPicPr>
        <xdr:cNvPr id="12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24075" y="561975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400050</xdr:colOff>
      <xdr:row>1</xdr:row>
      <xdr:rowOff>190500</xdr:rowOff>
    </xdr:to>
    <xdr:pic>
      <xdr:nvPicPr>
        <xdr:cNvPr id="12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24075" y="561975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12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438150</xdr:colOff>
      <xdr:row>1</xdr:row>
      <xdr:rowOff>190500</xdr:rowOff>
    </xdr:to>
    <xdr:pic>
      <xdr:nvPicPr>
        <xdr:cNvPr id="12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61975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323850</xdr:colOff>
      <xdr:row>1</xdr:row>
      <xdr:rowOff>76200</xdr:rowOff>
    </xdr:to>
    <xdr:pic>
      <xdr:nvPicPr>
        <xdr:cNvPr id="13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457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438150</xdr:colOff>
      <xdr:row>1</xdr:row>
      <xdr:rowOff>190500</xdr:rowOff>
    </xdr:to>
    <xdr:pic>
      <xdr:nvPicPr>
        <xdr:cNvPr id="13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61975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323850</xdr:colOff>
      <xdr:row>1</xdr:row>
      <xdr:rowOff>76200</xdr:rowOff>
    </xdr:to>
    <xdr:pic>
      <xdr:nvPicPr>
        <xdr:cNvPr id="13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457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438150</xdr:colOff>
      <xdr:row>1</xdr:row>
      <xdr:rowOff>190500</xdr:rowOff>
    </xdr:to>
    <xdr:pic>
      <xdr:nvPicPr>
        <xdr:cNvPr id="13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61975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438150</xdr:colOff>
      <xdr:row>1</xdr:row>
      <xdr:rowOff>190500</xdr:rowOff>
    </xdr:to>
    <xdr:pic>
      <xdr:nvPicPr>
        <xdr:cNvPr id="13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61975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3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13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13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3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13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14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4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14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14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4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438150</xdr:colOff>
      <xdr:row>1</xdr:row>
      <xdr:rowOff>190500</xdr:rowOff>
    </xdr:to>
    <xdr:pic>
      <xdr:nvPicPr>
        <xdr:cNvPr id="14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61975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323850</xdr:colOff>
      <xdr:row>1</xdr:row>
      <xdr:rowOff>76200</xdr:rowOff>
    </xdr:to>
    <xdr:pic>
      <xdr:nvPicPr>
        <xdr:cNvPr id="14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457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438150</xdr:colOff>
      <xdr:row>1</xdr:row>
      <xdr:rowOff>190500</xdr:rowOff>
    </xdr:to>
    <xdr:pic>
      <xdr:nvPicPr>
        <xdr:cNvPr id="14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61975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323850</xdr:colOff>
      <xdr:row>1</xdr:row>
      <xdr:rowOff>76200</xdr:rowOff>
    </xdr:to>
    <xdr:pic>
      <xdr:nvPicPr>
        <xdr:cNvPr id="14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457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438150</xdr:colOff>
      <xdr:row>1</xdr:row>
      <xdr:rowOff>190500</xdr:rowOff>
    </xdr:to>
    <xdr:pic>
      <xdr:nvPicPr>
        <xdr:cNvPr id="14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61975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438150</xdr:colOff>
      <xdr:row>1</xdr:row>
      <xdr:rowOff>190500</xdr:rowOff>
    </xdr:to>
    <xdr:pic>
      <xdr:nvPicPr>
        <xdr:cNvPr id="15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61975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5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15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15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5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15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15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5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15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15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6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438150</xdr:colOff>
      <xdr:row>1</xdr:row>
      <xdr:rowOff>190500</xdr:rowOff>
    </xdr:to>
    <xdr:pic>
      <xdr:nvPicPr>
        <xdr:cNvPr id="16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61975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323850</xdr:colOff>
      <xdr:row>1</xdr:row>
      <xdr:rowOff>76200</xdr:rowOff>
    </xdr:to>
    <xdr:pic>
      <xdr:nvPicPr>
        <xdr:cNvPr id="16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457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438150</xdr:colOff>
      <xdr:row>1</xdr:row>
      <xdr:rowOff>190500</xdr:rowOff>
    </xdr:to>
    <xdr:pic>
      <xdr:nvPicPr>
        <xdr:cNvPr id="16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61975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323850</xdr:colOff>
      <xdr:row>1</xdr:row>
      <xdr:rowOff>76200</xdr:rowOff>
    </xdr:to>
    <xdr:pic>
      <xdr:nvPicPr>
        <xdr:cNvPr id="16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457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438150</xdr:colOff>
      <xdr:row>1</xdr:row>
      <xdr:rowOff>190500</xdr:rowOff>
    </xdr:to>
    <xdr:pic>
      <xdr:nvPicPr>
        <xdr:cNvPr id="16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61975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438150</xdr:colOff>
      <xdr:row>1</xdr:row>
      <xdr:rowOff>190500</xdr:rowOff>
    </xdr:to>
    <xdr:pic>
      <xdr:nvPicPr>
        <xdr:cNvPr id="16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61975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6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16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16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7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17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17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7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17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419100</xdr:colOff>
      <xdr:row>1</xdr:row>
      <xdr:rowOff>190500</xdr:rowOff>
    </xdr:to>
    <xdr:pic>
      <xdr:nvPicPr>
        <xdr:cNvPr id="17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4075" y="561975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7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438150</xdr:colOff>
      <xdr:row>1</xdr:row>
      <xdr:rowOff>190500</xdr:rowOff>
    </xdr:to>
    <xdr:pic>
      <xdr:nvPicPr>
        <xdr:cNvPr id="17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61975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323850</xdr:colOff>
      <xdr:row>1</xdr:row>
      <xdr:rowOff>76200</xdr:rowOff>
    </xdr:to>
    <xdr:pic>
      <xdr:nvPicPr>
        <xdr:cNvPr id="17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457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438150</xdr:colOff>
      <xdr:row>1</xdr:row>
      <xdr:rowOff>190500</xdr:rowOff>
    </xdr:to>
    <xdr:pic>
      <xdr:nvPicPr>
        <xdr:cNvPr id="17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61975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323850</xdr:colOff>
      <xdr:row>1</xdr:row>
      <xdr:rowOff>76200</xdr:rowOff>
    </xdr:to>
    <xdr:pic>
      <xdr:nvPicPr>
        <xdr:cNvPr id="18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457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8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8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8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8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190500</xdr:colOff>
      <xdr:row>1</xdr:row>
      <xdr:rowOff>76200</xdr:rowOff>
    </xdr:to>
    <xdr:pic>
      <xdr:nvPicPr>
        <xdr:cNvPr id="18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4572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190500</xdr:colOff>
      <xdr:row>1</xdr:row>
      <xdr:rowOff>76200</xdr:rowOff>
    </xdr:to>
    <xdr:pic>
      <xdr:nvPicPr>
        <xdr:cNvPr id="18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4572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18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18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18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19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323850</xdr:colOff>
      <xdr:row>1</xdr:row>
      <xdr:rowOff>76200</xdr:rowOff>
    </xdr:to>
    <xdr:pic>
      <xdr:nvPicPr>
        <xdr:cNvPr id="19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457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323850</xdr:colOff>
      <xdr:row>1</xdr:row>
      <xdr:rowOff>76200</xdr:rowOff>
    </xdr:to>
    <xdr:pic>
      <xdr:nvPicPr>
        <xdr:cNvPr id="19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457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9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9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9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9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323850</xdr:colOff>
      <xdr:row>1</xdr:row>
      <xdr:rowOff>76200</xdr:rowOff>
    </xdr:to>
    <xdr:pic>
      <xdr:nvPicPr>
        <xdr:cNvPr id="19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457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323850</xdr:colOff>
      <xdr:row>1</xdr:row>
      <xdr:rowOff>76200</xdr:rowOff>
    </xdr:to>
    <xdr:pic>
      <xdr:nvPicPr>
        <xdr:cNvPr id="19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457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9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0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0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0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323850</xdr:colOff>
      <xdr:row>1</xdr:row>
      <xdr:rowOff>76200</xdr:rowOff>
    </xdr:to>
    <xdr:pic>
      <xdr:nvPicPr>
        <xdr:cNvPr id="20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457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323850</xdr:colOff>
      <xdr:row>1</xdr:row>
      <xdr:rowOff>76200</xdr:rowOff>
    </xdr:to>
    <xdr:pic>
      <xdr:nvPicPr>
        <xdr:cNvPr id="20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4572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0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0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0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0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523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CS201309%20Product%20Sales%20Lo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CS201302%20Product%20Sales%20Lo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Temporary%20Internet%20Files\Content.Outlook\PO90ZRIH\TSU201302%20Product%20Sales%20Lo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July/July%20(Monthly)/CCS201307%20Product%20Sales%20Log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Kitchen%20Department/Kitchen%20Monthly%20Report%20&amp;%20Summary/Monthly%20Kitchen%20Stock%20Take/2013/KL%20OUTLETS/CCS%20Kitchen%20Stock%20Take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May/KDA201305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 Log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ily Log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TOCK ANALYSIS"/>
      <sheetName val="K-LUNCH &amp; K DINNER"/>
      <sheetName val="SIDE ORDER &amp; FOC"/>
      <sheetName val="DAILY FOC"/>
      <sheetName val="SAUCE USAGE"/>
    </sheetNames>
    <sheetDataSet>
      <sheetData sheetId="0"/>
      <sheetData sheetId="1">
        <row r="18">
          <cell r="B18" t="str">
            <v>AA01 K : REGULAR</v>
          </cell>
          <cell r="C18">
            <v>1</v>
          </cell>
          <cell r="E18" t="str">
            <v>AA04 K-LUNCH</v>
          </cell>
          <cell r="F18">
            <v>38</v>
          </cell>
          <cell r="H18" t="str">
            <v>AA01 K : REGULAR</v>
          </cell>
          <cell r="I18">
            <v>1</v>
          </cell>
          <cell r="K18" t="str">
            <v>AA04 K-LUNCH</v>
          </cell>
          <cell r="L18">
            <v>24</v>
          </cell>
          <cell r="N18" t="str">
            <v>AA01 K : REGULAR</v>
          </cell>
          <cell r="O18">
            <v>1</v>
          </cell>
          <cell r="Q18" t="str">
            <v>AA01 K : REGULAR</v>
          </cell>
          <cell r="R18">
            <v>0</v>
          </cell>
          <cell r="T18" t="str">
            <v>AA04 K-LUNCH</v>
          </cell>
          <cell r="U18">
            <v>89</v>
          </cell>
          <cell r="W18" t="str">
            <v>AA04 K-LUNCH</v>
          </cell>
          <cell r="X18">
            <v>17</v>
          </cell>
          <cell r="Z18" t="str">
            <v>AA01 K : REGULAR</v>
          </cell>
          <cell r="AA18">
            <v>1</v>
          </cell>
          <cell r="AC18" t="str">
            <v>AA04 K-LUNCH</v>
          </cell>
          <cell r="AD18">
            <v>15</v>
          </cell>
          <cell r="AF18" t="str">
            <v>AA04 K-LUNCH</v>
          </cell>
          <cell r="AG18">
            <v>6</v>
          </cell>
          <cell r="AI18" t="str">
            <v>AA04 K-LUNCH</v>
          </cell>
          <cell r="AJ18">
            <v>18</v>
          </cell>
          <cell r="AL18" t="str">
            <v>AA04 K-LUNCH</v>
          </cell>
          <cell r="AM18">
            <v>46</v>
          </cell>
          <cell r="AO18" t="str">
            <v>AA01 K : REGULAR</v>
          </cell>
          <cell r="AP18">
            <v>4</v>
          </cell>
          <cell r="AR18" t="str">
            <v>AA01 K : REGULAR</v>
          </cell>
          <cell r="AS18">
            <v>1</v>
          </cell>
          <cell r="AU18" t="str">
            <v>AA04 K-LUNCH</v>
          </cell>
          <cell r="AV18">
            <v>21</v>
          </cell>
          <cell r="AX18" t="str">
            <v>AB01 H : REGULAR</v>
          </cell>
          <cell r="AY18">
            <v>13</v>
          </cell>
          <cell r="BA18" t="str">
            <v>AA01 K : REGULAR</v>
          </cell>
          <cell r="BB18">
            <v>2</v>
          </cell>
          <cell r="BD18" t="str">
            <v>AA01 K : REGULAR</v>
          </cell>
          <cell r="BE18">
            <v>1</v>
          </cell>
          <cell r="BG18" t="str">
            <v>AA04 K-LUNCH</v>
          </cell>
          <cell r="BH18">
            <v>42</v>
          </cell>
          <cell r="BJ18" t="str">
            <v>AA02 K : MEMBER</v>
          </cell>
          <cell r="BK18">
            <v>2</v>
          </cell>
          <cell r="BM18" t="str">
            <v>AA02 K : MEMBER</v>
          </cell>
          <cell r="BN18">
            <v>2</v>
          </cell>
          <cell r="BP18" t="str">
            <v>AA04 K-LUNCH</v>
          </cell>
          <cell r="BQ18">
            <v>15</v>
          </cell>
          <cell r="BS18" t="str">
            <v>AA01 K : REGULAR</v>
          </cell>
          <cell r="BT18">
            <v>3</v>
          </cell>
          <cell r="BV18" t="str">
            <v>AA01 K : REGULAR</v>
          </cell>
          <cell r="BW18">
            <v>3</v>
          </cell>
          <cell r="BY18" t="str">
            <v>AA01 K : REGULAR</v>
          </cell>
          <cell r="BZ18">
            <v>1</v>
          </cell>
          <cell r="CB18" t="str">
            <v>AA01 K : REGULAR</v>
          </cell>
          <cell r="CC18">
            <v>2</v>
          </cell>
          <cell r="CE18" t="str">
            <v>AA04 K-LUNCH</v>
          </cell>
          <cell r="CF18">
            <v>108</v>
          </cell>
          <cell r="CH18" t="str">
            <v>AA01 K : REGULAR</v>
          </cell>
          <cell r="CI18">
            <v>4</v>
          </cell>
          <cell r="CK18" t="str">
            <v>AA04 K-LUNCH</v>
          </cell>
          <cell r="CL18">
            <v>12</v>
          </cell>
          <cell r="CN18" t="str">
            <v>AA04 K-LUNCH</v>
          </cell>
          <cell r="CO18">
            <v>13</v>
          </cell>
        </row>
        <row r="19">
          <cell r="B19" t="str">
            <v>AA04 K-LUNCH</v>
          </cell>
          <cell r="C19">
            <v>18</v>
          </cell>
          <cell r="E19" t="str">
            <v>AA06 K : MEMBER B'DAY</v>
          </cell>
          <cell r="F19">
            <v>1</v>
          </cell>
          <cell r="H19" t="str">
            <v>AA04 K-LUNCH</v>
          </cell>
          <cell r="I19">
            <v>31</v>
          </cell>
          <cell r="K19" t="str">
            <v>AA08 K : FOC HEAD</v>
          </cell>
          <cell r="L19">
            <v>1</v>
          </cell>
          <cell r="N19" t="str">
            <v>AA04 K-LUNCH</v>
          </cell>
          <cell r="O19">
            <v>50</v>
          </cell>
          <cell r="Q19" t="str">
            <v>AA04 K-LUNCH</v>
          </cell>
          <cell r="R19">
            <v>79</v>
          </cell>
          <cell r="T19" t="str">
            <v>AA05 K : CHILDREN</v>
          </cell>
          <cell r="U19">
            <v>5</v>
          </cell>
          <cell r="W19" t="str">
            <v>AA05 K : CHILDREN</v>
          </cell>
          <cell r="X19">
            <v>1</v>
          </cell>
          <cell r="Z19" t="str">
            <v>AA04 K-LUNCH</v>
          </cell>
          <cell r="AA19">
            <v>21</v>
          </cell>
          <cell r="AC19" t="str">
            <v>AB01 H : REGULAR</v>
          </cell>
          <cell r="AD19">
            <v>9</v>
          </cell>
          <cell r="AF19" t="str">
            <v>AB01 H : REGULAR</v>
          </cell>
          <cell r="AG19">
            <v>29</v>
          </cell>
          <cell r="AI19" t="str">
            <v>AB01 H : REGULAR</v>
          </cell>
          <cell r="AJ19">
            <v>11</v>
          </cell>
          <cell r="AL19" t="str">
            <v>AB01 H : REGULAR</v>
          </cell>
          <cell r="AM19">
            <v>47</v>
          </cell>
          <cell r="AO19" t="str">
            <v>AA04 K-LUNCH</v>
          </cell>
          <cell r="AP19">
            <v>102</v>
          </cell>
          <cell r="AR19" t="str">
            <v>AA04 K-LUNCH</v>
          </cell>
          <cell r="AS19">
            <v>16</v>
          </cell>
          <cell r="AU19" t="str">
            <v>AA05 K : CHILDREN</v>
          </cell>
          <cell r="AV19">
            <v>1</v>
          </cell>
          <cell r="AX19" t="str">
            <v>AB02 H : MEMBER</v>
          </cell>
          <cell r="AY19">
            <v>5</v>
          </cell>
          <cell r="BA19" t="str">
            <v>AA04 K-LUNCH</v>
          </cell>
          <cell r="BB19">
            <v>43</v>
          </cell>
          <cell r="BD19" t="str">
            <v>AA04 K-LUNCH</v>
          </cell>
          <cell r="BE19">
            <v>28</v>
          </cell>
          <cell r="BG19" t="str">
            <v>AA05 K : CHILDREN</v>
          </cell>
          <cell r="BH19">
            <v>4</v>
          </cell>
          <cell r="BJ19" t="str">
            <v>AA04 K-LUNCH</v>
          </cell>
          <cell r="BK19">
            <v>94</v>
          </cell>
          <cell r="BM19" t="str">
            <v>AA04 K-LUNCH</v>
          </cell>
          <cell r="BN19">
            <v>15</v>
          </cell>
          <cell r="BP19" t="str">
            <v>AB01 H : REGULAR</v>
          </cell>
          <cell r="BQ19">
            <v>19</v>
          </cell>
          <cell r="BS19" t="str">
            <v>AA04 K-LUNCH</v>
          </cell>
          <cell r="BT19">
            <v>25</v>
          </cell>
          <cell r="BV19" t="str">
            <v>AA04 K-LUNCH</v>
          </cell>
          <cell r="BW19">
            <v>7</v>
          </cell>
          <cell r="BY19" t="str">
            <v>AA04 K-LUNCH</v>
          </cell>
          <cell r="BZ19">
            <v>104</v>
          </cell>
          <cell r="CB19" t="str">
            <v>AA04 K-LUNCH</v>
          </cell>
          <cell r="CC19">
            <v>48</v>
          </cell>
          <cell r="CE19" t="str">
            <v>AA05 K : CHILDREN</v>
          </cell>
          <cell r="CF19">
            <v>5</v>
          </cell>
          <cell r="CH19" t="str">
            <v>AA04 K-LUNCH</v>
          </cell>
          <cell r="CI19">
            <v>10</v>
          </cell>
          <cell r="CK19" t="str">
            <v>AB01 H : REGULAR</v>
          </cell>
          <cell r="CL19">
            <v>15</v>
          </cell>
          <cell r="CN19" t="str">
            <v>AB01 H : REGULAR</v>
          </cell>
          <cell r="CO19">
            <v>34</v>
          </cell>
        </row>
        <row r="20">
          <cell r="B20" t="str">
            <v>AB01 H : REGULAR</v>
          </cell>
          <cell r="C20">
            <v>19</v>
          </cell>
          <cell r="E20" t="str">
            <v>AA11 K : FREEHEAD (R)</v>
          </cell>
          <cell r="F20">
            <v>1</v>
          </cell>
          <cell r="H20" t="str">
            <v>AB01 H : REGULAR</v>
          </cell>
          <cell r="I20">
            <v>13</v>
          </cell>
          <cell r="K20" t="str">
            <v>AB01 H : REGULAR</v>
          </cell>
          <cell r="L20">
            <v>13</v>
          </cell>
          <cell r="N20" t="str">
            <v>AA05 K : CHILDREN</v>
          </cell>
          <cell r="O20">
            <v>2</v>
          </cell>
          <cell r="Q20" t="str">
            <v>AA05 K : CHILDREN</v>
          </cell>
          <cell r="R20">
            <v>3</v>
          </cell>
          <cell r="T20" t="str">
            <v>AA09 K : FREEHEAD (B)</v>
          </cell>
          <cell r="U20">
            <v>1</v>
          </cell>
          <cell r="W20" t="str">
            <v>AB01 H : REGULAR</v>
          </cell>
          <cell r="X20">
            <v>20</v>
          </cell>
          <cell r="Z20" t="str">
            <v>AB01 H : REGULAR</v>
          </cell>
          <cell r="AA20">
            <v>8</v>
          </cell>
          <cell r="AC20" t="str">
            <v>AB02 H : MEMBER</v>
          </cell>
          <cell r="AD20">
            <v>7</v>
          </cell>
          <cell r="AF20" t="str">
            <v>AB05 H : STUDENT</v>
          </cell>
          <cell r="AG20">
            <v>15</v>
          </cell>
          <cell r="AI20" t="str">
            <v>AB02 H : MEMBER</v>
          </cell>
          <cell r="AJ20">
            <v>3</v>
          </cell>
          <cell r="AL20" t="str">
            <v>AB02 H : MEMBER</v>
          </cell>
          <cell r="AM20">
            <v>8</v>
          </cell>
          <cell r="AO20" t="str">
            <v>AA05 K : CHILDREN</v>
          </cell>
          <cell r="AP20">
            <v>4</v>
          </cell>
          <cell r="AR20" t="str">
            <v>AB01 H : REGULAR</v>
          </cell>
          <cell r="AS20">
            <v>14</v>
          </cell>
          <cell r="AU20" t="str">
            <v>AB01 H : REGULAR</v>
          </cell>
          <cell r="AV20">
            <v>11</v>
          </cell>
          <cell r="AX20" t="str">
            <v>AB05 H : STUDENT</v>
          </cell>
          <cell r="AY20">
            <v>24</v>
          </cell>
          <cell r="BA20" t="str">
            <v>AA05 K : CHILDREN</v>
          </cell>
          <cell r="BB20">
            <v>2</v>
          </cell>
          <cell r="BD20" t="str">
            <v>AA05 K : CHILDREN</v>
          </cell>
          <cell r="BE20">
            <v>2</v>
          </cell>
          <cell r="BG20" t="str">
            <v>AB01 H : REGULAR</v>
          </cell>
          <cell r="BH20">
            <v>72</v>
          </cell>
          <cell r="BJ20" t="str">
            <v>AA05 K : CHILDREN</v>
          </cell>
          <cell r="BK20">
            <v>2</v>
          </cell>
          <cell r="BM20" t="str">
            <v>AA05 K : CHILDREN</v>
          </cell>
          <cell r="BN20">
            <v>1</v>
          </cell>
          <cell r="BP20" t="str">
            <v>AB03 H : MEMBER 30%</v>
          </cell>
          <cell r="BQ20">
            <v>8</v>
          </cell>
          <cell r="BS20" t="str">
            <v>AA07 K : STAFF B'DAY</v>
          </cell>
          <cell r="BT20">
            <v>0</v>
          </cell>
          <cell r="BV20" t="str">
            <v>AB01 H : REGULAR</v>
          </cell>
          <cell r="BW20">
            <v>10</v>
          </cell>
          <cell r="BY20" t="str">
            <v>AA05 K : CHILDREN</v>
          </cell>
          <cell r="BZ20">
            <v>1</v>
          </cell>
          <cell r="CB20" t="str">
            <v>AA05 K : CHILDREN</v>
          </cell>
          <cell r="CC20">
            <v>2</v>
          </cell>
          <cell r="CE20" t="str">
            <v>AB01 H : REGULAR</v>
          </cell>
          <cell r="CF20">
            <v>66</v>
          </cell>
          <cell r="CH20" t="str">
            <v>AB01 H : REGULAR</v>
          </cell>
          <cell r="CI20">
            <v>13</v>
          </cell>
          <cell r="CK20" t="str">
            <v>AB03 H : MEMBER 30%</v>
          </cell>
          <cell r="CL20">
            <v>9</v>
          </cell>
          <cell r="CN20" t="str">
            <v>AB02 H : MEMBER</v>
          </cell>
          <cell r="CO20">
            <v>2</v>
          </cell>
        </row>
        <row r="21">
          <cell r="B21" t="str">
            <v>AB05 H : STUDENT</v>
          </cell>
          <cell r="C21">
            <v>17</v>
          </cell>
          <cell r="E21" t="str">
            <v>AB01 H : REGULAR</v>
          </cell>
          <cell r="F21">
            <v>13</v>
          </cell>
          <cell r="H21" t="str">
            <v>AB02 H : MEMBER</v>
          </cell>
          <cell r="I21">
            <v>4</v>
          </cell>
          <cell r="K21" t="str">
            <v>AB02 H : MEMBER</v>
          </cell>
          <cell r="L21">
            <v>6</v>
          </cell>
          <cell r="N21" t="str">
            <v>AB01 H : REGULAR</v>
          </cell>
          <cell r="O21">
            <v>5</v>
          </cell>
          <cell r="Q21" t="str">
            <v>AA06 K : MEMBER B'DAY</v>
          </cell>
          <cell r="R21">
            <v>1</v>
          </cell>
          <cell r="T21" t="str">
            <v>AA16 K : XTD S ROOM</v>
          </cell>
          <cell r="U21">
            <v>1</v>
          </cell>
          <cell r="W21" t="str">
            <v>AB05 H : STUDENT</v>
          </cell>
          <cell r="X21">
            <v>12</v>
          </cell>
          <cell r="Z21" t="str">
            <v>AB03 H : MEMBER 30%</v>
          </cell>
          <cell r="AA21">
            <v>11</v>
          </cell>
          <cell r="AC21" t="str">
            <v>AB05 H : STUDENT</v>
          </cell>
          <cell r="AD21">
            <v>24</v>
          </cell>
          <cell r="AF21" t="str">
            <v>AB13 H : FREEHEAD (R)</v>
          </cell>
          <cell r="AG21">
            <v>1</v>
          </cell>
          <cell r="AI21" t="str">
            <v>AB05 H : STUDENT</v>
          </cell>
          <cell r="AJ21">
            <v>37</v>
          </cell>
          <cell r="AL21" t="str">
            <v>AB07 H : CHILDREN</v>
          </cell>
          <cell r="AM21">
            <v>2</v>
          </cell>
          <cell r="AO21" t="str">
            <v>AA06 K : MEMBER B'DAY</v>
          </cell>
          <cell r="AP21">
            <v>3</v>
          </cell>
          <cell r="AR21" t="str">
            <v>AB02 H : MEMBER</v>
          </cell>
          <cell r="AS21">
            <v>3</v>
          </cell>
          <cell r="AU21" t="str">
            <v>AB03 H : MEMBER 30%</v>
          </cell>
          <cell r="AV21">
            <v>9</v>
          </cell>
          <cell r="AX21" t="str">
            <v>AB08 H : MEMBER B'DAY</v>
          </cell>
          <cell r="AY21">
            <v>2</v>
          </cell>
          <cell r="BA21" t="str">
            <v>AB01 H : REGULAR</v>
          </cell>
          <cell r="BB21">
            <v>24</v>
          </cell>
          <cell r="BD21" t="str">
            <v>AB01 H : REGULAR</v>
          </cell>
          <cell r="BE21">
            <v>15</v>
          </cell>
          <cell r="BG21" t="str">
            <v>AB02 H : MEMBER</v>
          </cell>
          <cell r="BH21">
            <v>24</v>
          </cell>
          <cell r="BJ21" t="str">
            <v>AB01 H : REGULAR</v>
          </cell>
          <cell r="BK21">
            <v>76</v>
          </cell>
          <cell r="BM21" t="str">
            <v>AA06 K : MEMBER B'DAY</v>
          </cell>
          <cell r="BN21">
            <v>1</v>
          </cell>
          <cell r="BP21" t="str">
            <v>AB05 H : STUDENT</v>
          </cell>
          <cell r="BQ21">
            <v>27</v>
          </cell>
          <cell r="BS21" t="str">
            <v>AB01 H : REGULAR</v>
          </cell>
          <cell r="BT21">
            <v>13</v>
          </cell>
          <cell r="BV21" t="str">
            <v>AB05 H : STUDENT</v>
          </cell>
          <cell r="BW21">
            <v>26</v>
          </cell>
          <cell r="BY21" t="str">
            <v>AA16 K : XTD S ROOM</v>
          </cell>
          <cell r="BZ21">
            <v>1</v>
          </cell>
          <cell r="CB21" t="str">
            <v>AB01 H : REGULAR</v>
          </cell>
          <cell r="CC21">
            <v>48</v>
          </cell>
          <cell r="CE21" t="str">
            <v>AB02 H : MEMBER</v>
          </cell>
          <cell r="CF21">
            <v>41</v>
          </cell>
          <cell r="CH21" t="str">
            <v>AB05 H : STUDENT</v>
          </cell>
          <cell r="CI21">
            <v>17</v>
          </cell>
          <cell r="CK21" t="str">
            <v>AB05 H : STUDENT</v>
          </cell>
          <cell r="CL21">
            <v>5</v>
          </cell>
          <cell r="CN21" t="str">
            <v>AB05 H : STUDENT</v>
          </cell>
          <cell r="CO21">
            <v>34</v>
          </cell>
        </row>
        <row r="22">
          <cell r="B22" t="str">
            <v>AB50 H:Student Mem</v>
          </cell>
          <cell r="C22">
            <v>4</v>
          </cell>
          <cell r="E22" t="str">
            <v>AB02 H : MEMBER</v>
          </cell>
          <cell r="F22">
            <v>0</v>
          </cell>
          <cell r="H22" t="str">
            <v>AB13 H : FREEHEAD (R)</v>
          </cell>
          <cell r="I22">
            <v>1</v>
          </cell>
          <cell r="K22" t="str">
            <v>AB05 H : STUDENT</v>
          </cell>
          <cell r="L22">
            <v>19</v>
          </cell>
          <cell r="N22" t="str">
            <v>AB05 H : STUDENT</v>
          </cell>
          <cell r="O22">
            <v>17</v>
          </cell>
          <cell r="Q22" t="str">
            <v>AA17 K : XTD M ROOM</v>
          </cell>
          <cell r="R22">
            <v>1</v>
          </cell>
          <cell r="T22" t="str">
            <v>AB01 H : REGULAR</v>
          </cell>
          <cell r="U22">
            <v>91</v>
          </cell>
          <cell r="W22" t="str">
            <v>AC01 N : REGULAR</v>
          </cell>
          <cell r="X22">
            <v>26</v>
          </cell>
          <cell r="Z22" t="str">
            <v>AB05 H : STUDENT</v>
          </cell>
          <cell r="AA22">
            <v>12</v>
          </cell>
          <cell r="AC22" t="str">
            <v>AB07 H : CHILDREN</v>
          </cell>
          <cell r="AD22">
            <v>2</v>
          </cell>
          <cell r="AF22" t="str">
            <v>AC01 N : REGULAR</v>
          </cell>
          <cell r="AG22">
            <v>65</v>
          </cell>
          <cell r="AI22" t="str">
            <v>AB07 H : CHILDREN</v>
          </cell>
          <cell r="AJ22">
            <v>4</v>
          </cell>
          <cell r="AL22" t="str">
            <v>AB08 H : MEMBER B'DAY</v>
          </cell>
          <cell r="AM22">
            <v>1</v>
          </cell>
          <cell r="AO22" t="str">
            <v>AA11 K : FREEHEAD (R)</v>
          </cell>
          <cell r="AP22">
            <v>1</v>
          </cell>
          <cell r="AR22" t="str">
            <v>AB05 H : STUDENT</v>
          </cell>
          <cell r="AS22">
            <v>10</v>
          </cell>
          <cell r="AU22" t="str">
            <v>AB05 H : STUDENT</v>
          </cell>
          <cell r="AV22">
            <v>12</v>
          </cell>
          <cell r="AX22" t="str">
            <v>AB53 H: BUY 2 FREE 2</v>
          </cell>
          <cell r="AY22">
            <v>2</v>
          </cell>
          <cell r="BA22" t="str">
            <v>AB02 H : MEMBER</v>
          </cell>
          <cell r="BB22">
            <v>5</v>
          </cell>
          <cell r="BD22" t="str">
            <v>AB02 H : MEMBER</v>
          </cell>
          <cell r="BE22">
            <v>2</v>
          </cell>
          <cell r="BG22" t="str">
            <v>AB07 H : CHILDREN</v>
          </cell>
          <cell r="BH22">
            <v>2</v>
          </cell>
          <cell r="BJ22" t="str">
            <v>AB02 H : MEMBER</v>
          </cell>
          <cell r="BK22">
            <v>7</v>
          </cell>
          <cell r="BM22" t="str">
            <v>AB01 H : REGULAR</v>
          </cell>
          <cell r="BN22">
            <v>35</v>
          </cell>
          <cell r="BP22" t="str">
            <v>AB06 H : SENIOR</v>
          </cell>
          <cell r="BQ22">
            <v>1</v>
          </cell>
          <cell r="BS22" t="str">
            <v>AB05 H : STUDENT</v>
          </cell>
          <cell r="BT22">
            <v>20</v>
          </cell>
          <cell r="BV22" t="str">
            <v>AC01 N : REGULAR</v>
          </cell>
          <cell r="BW22">
            <v>77</v>
          </cell>
          <cell r="BY22" t="str">
            <v>AB01 H : REGULAR</v>
          </cell>
          <cell r="BZ22">
            <v>57</v>
          </cell>
          <cell r="CB22" t="str">
            <v>AB02 H : MEMBER</v>
          </cell>
          <cell r="CC22">
            <v>8</v>
          </cell>
          <cell r="CE22" t="str">
            <v>AB07 H : CHILDREN</v>
          </cell>
          <cell r="CF22">
            <v>5</v>
          </cell>
          <cell r="CH22" t="str">
            <v>AB13 H : FREEHEAD (R)</v>
          </cell>
          <cell r="CI22">
            <v>2</v>
          </cell>
          <cell r="CK22" t="str">
            <v>AB07 H : CHILDREN</v>
          </cell>
          <cell r="CL22">
            <v>1</v>
          </cell>
          <cell r="CN22" t="str">
            <v>AB50 H:Student Mem</v>
          </cell>
          <cell r="CO22">
            <v>3</v>
          </cell>
        </row>
        <row r="23">
          <cell r="B23" t="str">
            <v>AC01 N : REGULAR</v>
          </cell>
          <cell r="C23">
            <v>49</v>
          </cell>
          <cell r="E23" t="str">
            <v>AB03 H : MEMBER 30%</v>
          </cell>
          <cell r="F23">
            <v>4</v>
          </cell>
          <cell r="H23" t="str">
            <v>AB50 H:Student Mem</v>
          </cell>
          <cell r="I23">
            <v>3</v>
          </cell>
          <cell r="K23" t="str">
            <v>AB08 H : MEMBER B'DAY</v>
          </cell>
          <cell r="L23">
            <v>1</v>
          </cell>
          <cell r="N23" t="str">
            <v>AB13 H : FREEHEAD (R)</v>
          </cell>
          <cell r="O23">
            <v>1</v>
          </cell>
          <cell r="Q23" t="str">
            <v>AB01 H : REGULAR</v>
          </cell>
          <cell r="R23">
            <v>43</v>
          </cell>
          <cell r="T23" t="str">
            <v>AB02 H : MEMBER</v>
          </cell>
          <cell r="U23">
            <v>24</v>
          </cell>
          <cell r="W23" t="str">
            <v>AC02 N : MEMBER</v>
          </cell>
          <cell r="X23">
            <v>36</v>
          </cell>
          <cell r="Z23" t="str">
            <v>AB07 H : CHILDREN</v>
          </cell>
          <cell r="AA23">
            <v>3</v>
          </cell>
          <cell r="AC23" t="str">
            <v>AC01 N : REGULAR</v>
          </cell>
          <cell r="AD23">
            <v>26</v>
          </cell>
          <cell r="AF23" t="str">
            <v>AC02 N : MEMBER</v>
          </cell>
          <cell r="AG23">
            <v>18</v>
          </cell>
          <cell r="AI23" t="str">
            <v>AC01 N : REGULAR</v>
          </cell>
          <cell r="AJ23">
            <v>77</v>
          </cell>
          <cell r="AL23" t="str">
            <v>AC01 N : REGULAR</v>
          </cell>
          <cell r="AM23">
            <v>109</v>
          </cell>
          <cell r="AO23" t="str">
            <v>AB01 H : REGULAR</v>
          </cell>
          <cell r="AP23">
            <v>74</v>
          </cell>
          <cell r="AR23" t="str">
            <v>AC01 N : REGULAR</v>
          </cell>
          <cell r="AS23">
            <v>37</v>
          </cell>
          <cell r="AU23" t="str">
            <v>AB07 H : CHILDREN</v>
          </cell>
          <cell r="AV23">
            <v>2</v>
          </cell>
          <cell r="AX23" t="str">
            <v>AC01 N : REGULAR</v>
          </cell>
          <cell r="AY23">
            <v>47</v>
          </cell>
          <cell r="BA23" t="str">
            <v>AB05 H : STUDENT</v>
          </cell>
          <cell r="BB23">
            <v>6</v>
          </cell>
          <cell r="BD23" t="str">
            <v>AB05 H : STUDENT</v>
          </cell>
          <cell r="BE23">
            <v>28</v>
          </cell>
          <cell r="BG23" t="str">
            <v>AB13 H : FREEHEAD (R)</v>
          </cell>
          <cell r="BH23">
            <v>1</v>
          </cell>
          <cell r="BJ23" t="str">
            <v>AB07 H : CHILDREN</v>
          </cell>
          <cell r="BK23">
            <v>3</v>
          </cell>
          <cell r="BM23" t="str">
            <v>AB02 H : MEMBER</v>
          </cell>
          <cell r="BN23">
            <v>9</v>
          </cell>
          <cell r="BP23" t="str">
            <v>AB14 H : Buy 3 Free 1</v>
          </cell>
          <cell r="BQ23">
            <v>1</v>
          </cell>
          <cell r="BS23" t="str">
            <v>AB53 H: BUY 2 FREE 2</v>
          </cell>
          <cell r="BT23">
            <v>2</v>
          </cell>
          <cell r="BV23" t="str">
            <v>AC02 N : MEMBER</v>
          </cell>
          <cell r="BW23">
            <v>25</v>
          </cell>
          <cell r="BY23" t="str">
            <v>AB02 H : MEMBER</v>
          </cell>
          <cell r="BZ23">
            <v>20</v>
          </cell>
          <cell r="CB23" t="str">
            <v>AB07 H : CHILDREN</v>
          </cell>
          <cell r="CC23">
            <v>4</v>
          </cell>
          <cell r="CE23" t="str">
            <v>AB08 H : MEMBER B'DAY</v>
          </cell>
          <cell r="CF23">
            <v>1</v>
          </cell>
          <cell r="CH23" t="str">
            <v>AB53 H: BUY 2 FREE 2</v>
          </cell>
          <cell r="CI23">
            <v>3</v>
          </cell>
          <cell r="CK23" t="str">
            <v>AB17 H : XTD S ROOM</v>
          </cell>
          <cell r="CL23">
            <v>1</v>
          </cell>
          <cell r="CN23" t="str">
            <v>AB53 H: BUY 2 FREE 2</v>
          </cell>
          <cell r="CO23">
            <v>9</v>
          </cell>
        </row>
        <row r="24">
          <cell r="B24" t="str">
            <v>AC02 N : MEMBER</v>
          </cell>
          <cell r="C24">
            <v>26</v>
          </cell>
          <cell r="E24" t="str">
            <v>AB05 H : STUDENT</v>
          </cell>
          <cell r="F24">
            <v>2</v>
          </cell>
          <cell r="H24" t="str">
            <v>AC01 N : REGULAR</v>
          </cell>
          <cell r="I24">
            <v>20</v>
          </cell>
          <cell r="K24" t="str">
            <v>AB13 H : FREEHEAD (R)</v>
          </cell>
          <cell r="L24">
            <v>0</v>
          </cell>
          <cell r="N24" t="str">
            <v>AC01 N : REGULAR</v>
          </cell>
          <cell r="O24">
            <v>79</v>
          </cell>
          <cell r="Q24" t="str">
            <v>AB02 H : MEMBER</v>
          </cell>
          <cell r="R24">
            <v>9</v>
          </cell>
          <cell r="T24" t="str">
            <v>AB07 H : CHILDREN</v>
          </cell>
          <cell r="U24">
            <v>2</v>
          </cell>
          <cell r="W24" t="str">
            <v>AC05 K-DINNER</v>
          </cell>
          <cell r="X24">
            <v>14</v>
          </cell>
          <cell r="Z24" t="str">
            <v>AB08 H : MEMBER B'DAY</v>
          </cell>
          <cell r="AA24">
            <v>1</v>
          </cell>
          <cell r="AC24" t="str">
            <v>AC02 N : MEMBER</v>
          </cell>
          <cell r="AD24">
            <v>25</v>
          </cell>
          <cell r="AF24" t="str">
            <v>AC05 K-DINNER</v>
          </cell>
          <cell r="AG24">
            <v>44</v>
          </cell>
          <cell r="AI24" t="str">
            <v>AC02 N : MEMBER</v>
          </cell>
          <cell r="AJ24">
            <v>39</v>
          </cell>
          <cell r="AL24" t="str">
            <v>AC02 N : MEMBER</v>
          </cell>
          <cell r="AM24">
            <v>61</v>
          </cell>
          <cell r="AO24" t="str">
            <v>AB02 H : MEMBER</v>
          </cell>
          <cell r="AP24">
            <v>20</v>
          </cell>
          <cell r="AR24" t="str">
            <v>AC02 N : MEMBER</v>
          </cell>
          <cell r="AS24">
            <v>30</v>
          </cell>
          <cell r="AU24" t="str">
            <v>AC01 N : REGULAR</v>
          </cell>
          <cell r="AV24">
            <v>23</v>
          </cell>
          <cell r="AX24" t="str">
            <v>AC02 N : MEMBER</v>
          </cell>
          <cell r="AY24">
            <v>22</v>
          </cell>
          <cell r="BA24" t="str">
            <v>AB07 H : CHILDREN</v>
          </cell>
          <cell r="BB24">
            <v>2</v>
          </cell>
          <cell r="BD24" t="str">
            <v>AB07 H : CHILDREN</v>
          </cell>
          <cell r="BE24">
            <v>1</v>
          </cell>
          <cell r="BG24" t="str">
            <v>AB53 H: BUY 2 FREE 2</v>
          </cell>
          <cell r="BH24">
            <v>1</v>
          </cell>
          <cell r="BJ24" t="str">
            <v>AB08 H : MEMBER B'DAY</v>
          </cell>
          <cell r="BK24">
            <v>2</v>
          </cell>
          <cell r="BM24" t="str">
            <v>AB05 H : STUDENT</v>
          </cell>
          <cell r="BN24">
            <v>20</v>
          </cell>
          <cell r="BP24" t="str">
            <v>AB53 H: BUY 2 FREE 2</v>
          </cell>
          <cell r="BQ24">
            <v>1</v>
          </cell>
          <cell r="BS24" t="str">
            <v>AC01 N : REGULAR</v>
          </cell>
          <cell r="BT24">
            <v>73</v>
          </cell>
          <cell r="BV24" t="str">
            <v>AC05 K-DINNER</v>
          </cell>
          <cell r="BW24">
            <v>72</v>
          </cell>
          <cell r="BY24" t="str">
            <v>AB07 H : CHILDREN</v>
          </cell>
          <cell r="BZ24">
            <v>1</v>
          </cell>
          <cell r="CB24" t="str">
            <v>AC01 N : REGULAR</v>
          </cell>
          <cell r="CC24">
            <v>98</v>
          </cell>
          <cell r="CE24" t="str">
            <v>AB13 H : FREEHEAD (R)</v>
          </cell>
          <cell r="CF24">
            <v>1</v>
          </cell>
          <cell r="CH24" t="str">
            <v>AC01 N : REGULAR</v>
          </cell>
          <cell r="CI24">
            <v>47</v>
          </cell>
          <cell r="CK24" t="str">
            <v>AC01 N : REGULAR</v>
          </cell>
          <cell r="CL24">
            <v>26</v>
          </cell>
          <cell r="CN24" t="str">
            <v>AC01 N : REGULAR</v>
          </cell>
          <cell r="CO24">
            <v>35</v>
          </cell>
        </row>
        <row r="25">
          <cell r="B25" t="str">
            <v>AC05 K-DINNER</v>
          </cell>
          <cell r="C25">
            <v>14</v>
          </cell>
          <cell r="E25" t="str">
            <v>AB07 H : CHILDREN</v>
          </cell>
          <cell r="F25">
            <v>2</v>
          </cell>
          <cell r="H25" t="str">
            <v>AC02 N : MEMBER</v>
          </cell>
          <cell r="I25">
            <v>11</v>
          </cell>
          <cell r="K25" t="str">
            <v>AC01 N : REGULAR</v>
          </cell>
          <cell r="L25">
            <v>37</v>
          </cell>
          <cell r="N25" t="str">
            <v>AC02 N : MEMBER</v>
          </cell>
          <cell r="O25">
            <v>96</v>
          </cell>
          <cell r="Q25" t="str">
            <v>AB08 H : MEMBER B'DAY</v>
          </cell>
          <cell r="R25">
            <v>1</v>
          </cell>
          <cell r="T25" t="str">
            <v>AB08 H : MEMBER B'DAY</v>
          </cell>
          <cell r="U25">
            <v>2</v>
          </cell>
          <cell r="W25" t="str">
            <v>AC06 N : CHILDREN</v>
          </cell>
          <cell r="X25">
            <v>4</v>
          </cell>
          <cell r="Z25" t="str">
            <v>AB13 H : FREEHEAD (R)</v>
          </cell>
          <cell r="AA25">
            <v>1</v>
          </cell>
          <cell r="AC25" t="str">
            <v>AC05 K-DINNER</v>
          </cell>
          <cell r="AD25">
            <v>17</v>
          </cell>
          <cell r="AF25" t="str">
            <v>AC06 N : CHILDREN</v>
          </cell>
          <cell r="AG25">
            <v>3</v>
          </cell>
          <cell r="AI25" t="str">
            <v>AC05 K-DINNER</v>
          </cell>
          <cell r="AJ25">
            <v>60</v>
          </cell>
          <cell r="AL25" t="str">
            <v>AC05 K-DINNER</v>
          </cell>
          <cell r="AM25">
            <v>44</v>
          </cell>
          <cell r="AO25" t="str">
            <v>AB07 H : CHILDREN</v>
          </cell>
          <cell r="AP25">
            <v>1</v>
          </cell>
          <cell r="AR25" t="str">
            <v>AC05 K-DINNER</v>
          </cell>
          <cell r="AS25">
            <v>32</v>
          </cell>
          <cell r="AU25" t="str">
            <v>AC03 N : MEMBER 30%</v>
          </cell>
          <cell r="AV25">
            <v>45</v>
          </cell>
          <cell r="AX25" t="str">
            <v>AC05 K-DINNER</v>
          </cell>
          <cell r="AY25">
            <v>19</v>
          </cell>
          <cell r="BA25" t="str">
            <v>AB18 H : XTD M ROOM</v>
          </cell>
          <cell r="BB25">
            <v>1</v>
          </cell>
          <cell r="BD25" t="str">
            <v>AC01 N : REGULAR</v>
          </cell>
          <cell r="BE25">
            <v>100</v>
          </cell>
          <cell r="BG25" t="str">
            <v>AC01 N : REGULAR</v>
          </cell>
          <cell r="BH25">
            <v>106</v>
          </cell>
          <cell r="BJ25" t="str">
            <v>AB11 H : FREEHEAD (B)</v>
          </cell>
          <cell r="BK25">
            <v>1</v>
          </cell>
          <cell r="BM25" t="str">
            <v>AB06 H : SENIOR</v>
          </cell>
          <cell r="BN25">
            <v>1</v>
          </cell>
          <cell r="BP25" t="str">
            <v>AC01 N : REGULAR</v>
          </cell>
          <cell r="BQ25">
            <v>29</v>
          </cell>
          <cell r="BS25" t="str">
            <v>AC02 N : MEMBER</v>
          </cell>
          <cell r="BT25">
            <v>25</v>
          </cell>
          <cell r="BV25" t="str">
            <v>AC06 N : CHILDREN</v>
          </cell>
          <cell r="BW25">
            <v>15</v>
          </cell>
          <cell r="BY25" t="str">
            <v>AB19 H : XTD B ROOM</v>
          </cell>
          <cell r="BZ25">
            <v>1</v>
          </cell>
          <cell r="CB25" t="str">
            <v>AC02 N : MEMBER</v>
          </cell>
          <cell r="CC25">
            <v>39</v>
          </cell>
          <cell r="CE25" t="str">
            <v>AB14 H : Buy 3 Free 1</v>
          </cell>
          <cell r="CF25">
            <v>2</v>
          </cell>
          <cell r="CH25" t="str">
            <v>AC02 N : MEMBER</v>
          </cell>
          <cell r="CI25">
            <v>20</v>
          </cell>
          <cell r="CK25" t="str">
            <v>AC03 N : MEMBER 30%</v>
          </cell>
          <cell r="CL25">
            <v>68</v>
          </cell>
          <cell r="CN25" t="str">
            <v>AC02 N : MEMBER</v>
          </cell>
          <cell r="CO25">
            <v>40</v>
          </cell>
        </row>
        <row r="26">
          <cell r="B26" t="str">
            <v>AC06 N : CHILDREN</v>
          </cell>
          <cell r="C26">
            <v>2</v>
          </cell>
          <cell r="E26" t="str">
            <v>AC01 N : REGULAR</v>
          </cell>
          <cell r="F26">
            <v>16</v>
          </cell>
          <cell r="H26" t="str">
            <v>AC05 K-DINNER</v>
          </cell>
          <cell r="I26">
            <v>3</v>
          </cell>
          <cell r="K26" t="str">
            <v>AC02 N : MEMBER</v>
          </cell>
          <cell r="L26">
            <v>15</v>
          </cell>
          <cell r="N26" t="str">
            <v>AC05 K-DINNER</v>
          </cell>
          <cell r="O26">
            <v>92</v>
          </cell>
          <cell r="Q26" t="str">
            <v>AB13 H : FREEHEAD (R)</v>
          </cell>
          <cell r="R26">
            <v>5</v>
          </cell>
          <cell r="T26" t="str">
            <v>AC01 N : REGULAR</v>
          </cell>
          <cell r="U26">
            <v>18</v>
          </cell>
          <cell r="W26" t="str">
            <v>AC07 N : MEMBER B'DAY</v>
          </cell>
          <cell r="X26">
            <v>2</v>
          </cell>
          <cell r="Z26" t="str">
            <v>AC01 N : REGULAR</v>
          </cell>
          <cell r="AA26">
            <v>16</v>
          </cell>
          <cell r="AC26" t="str">
            <v>AC07 N : MEMBER B'DAY</v>
          </cell>
          <cell r="AD26">
            <v>1</v>
          </cell>
          <cell r="AF26" t="str">
            <v>AC07 N : MEMBER B'DAY</v>
          </cell>
          <cell r="AG26">
            <v>2</v>
          </cell>
          <cell r="AI26" t="str">
            <v>AC06 N : CHILDREN</v>
          </cell>
          <cell r="AJ26">
            <v>2</v>
          </cell>
          <cell r="AL26" t="str">
            <v>AC06 N : CHILDREN</v>
          </cell>
          <cell r="AM26">
            <v>7</v>
          </cell>
          <cell r="AO26" t="str">
            <v>AB08 H : MEMBER B'DAY</v>
          </cell>
          <cell r="AP26">
            <v>1</v>
          </cell>
          <cell r="AR26" t="str">
            <v>AC06 N : CHILDREN</v>
          </cell>
          <cell r="AS26">
            <v>1</v>
          </cell>
          <cell r="AU26" t="str">
            <v>AC05 K-DINNER</v>
          </cell>
          <cell r="AV26">
            <v>11</v>
          </cell>
          <cell r="AX26" t="str">
            <v>AC06 N : CHILDREN</v>
          </cell>
          <cell r="AY26">
            <v>1</v>
          </cell>
          <cell r="BA26" t="str">
            <v>AB50 H:Student Mem</v>
          </cell>
          <cell r="BB26">
            <v>4</v>
          </cell>
          <cell r="BD26" t="str">
            <v>AC02 N : MEMBER</v>
          </cell>
          <cell r="BE26">
            <v>44</v>
          </cell>
          <cell r="BG26" t="str">
            <v>AC02 N : MEMBER</v>
          </cell>
          <cell r="BH26">
            <v>69</v>
          </cell>
          <cell r="BJ26" t="str">
            <v>AB13 H : FREEHEAD (R)</v>
          </cell>
          <cell r="BK26">
            <v>2</v>
          </cell>
          <cell r="BM26" t="str">
            <v>AB07 H : CHILDREN</v>
          </cell>
          <cell r="BN26">
            <v>1</v>
          </cell>
          <cell r="BP26" t="str">
            <v>AC03 N : MEMBER 30%</v>
          </cell>
          <cell r="BQ26">
            <v>82</v>
          </cell>
          <cell r="BS26" t="str">
            <v>AC05 K-DINNER</v>
          </cell>
          <cell r="BT26">
            <v>7</v>
          </cell>
          <cell r="BV26" t="str">
            <v>AC07 N : MEMBER B'DAY</v>
          </cell>
          <cell r="BW26">
            <v>2</v>
          </cell>
          <cell r="BY26" t="str">
            <v>AC01 N : REGULAR</v>
          </cell>
          <cell r="BZ26">
            <v>77</v>
          </cell>
          <cell r="CB26" t="str">
            <v>AC05 K-DINNER</v>
          </cell>
          <cell r="CC26">
            <v>41</v>
          </cell>
          <cell r="CE26" t="str">
            <v>AB53 H: BUY 2 FREE 2</v>
          </cell>
          <cell r="CF26">
            <v>0</v>
          </cell>
          <cell r="CH26" t="str">
            <v>AC05 K-DINNER</v>
          </cell>
          <cell r="CI26">
            <v>23</v>
          </cell>
          <cell r="CK26" t="str">
            <v>AC05 K-DINNER</v>
          </cell>
          <cell r="CL26">
            <v>31</v>
          </cell>
          <cell r="CN26" t="str">
            <v>AC05 K-DINNER</v>
          </cell>
          <cell r="CO26">
            <v>17</v>
          </cell>
        </row>
        <row r="27">
          <cell r="B27" t="str">
            <v>AC07 N : MEMBER B'DAY</v>
          </cell>
          <cell r="C27">
            <v>2</v>
          </cell>
          <cell r="E27" t="str">
            <v>AC03 N : MEMBER 30%</v>
          </cell>
          <cell r="F27">
            <v>68</v>
          </cell>
          <cell r="H27" t="str">
            <v>AC12 N : FREEHEAD (R)</v>
          </cell>
          <cell r="I27">
            <v>1</v>
          </cell>
          <cell r="K27" t="str">
            <v>AC05 K-DINNER</v>
          </cell>
          <cell r="L27">
            <v>18</v>
          </cell>
          <cell r="N27" t="str">
            <v>AC06 N : CHILDREN</v>
          </cell>
          <cell r="O27">
            <v>4</v>
          </cell>
          <cell r="Q27" t="str">
            <v>AB50 H:Student Mem</v>
          </cell>
          <cell r="R27">
            <v>2</v>
          </cell>
          <cell r="T27" t="str">
            <v>AC02 N : MEMBER</v>
          </cell>
          <cell r="U27">
            <v>26</v>
          </cell>
          <cell r="W27" t="str">
            <v>AC10 N : FREEHEAD (B)</v>
          </cell>
          <cell r="X27">
            <v>1</v>
          </cell>
          <cell r="Z27" t="str">
            <v>AC03 N : MEMBER 30%</v>
          </cell>
          <cell r="AA27">
            <v>68</v>
          </cell>
          <cell r="AC27" t="str">
            <v>AC12 N : FREEHEAD (R)</v>
          </cell>
          <cell r="AD27">
            <v>1</v>
          </cell>
          <cell r="AF27" t="str">
            <v>AC12 N : FREEHEAD (R)</v>
          </cell>
          <cell r="AG27">
            <v>1</v>
          </cell>
          <cell r="AI27" t="str">
            <v>AC07 N : MEMBER B'DAY</v>
          </cell>
          <cell r="AJ27">
            <v>3</v>
          </cell>
          <cell r="AL27" t="str">
            <v>AC07 N : MEMBER B'DAY</v>
          </cell>
          <cell r="AM27">
            <v>5</v>
          </cell>
          <cell r="AO27" t="str">
            <v>AB50 H:Student Mem</v>
          </cell>
          <cell r="AP27">
            <v>1</v>
          </cell>
          <cell r="AR27" t="str">
            <v>AC07 N : MEMBER B'DAY</v>
          </cell>
          <cell r="AS27">
            <v>1</v>
          </cell>
          <cell r="AU27" t="str">
            <v>AC06 N : CHILDREN</v>
          </cell>
          <cell r="AV27">
            <v>10</v>
          </cell>
          <cell r="AX27" t="str">
            <v>AC07 N : MEMBER B'DAY</v>
          </cell>
          <cell r="AY27">
            <v>2</v>
          </cell>
          <cell r="BA27" t="str">
            <v>AB53 H: BUY 2 FREE 2</v>
          </cell>
          <cell r="BB27">
            <v>2</v>
          </cell>
          <cell r="BD27" t="str">
            <v>AC05 K-DINNER</v>
          </cell>
          <cell r="BE27">
            <v>54</v>
          </cell>
          <cell r="BG27" t="str">
            <v>AC05 K-DINNER</v>
          </cell>
          <cell r="BH27">
            <v>69</v>
          </cell>
          <cell r="BJ27" t="str">
            <v>AC01 N : REGULAR</v>
          </cell>
          <cell r="BK27">
            <v>50</v>
          </cell>
          <cell r="BM27" t="str">
            <v>AB50 H:Student Mem</v>
          </cell>
          <cell r="BN27">
            <v>1</v>
          </cell>
          <cell r="BP27" t="str">
            <v>AC05 K-DINNER</v>
          </cell>
          <cell r="BQ27">
            <v>18</v>
          </cell>
          <cell r="BS27" t="str">
            <v>AC06 N : CHILDREN</v>
          </cell>
          <cell r="BT27">
            <v>3</v>
          </cell>
          <cell r="BV27" t="str">
            <v>AC12 N : FREEHEAD (R)</v>
          </cell>
          <cell r="BW27">
            <v>1</v>
          </cell>
          <cell r="BY27" t="str">
            <v>AC02 N : MEMBER</v>
          </cell>
          <cell r="BZ27">
            <v>57</v>
          </cell>
          <cell r="CB27" t="str">
            <v>AC06 N : CHILDREN</v>
          </cell>
          <cell r="CC27">
            <v>8</v>
          </cell>
          <cell r="CE27" t="str">
            <v>AC01 N : REGULAR</v>
          </cell>
          <cell r="CF27">
            <v>59</v>
          </cell>
          <cell r="CH27" t="str">
            <v>AC06 N : CHILDREN</v>
          </cell>
          <cell r="CI27">
            <v>1</v>
          </cell>
          <cell r="CK27" t="str">
            <v>AC06 N : CHILDREN</v>
          </cell>
          <cell r="CL27">
            <v>5</v>
          </cell>
          <cell r="CN27" t="str">
            <v>AC06 N : CHILDREN</v>
          </cell>
          <cell r="CO27">
            <v>4</v>
          </cell>
        </row>
        <row r="28">
          <cell r="B28" t="str">
            <v>AC12 N : FREEHEAD (R)</v>
          </cell>
          <cell r="C28">
            <v>3</v>
          </cell>
          <cell r="E28" t="str">
            <v>AC05 K-DINNER</v>
          </cell>
          <cell r="F28">
            <v>25</v>
          </cell>
          <cell r="H28" t="str">
            <v>AC13 N : Buy 3 Free 1</v>
          </cell>
          <cell r="I28">
            <v>2</v>
          </cell>
          <cell r="K28" t="str">
            <v>AC06 N : CHILDREN</v>
          </cell>
          <cell r="L28">
            <v>4</v>
          </cell>
          <cell r="N28" t="str">
            <v>AC07 N : MEMBER B'DAY</v>
          </cell>
          <cell r="O28">
            <v>2</v>
          </cell>
          <cell r="Q28" t="str">
            <v>AC01 N : REGULAR</v>
          </cell>
          <cell r="R28">
            <v>110</v>
          </cell>
          <cell r="T28" t="str">
            <v>AC05 K-DINNER</v>
          </cell>
          <cell r="U28">
            <v>19</v>
          </cell>
          <cell r="W28" t="str">
            <v>AC17 N : XTD S ROOM</v>
          </cell>
          <cell r="X28">
            <v>1</v>
          </cell>
          <cell r="Z28" t="str">
            <v>AC05 K-DINNER</v>
          </cell>
          <cell r="AA28">
            <v>6</v>
          </cell>
          <cell r="AC28" t="str">
            <v>AC17 N : XTD S ROOM</v>
          </cell>
          <cell r="AD28">
            <v>1</v>
          </cell>
          <cell r="AF28" t="str">
            <v>AC17 N : XTD S ROOM</v>
          </cell>
          <cell r="AG28">
            <v>2</v>
          </cell>
          <cell r="AI28" t="str">
            <v>AC12 N : FREEHEAD (R)</v>
          </cell>
          <cell r="AJ28">
            <v>1</v>
          </cell>
          <cell r="AL28" t="str">
            <v>AC12 N : FREEHEAD (R)</v>
          </cell>
          <cell r="AM28">
            <v>4</v>
          </cell>
          <cell r="AO28" t="str">
            <v>AC01 N : REGULAR</v>
          </cell>
          <cell r="AP28">
            <v>58</v>
          </cell>
          <cell r="AR28" t="str">
            <v>AC12 N : FREEHEAD (R)</v>
          </cell>
          <cell r="AS28">
            <v>2</v>
          </cell>
          <cell r="AU28" t="str">
            <v>AC18 N : XTD M ROOM</v>
          </cell>
          <cell r="AV28">
            <v>2</v>
          </cell>
          <cell r="AX28" t="str">
            <v>AC12 N : FREEHEAD (R)</v>
          </cell>
          <cell r="AY28">
            <v>1</v>
          </cell>
          <cell r="BA28" t="str">
            <v>AC01 N : REGULAR</v>
          </cell>
          <cell r="BB28">
            <v>50</v>
          </cell>
          <cell r="BD28" t="str">
            <v>AC06 N : CHILDREN</v>
          </cell>
          <cell r="BE28">
            <v>9</v>
          </cell>
          <cell r="BG28" t="str">
            <v>AC06 N : CHILDREN</v>
          </cell>
          <cell r="BH28">
            <v>18</v>
          </cell>
          <cell r="BJ28" t="str">
            <v>AC02 N : MEMBER</v>
          </cell>
          <cell r="BK28">
            <v>22</v>
          </cell>
          <cell r="BM28" t="str">
            <v>AC01 N : REGULAR</v>
          </cell>
          <cell r="BN28">
            <v>32</v>
          </cell>
          <cell r="BP28" t="str">
            <v>AC06 N : CHILDREN</v>
          </cell>
          <cell r="BQ28">
            <v>1</v>
          </cell>
          <cell r="BS28" t="str">
            <v>AC07 N : MEMBER B'DAY</v>
          </cell>
          <cell r="BT28">
            <v>2</v>
          </cell>
          <cell r="BV28" t="str">
            <v>AC18 N : XTD M ROOM</v>
          </cell>
          <cell r="BW28">
            <v>1</v>
          </cell>
          <cell r="BY28" t="str">
            <v>AC05 K-DINNER</v>
          </cell>
          <cell r="BZ28">
            <v>81</v>
          </cell>
          <cell r="CB28" t="str">
            <v>AC07 N : MEMBER B'DAY</v>
          </cell>
          <cell r="CC28">
            <v>4</v>
          </cell>
          <cell r="CE28" t="str">
            <v>AC02 N : MEMBER</v>
          </cell>
          <cell r="CF28">
            <v>27</v>
          </cell>
          <cell r="CH28" t="str">
            <v>AC07 N : MEMBER B'DAY</v>
          </cell>
          <cell r="CI28">
            <v>2</v>
          </cell>
          <cell r="CK28" t="str">
            <v>AC18 N : XTD M ROOM</v>
          </cell>
          <cell r="CL28">
            <v>1</v>
          </cell>
          <cell r="CN28" t="str">
            <v>AC07 N : MEMBER B'DAY</v>
          </cell>
          <cell r="CO28">
            <v>2</v>
          </cell>
        </row>
        <row r="29">
          <cell r="B29" t="str">
            <v>AC18 N : XTD M ROOM</v>
          </cell>
          <cell r="C29">
            <v>1</v>
          </cell>
          <cell r="E29" t="str">
            <v>AC18 N : XTD M ROOM</v>
          </cell>
          <cell r="F29">
            <v>1</v>
          </cell>
          <cell r="H29" t="str">
            <v>AC17 N : XTD S ROOM</v>
          </cell>
          <cell r="I29">
            <v>1</v>
          </cell>
          <cell r="K29" t="str">
            <v>AC29 N:7.0 VER</v>
          </cell>
          <cell r="L29">
            <v>13</v>
          </cell>
          <cell r="N29" t="str">
            <v>AC12 N : FREEHEAD (R)</v>
          </cell>
          <cell r="O29">
            <v>4</v>
          </cell>
          <cell r="Q29" t="str">
            <v>AC02 N : MEMBER</v>
          </cell>
          <cell r="R29">
            <v>59</v>
          </cell>
          <cell r="T29" t="str">
            <v>AC06 N : CHILDREN</v>
          </cell>
          <cell r="U29">
            <v>1</v>
          </cell>
          <cell r="W29" t="str">
            <v>AC18 N : XTD M ROOM</v>
          </cell>
          <cell r="X29">
            <v>1</v>
          </cell>
          <cell r="Z29" t="str">
            <v>AC06 N : CHILDREN</v>
          </cell>
          <cell r="AA29">
            <v>4</v>
          </cell>
          <cell r="AC29" t="str">
            <v>AC18 N : XTD M ROOM</v>
          </cell>
          <cell r="AD29">
            <v>1</v>
          </cell>
          <cell r="AF29" t="str">
            <v>AC18 N : XTD M ROOM</v>
          </cell>
          <cell r="AG29">
            <v>1</v>
          </cell>
          <cell r="AI29" t="str">
            <v>AC18 N : XTD M ROOM</v>
          </cell>
          <cell r="AJ29">
            <v>2</v>
          </cell>
          <cell r="AL29" t="str">
            <v>AC29 N:7.0 VER</v>
          </cell>
          <cell r="AM29">
            <v>14</v>
          </cell>
          <cell r="AO29" t="str">
            <v>AC02 N : MEMBER</v>
          </cell>
          <cell r="AP29">
            <v>50</v>
          </cell>
          <cell r="AR29" t="str">
            <v>AC13 N : Buy 3 Free 1</v>
          </cell>
          <cell r="AS29">
            <v>1</v>
          </cell>
          <cell r="AU29" t="str">
            <v>AC29 N:7.0 VER</v>
          </cell>
          <cell r="AV29">
            <v>19</v>
          </cell>
          <cell r="AX29" t="str">
            <v>AC29 N:7.0 VER</v>
          </cell>
          <cell r="AY29">
            <v>11</v>
          </cell>
          <cell r="BA29" t="str">
            <v>AC02 N : MEMBER</v>
          </cell>
          <cell r="BB29">
            <v>35</v>
          </cell>
          <cell r="BD29" t="str">
            <v>AC07 N : MEMBER B'DAY</v>
          </cell>
          <cell r="BE29">
            <v>3</v>
          </cell>
          <cell r="BG29" t="str">
            <v>AC07 N : MEMBER B'DAY</v>
          </cell>
          <cell r="BH29">
            <v>4</v>
          </cell>
          <cell r="BJ29" t="str">
            <v>AC05 K-DINNER</v>
          </cell>
          <cell r="BK29">
            <v>50</v>
          </cell>
          <cell r="BM29" t="str">
            <v>AC02 N : MEMBER</v>
          </cell>
          <cell r="BN29">
            <v>22</v>
          </cell>
          <cell r="BP29" t="str">
            <v>AC16 N : EVENT</v>
          </cell>
          <cell r="BQ29">
            <v>1</v>
          </cell>
          <cell r="BS29" t="str">
            <v>AC12 N : FREEHEAD (R)</v>
          </cell>
          <cell r="BT29">
            <v>1</v>
          </cell>
          <cell r="BV29" t="str">
            <v>AD01 M : REGULAR</v>
          </cell>
          <cell r="BW29">
            <v>30</v>
          </cell>
          <cell r="BY29" t="str">
            <v>AC06 N : CHILDREN</v>
          </cell>
          <cell r="BZ29">
            <v>6</v>
          </cell>
          <cell r="CB29" t="str">
            <v>AC12 N : FREEHEAD (R)</v>
          </cell>
          <cell r="CC29">
            <v>3</v>
          </cell>
          <cell r="CE29" t="str">
            <v>AC05 K-DINNER</v>
          </cell>
          <cell r="CF29">
            <v>24</v>
          </cell>
          <cell r="CH29" t="str">
            <v>AC12 N : FREEHEAD (R)</v>
          </cell>
          <cell r="CI29">
            <v>1</v>
          </cell>
          <cell r="CK29" t="str">
            <v>AC29 N:7.0 VER</v>
          </cell>
          <cell r="CL29">
            <v>34</v>
          </cell>
          <cell r="CN29" t="str">
            <v>AC12 N : FREEHEAD (R)</v>
          </cell>
          <cell r="CO29">
            <v>1</v>
          </cell>
        </row>
        <row r="30">
          <cell r="B30" t="str">
            <v>AC29 N:7.0 VER</v>
          </cell>
          <cell r="C30">
            <v>15</v>
          </cell>
          <cell r="E30" t="str">
            <v>AC29 N:7.0 VER</v>
          </cell>
          <cell r="F30">
            <v>27</v>
          </cell>
          <cell r="H30" t="str">
            <v>AC29 N:7.0 VER</v>
          </cell>
          <cell r="I30">
            <v>16</v>
          </cell>
          <cell r="K30" t="str">
            <v>AC30 N:7.0 ver AEON</v>
          </cell>
          <cell r="L30">
            <v>18</v>
          </cell>
          <cell r="N30" t="str">
            <v>AC13 N : Buy 3 Free 1</v>
          </cell>
          <cell r="O30">
            <v>1</v>
          </cell>
          <cell r="Q30" t="str">
            <v>AC05 K-DINNER</v>
          </cell>
          <cell r="R30">
            <v>58</v>
          </cell>
          <cell r="T30" t="str">
            <v>AC07 N : MEMBER B'DAY</v>
          </cell>
          <cell r="U30">
            <v>1</v>
          </cell>
          <cell r="W30" t="str">
            <v>AC29 N:7.0 VER</v>
          </cell>
          <cell r="X30">
            <v>12</v>
          </cell>
          <cell r="Z30" t="str">
            <v>AC29 N:7.0 VER</v>
          </cell>
          <cell r="AA30">
            <v>5</v>
          </cell>
          <cell r="AC30" t="str">
            <v>AC29 N:7.0 VER</v>
          </cell>
          <cell r="AD30">
            <v>20</v>
          </cell>
          <cell r="AF30" t="str">
            <v>AC19 N : XTD B ROOM</v>
          </cell>
          <cell r="AG30">
            <v>1</v>
          </cell>
          <cell r="AI30" t="str">
            <v>AC19 N : XTD B ROOM</v>
          </cell>
          <cell r="AJ30">
            <v>3</v>
          </cell>
          <cell r="AL30" t="str">
            <v>AC30 N:7.0 ver AEON</v>
          </cell>
          <cell r="AM30">
            <v>49</v>
          </cell>
          <cell r="AO30" t="str">
            <v>AC05 K-DINNER</v>
          </cell>
          <cell r="AP30">
            <v>22</v>
          </cell>
          <cell r="AR30" t="str">
            <v>AC29 N:7.0 VER</v>
          </cell>
          <cell r="AS30">
            <v>23</v>
          </cell>
          <cell r="AU30" t="str">
            <v>AC30 N:7.0 ver AEON</v>
          </cell>
          <cell r="AV30">
            <v>10</v>
          </cell>
          <cell r="AX30" t="str">
            <v>AC30 N:7.0 ver AEON</v>
          </cell>
          <cell r="AY30">
            <v>7</v>
          </cell>
          <cell r="BA30" t="str">
            <v>AC05 K-DINNER</v>
          </cell>
          <cell r="BB30">
            <v>21</v>
          </cell>
          <cell r="BD30" t="str">
            <v>AC12 N : FREEHEAD (R)</v>
          </cell>
          <cell r="BE30">
            <v>1</v>
          </cell>
          <cell r="BG30" t="str">
            <v>AC12 N : FREEHEAD (R)</v>
          </cell>
          <cell r="BH30">
            <v>3</v>
          </cell>
          <cell r="BJ30" t="str">
            <v>AC06 N : CHILDREN</v>
          </cell>
          <cell r="BK30">
            <v>2</v>
          </cell>
          <cell r="BM30" t="str">
            <v>AC05 K-DINNER</v>
          </cell>
          <cell r="BN30">
            <v>45</v>
          </cell>
          <cell r="BP30" t="str">
            <v>AC18 N : XTD M ROOM</v>
          </cell>
          <cell r="BQ30">
            <v>2</v>
          </cell>
          <cell r="BS30" t="str">
            <v>AC13 N : Buy 3 Free 1</v>
          </cell>
          <cell r="BT30">
            <v>3</v>
          </cell>
          <cell r="BV30" t="str">
            <v>AD02 M : MEMBER</v>
          </cell>
          <cell r="BW30">
            <v>9</v>
          </cell>
          <cell r="BY30" t="str">
            <v>AC07 N : MEMBER B'DAY</v>
          </cell>
          <cell r="BZ30">
            <v>2</v>
          </cell>
          <cell r="CB30" t="str">
            <v>AC17 N : XTD S ROOM</v>
          </cell>
          <cell r="CC30">
            <v>1</v>
          </cell>
          <cell r="CE30" t="str">
            <v>AC06 N : CHILDREN</v>
          </cell>
          <cell r="CF30">
            <v>6</v>
          </cell>
          <cell r="CH30" t="str">
            <v>AC17 N : XTD S ROOM</v>
          </cell>
          <cell r="CI30">
            <v>2</v>
          </cell>
          <cell r="CK30" t="str">
            <v>AD01 M : REGULAR</v>
          </cell>
          <cell r="CL30">
            <v>18</v>
          </cell>
          <cell r="CN30" t="str">
            <v>AC17 N : XTD S ROOM</v>
          </cell>
          <cell r="CO30">
            <v>1</v>
          </cell>
        </row>
        <row r="31">
          <cell r="B31" t="str">
            <v>AC30 N:7.0 ver AEON</v>
          </cell>
          <cell r="C31">
            <v>18</v>
          </cell>
          <cell r="E31" t="str">
            <v>AC30 N:7.0 ver AEON</v>
          </cell>
          <cell r="F31">
            <v>11</v>
          </cell>
          <cell r="H31" t="str">
            <v>AC30 N:7.0 ver AEON</v>
          </cell>
          <cell r="I31">
            <v>29</v>
          </cell>
          <cell r="K31" t="str">
            <v>AD01 M : REGULAR</v>
          </cell>
          <cell r="L31">
            <v>14</v>
          </cell>
          <cell r="N31" t="str">
            <v>AC19 N : XTD B ROOM</v>
          </cell>
          <cell r="O31">
            <v>1</v>
          </cell>
          <cell r="Q31" t="str">
            <v>AC06 N : CHILDREN</v>
          </cell>
          <cell r="R31">
            <v>10</v>
          </cell>
          <cell r="T31" t="str">
            <v>AC12 N : FREEHEAD (R)</v>
          </cell>
          <cell r="U31">
            <v>1</v>
          </cell>
          <cell r="W31" t="str">
            <v>AC30 N:7.0 ver AEON</v>
          </cell>
          <cell r="X31">
            <v>22</v>
          </cell>
          <cell r="Z31" t="str">
            <v>AC30 N:7.0 ver AEON</v>
          </cell>
          <cell r="AA31">
            <v>5</v>
          </cell>
          <cell r="AC31" t="str">
            <v>AD01 M : REGULAR</v>
          </cell>
          <cell r="AD31">
            <v>2</v>
          </cell>
          <cell r="AF31" t="str">
            <v>AC29 N:7.0 VER</v>
          </cell>
          <cell r="AG31">
            <v>13</v>
          </cell>
          <cell r="AI31" t="str">
            <v>AC29 N:7.0 VER</v>
          </cell>
          <cell r="AJ31">
            <v>19</v>
          </cell>
          <cell r="AL31" t="str">
            <v>AC33 N : XTD VIP ROOM</v>
          </cell>
          <cell r="AM31">
            <v>2</v>
          </cell>
          <cell r="AO31" t="str">
            <v>AC06 N : CHILDREN</v>
          </cell>
          <cell r="AP31">
            <v>5</v>
          </cell>
          <cell r="AR31" t="str">
            <v>AC30 N:7.0 ver AEON</v>
          </cell>
          <cell r="AS31">
            <v>24</v>
          </cell>
          <cell r="AU31" t="str">
            <v>AD01 M : REGULAR</v>
          </cell>
          <cell r="AV31">
            <v>9</v>
          </cell>
          <cell r="AX31" t="str">
            <v>AD01 M : REGULAR</v>
          </cell>
          <cell r="AY31">
            <v>4</v>
          </cell>
          <cell r="BA31" t="str">
            <v>AC06 N : CHILDREN</v>
          </cell>
          <cell r="BB31">
            <v>1</v>
          </cell>
          <cell r="BD31" t="str">
            <v>AC17 N : XTD S ROOM</v>
          </cell>
          <cell r="BE31">
            <v>2</v>
          </cell>
          <cell r="BG31" t="str">
            <v>AC18 N : XTD M ROOM</v>
          </cell>
          <cell r="BH31">
            <v>1</v>
          </cell>
          <cell r="BJ31" t="str">
            <v>AC07 N : MEMBER B'DAY</v>
          </cell>
          <cell r="BK31">
            <v>2</v>
          </cell>
          <cell r="BM31" t="str">
            <v>AC12 N : FREEHEAD (R)</v>
          </cell>
          <cell r="BN31">
            <v>2</v>
          </cell>
          <cell r="BP31" t="str">
            <v>AC29 N:7.0 VER</v>
          </cell>
          <cell r="BQ31">
            <v>20</v>
          </cell>
          <cell r="BS31" t="str">
            <v>AC29 N:7.0 VER</v>
          </cell>
          <cell r="BT31">
            <v>17</v>
          </cell>
          <cell r="BV31" t="str">
            <v>BA04 N : 4BP</v>
          </cell>
          <cell r="BW31">
            <v>6</v>
          </cell>
          <cell r="BY31" t="str">
            <v>AC12 N : FREEHEAD (R)</v>
          </cell>
          <cell r="BZ31">
            <v>1</v>
          </cell>
          <cell r="CB31" t="str">
            <v>AC18 N : XTD M ROOM</v>
          </cell>
          <cell r="CC31">
            <v>1</v>
          </cell>
          <cell r="CE31" t="str">
            <v>AC07 N : MEMBER B'DAY</v>
          </cell>
          <cell r="CF31">
            <v>1</v>
          </cell>
          <cell r="CH31" t="str">
            <v>AC18 N : XTD M ROOM</v>
          </cell>
          <cell r="CI31">
            <v>1</v>
          </cell>
          <cell r="CK31" t="str">
            <v>AD03 M : MEMBER 30%</v>
          </cell>
          <cell r="CL31">
            <v>6</v>
          </cell>
          <cell r="CN31" t="str">
            <v>AC18 N : XTD M ROOM</v>
          </cell>
          <cell r="CO31">
            <v>0</v>
          </cell>
        </row>
        <row r="32">
          <cell r="B32" t="str">
            <v>AD01 M : REGULAR</v>
          </cell>
          <cell r="C32">
            <v>28</v>
          </cell>
          <cell r="E32" t="str">
            <v>AD01 M : REGULAR</v>
          </cell>
          <cell r="F32">
            <v>6</v>
          </cell>
          <cell r="H32" t="str">
            <v>AD01 M : REGULAR</v>
          </cell>
          <cell r="I32">
            <v>25</v>
          </cell>
          <cell r="K32" t="str">
            <v>AD02 M : MEMBER</v>
          </cell>
          <cell r="L32">
            <v>3</v>
          </cell>
          <cell r="N32" t="str">
            <v>AC29 N:7.0 VER</v>
          </cell>
          <cell r="O32">
            <v>13</v>
          </cell>
          <cell r="Q32" t="str">
            <v>AC07 N : MEMBER B'DAY</v>
          </cell>
          <cell r="R32">
            <v>3</v>
          </cell>
          <cell r="T32" t="str">
            <v>AC17 N : XTD S ROOM</v>
          </cell>
          <cell r="U32">
            <v>0</v>
          </cell>
          <cell r="W32" t="str">
            <v>AD01 M : REGULAR</v>
          </cell>
          <cell r="X32">
            <v>9</v>
          </cell>
          <cell r="Z32" t="str">
            <v>AD01 M : REGULAR</v>
          </cell>
          <cell r="AA32">
            <v>9</v>
          </cell>
          <cell r="AC32" t="str">
            <v>AD02 M : MEMBER</v>
          </cell>
          <cell r="AD32">
            <v>4</v>
          </cell>
          <cell r="AF32" t="str">
            <v>AD01 M : REGULAR</v>
          </cell>
          <cell r="AG32">
            <v>14</v>
          </cell>
          <cell r="AI32" t="str">
            <v>AC30 N:7.0 ver AEON</v>
          </cell>
          <cell r="AJ32">
            <v>16</v>
          </cell>
          <cell r="AL32" t="str">
            <v>AD01 M : REGULAR</v>
          </cell>
          <cell r="AM32">
            <v>29</v>
          </cell>
          <cell r="AO32" t="str">
            <v>AC07 N : MEMBER B'DAY</v>
          </cell>
          <cell r="AP32">
            <v>1</v>
          </cell>
          <cell r="AR32" t="str">
            <v>AD01 M : REGULAR</v>
          </cell>
          <cell r="AS32">
            <v>15</v>
          </cell>
          <cell r="AU32" t="str">
            <v>AD03 M : MEMBER 30%</v>
          </cell>
          <cell r="AV32">
            <v>16</v>
          </cell>
          <cell r="AX32" t="str">
            <v>AD05 M : LADIES</v>
          </cell>
          <cell r="AY32">
            <v>5</v>
          </cell>
          <cell r="BA32" t="str">
            <v>AC07 N : MEMBER B'DAY</v>
          </cell>
          <cell r="BB32">
            <v>1</v>
          </cell>
          <cell r="BD32" t="str">
            <v>AC19 N : XTD B ROOM</v>
          </cell>
          <cell r="BE32">
            <v>1</v>
          </cell>
          <cell r="BG32" t="str">
            <v>AC29 N:7.0 VER</v>
          </cell>
          <cell r="BH32">
            <v>9</v>
          </cell>
          <cell r="BJ32" t="str">
            <v>AC12 N : FREEHEAD (R)</v>
          </cell>
          <cell r="BK32">
            <v>4</v>
          </cell>
          <cell r="BM32" t="str">
            <v>AC13 N : Buy 3 Free 1</v>
          </cell>
          <cell r="BN32">
            <v>2</v>
          </cell>
          <cell r="BP32" t="str">
            <v>AC30 N:7.0 ver AEON</v>
          </cell>
          <cell r="BQ32">
            <v>4</v>
          </cell>
          <cell r="BS32" t="str">
            <v>AC30 N:7.0 ver AEON</v>
          </cell>
          <cell r="BT32">
            <v>7</v>
          </cell>
          <cell r="BV32" t="str">
            <v>BA06 M : 4BP</v>
          </cell>
          <cell r="BW32">
            <v>1</v>
          </cell>
          <cell r="BY32" t="str">
            <v>AC18 N : XTD M ROOM</v>
          </cell>
          <cell r="BZ32">
            <v>1</v>
          </cell>
          <cell r="CB32" t="str">
            <v>AC29 N:7.0 VER</v>
          </cell>
          <cell r="CC32">
            <v>53</v>
          </cell>
          <cell r="CE32" t="str">
            <v>AC12 N : FREEHEAD (R)</v>
          </cell>
          <cell r="CF32">
            <v>1</v>
          </cell>
          <cell r="CH32" t="str">
            <v>AC29 N:7.0 VER</v>
          </cell>
          <cell r="CI32">
            <v>49</v>
          </cell>
          <cell r="CK32" t="str">
            <v>AD05 M : LADIES</v>
          </cell>
          <cell r="CL32">
            <v>15</v>
          </cell>
          <cell r="CN32" t="str">
            <v>AC29 N:7.0 VER</v>
          </cell>
          <cell r="CO32">
            <v>29</v>
          </cell>
        </row>
        <row r="33">
          <cell r="B33" t="str">
            <v>AD05 M : LADIES</v>
          </cell>
          <cell r="C33">
            <v>21</v>
          </cell>
          <cell r="E33" t="str">
            <v>AD05 M : LADIES</v>
          </cell>
          <cell r="F33">
            <v>25</v>
          </cell>
          <cell r="H33" t="str">
            <v>AD02 M : MEMBER</v>
          </cell>
          <cell r="I33">
            <v>4</v>
          </cell>
          <cell r="K33" t="str">
            <v>AD05 M : LADIES</v>
          </cell>
          <cell r="L33">
            <v>9</v>
          </cell>
          <cell r="N33" t="str">
            <v>AC30 N:7.0 ver AEON</v>
          </cell>
          <cell r="O33">
            <v>5</v>
          </cell>
          <cell r="Q33" t="str">
            <v>AC12 N : FREEHEAD (R)</v>
          </cell>
          <cell r="R33">
            <v>3</v>
          </cell>
          <cell r="T33" t="str">
            <v>AC29 N:7.0 VER</v>
          </cell>
          <cell r="U33">
            <v>25</v>
          </cell>
          <cell r="W33" t="str">
            <v>AD05 M : LADIES</v>
          </cell>
          <cell r="X33">
            <v>12</v>
          </cell>
          <cell r="Z33" t="str">
            <v>AD03 M : MEMBER 30%</v>
          </cell>
          <cell r="AA33">
            <v>3</v>
          </cell>
          <cell r="AC33" t="str">
            <v>AD05 M : LADIES</v>
          </cell>
          <cell r="AD33">
            <v>4</v>
          </cell>
          <cell r="AF33" t="str">
            <v>AD05 M : LADIES</v>
          </cell>
          <cell r="AG33">
            <v>16</v>
          </cell>
          <cell r="AI33" t="str">
            <v>AD01 M : REGULAR</v>
          </cell>
          <cell r="AJ33">
            <v>30</v>
          </cell>
          <cell r="AL33" t="str">
            <v>AD02 M : MEMBER</v>
          </cell>
          <cell r="AM33">
            <v>18</v>
          </cell>
          <cell r="AO33" t="str">
            <v>AC12 N : FREEHEAD (R)</v>
          </cell>
          <cell r="AP33">
            <v>1</v>
          </cell>
          <cell r="AR33" t="str">
            <v>AD05 M : LADIES</v>
          </cell>
          <cell r="AS33">
            <v>13</v>
          </cell>
          <cell r="AU33" t="str">
            <v>AD05 M : LADIES</v>
          </cell>
          <cell r="AV33">
            <v>24</v>
          </cell>
          <cell r="AX33" t="str">
            <v>BA04 N : 4BP</v>
          </cell>
          <cell r="AY33">
            <v>1</v>
          </cell>
          <cell r="BA33" t="str">
            <v>AC12 N : FREEHEAD (R)</v>
          </cell>
          <cell r="BB33">
            <v>1</v>
          </cell>
          <cell r="BD33" t="str">
            <v>AC29 N:7.0 VER</v>
          </cell>
          <cell r="BE33">
            <v>28</v>
          </cell>
          <cell r="BG33" t="str">
            <v>AC30 N:7.0 ver AEON</v>
          </cell>
          <cell r="BH33">
            <v>69</v>
          </cell>
          <cell r="BJ33" t="str">
            <v>AC19 N : XTD B ROOM</v>
          </cell>
          <cell r="BK33">
            <v>1</v>
          </cell>
          <cell r="BM33" t="str">
            <v>AC18 N : XTD M ROOM</v>
          </cell>
          <cell r="BN33">
            <v>1</v>
          </cell>
          <cell r="BP33" t="str">
            <v>AD01 M : REGULAR</v>
          </cell>
          <cell r="BQ33">
            <v>25</v>
          </cell>
          <cell r="BS33" t="str">
            <v>AD01 M : REGULAR</v>
          </cell>
          <cell r="BT33">
            <v>17</v>
          </cell>
          <cell r="BV33" t="str">
            <v>BA08 GUINNESS BTL</v>
          </cell>
          <cell r="BW33">
            <v>4</v>
          </cell>
          <cell r="BY33" t="str">
            <v>AD01 M : REGULAR</v>
          </cell>
          <cell r="BZ33">
            <v>26</v>
          </cell>
          <cell r="CB33" t="str">
            <v>AC30 N:7.0 ver AEON</v>
          </cell>
          <cell r="CC33">
            <v>13</v>
          </cell>
          <cell r="CE33" t="str">
            <v>AC18 N : XTD M ROOM</v>
          </cell>
          <cell r="CF33">
            <v>2</v>
          </cell>
          <cell r="CH33" t="str">
            <v>AC30 N:7.0 ver AEON</v>
          </cell>
          <cell r="CI33">
            <v>11</v>
          </cell>
          <cell r="CK33" t="str">
            <v>AD15 M : XTD S ROOM</v>
          </cell>
          <cell r="CL33">
            <v>1</v>
          </cell>
          <cell r="CN33" t="str">
            <v>AD01 M : REGULAR</v>
          </cell>
          <cell r="CO33">
            <v>23</v>
          </cell>
        </row>
        <row r="34">
          <cell r="B34" t="str">
            <v>AD16 M : XTD M ROOM</v>
          </cell>
          <cell r="C34">
            <v>1</v>
          </cell>
          <cell r="E34" t="str">
            <v>AD06 M : CHILDREN</v>
          </cell>
          <cell r="F34">
            <v>1</v>
          </cell>
          <cell r="H34" t="str">
            <v>AD05 M : LADIES</v>
          </cell>
          <cell r="I34">
            <v>26</v>
          </cell>
          <cell r="K34" t="str">
            <v>BA04 N : 4BP</v>
          </cell>
          <cell r="L34">
            <v>3</v>
          </cell>
          <cell r="N34" t="str">
            <v>AC33 N : XTD VIP ROOM</v>
          </cell>
          <cell r="O34">
            <v>2</v>
          </cell>
          <cell r="Q34" t="str">
            <v>AC19 N : XTD B ROOM</v>
          </cell>
          <cell r="R34">
            <v>1</v>
          </cell>
          <cell r="T34" t="str">
            <v>AC30 N:7.0 ver AEON</v>
          </cell>
          <cell r="U34">
            <v>16</v>
          </cell>
          <cell r="W34" t="str">
            <v>BA02 H : 4BP</v>
          </cell>
          <cell r="X34">
            <v>2</v>
          </cell>
          <cell r="Z34" t="str">
            <v>AD05 M : LADIES</v>
          </cell>
          <cell r="AA34">
            <v>10</v>
          </cell>
          <cell r="AC34" t="str">
            <v>BA04 N : 4BP</v>
          </cell>
          <cell r="AD34">
            <v>4</v>
          </cell>
          <cell r="AF34" t="str">
            <v>AD12 M : Buy 3 Free 1</v>
          </cell>
          <cell r="AG34">
            <v>1</v>
          </cell>
          <cell r="AI34" t="str">
            <v>AD02 M : MEMBER</v>
          </cell>
          <cell r="AJ34">
            <v>26</v>
          </cell>
          <cell r="AL34" t="str">
            <v>AD06 M : CHILDREN</v>
          </cell>
          <cell r="AM34">
            <v>1</v>
          </cell>
          <cell r="AO34" t="str">
            <v>AC13 N : Buy 3 Free 1</v>
          </cell>
          <cell r="AP34">
            <v>1</v>
          </cell>
          <cell r="AR34" t="str">
            <v>AD07 M : MEMBER B'DAY</v>
          </cell>
          <cell r="AS34">
            <v>1</v>
          </cell>
          <cell r="AU34" t="str">
            <v>BA04 N : 4BP</v>
          </cell>
          <cell r="AV34">
            <v>3</v>
          </cell>
          <cell r="AX34" t="str">
            <v>BA12 HEINEKEN BKT</v>
          </cell>
          <cell r="AY34">
            <v>1</v>
          </cell>
          <cell r="BA34" t="str">
            <v>AC29 N:7.0 VER</v>
          </cell>
          <cell r="BB34">
            <v>12</v>
          </cell>
          <cell r="BD34" t="str">
            <v>AC30 N:7.0 ver AEON</v>
          </cell>
          <cell r="BE34">
            <v>17</v>
          </cell>
          <cell r="BG34" t="str">
            <v>AD01 M : REGULAR</v>
          </cell>
          <cell r="BH34">
            <v>37</v>
          </cell>
          <cell r="BJ34" t="str">
            <v>AC24 N:Student Mem</v>
          </cell>
          <cell r="BK34">
            <v>1</v>
          </cell>
          <cell r="BM34" t="str">
            <v>AC29 N:7.0 VER</v>
          </cell>
          <cell r="BN34">
            <v>9</v>
          </cell>
          <cell r="BP34" t="str">
            <v>AD05 M : LADIES</v>
          </cell>
          <cell r="BQ34">
            <v>7</v>
          </cell>
          <cell r="BS34" t="str">
            <v>AD05 M : LADIES</v>
          </cell>
          <cell r="BT34">
            <v>21</v>
          </cell>
          <cell r="BV34" t="str">
            <v>BA10 GUINNESS RND</v>
          </cell>
          <cell r="BW34">
            <v>1</v>
          </cell>
          <cell r="BY34" t="str">
            <v>AD02 M : MEMBER</v>
          </cell>
          <cell r="BZ34">
            <v>22</v>
          </cell>
          <cell r="CB34" t="str">
            <v>AD01 M : REGULAR</v>
          </cell>
          <cell r="CC34">
            <v>41</v>
          </cell>
          <cell r="CE34" t="str">
            <v>AC29 N:7.0 VER</v>
          </cell>
          <cell r="CF34">
            <v>28</v>
          </cell>
          <cell r="CH34" t="str">
            <v>AD01 M : REGULAR</v>
          </cell>
          <cell r="CI34">
            <v>18</v>
          </cell>
          <cell r="CK34" t="str">
            <v>AD16 M : XTD M ROOM</v>
          </cell>
          <cell r="CL34">
            <v>1</v>
          </cell>
          <cell r="CN34" t="str">
            <v>AD05 M : LADIES</v>
          </cell>
          <cell r="CO34">
            <v>18</v>
          </cell>
        </row>
        <row r="35">
          <cell r="B35" t="str">
            <v>BA02 H : 4BP</v>
          </cell>
          <cell r="C35">
            <v>0</v>
          </cell>
          <cell r="E35" t="str">
            <v>BA04 N : 4BP</v>
          </cell>
          <cell r="F35">
            <v>2</v>
          </cell>
          <cell r="H35" t="str">
            <v>AD11 M : FREEHEAD (R)</v>
          </cell>
          <cell r="I35">
            <v>1</v>
          </cell>
          <cell r="K35" t="str">
            <v>BA12 HEINEKEN BKT</v>
          </cell>
          <cell r="L35">
            <v>1</v>
          </cell>
          <cell r="N35" t="str">
            <v>AD01 M : REGULAR</v>
          </cell>
          <cell r="O35">
            <v>22</v>
          </cell>
          <cell r="Q35" t="str">
            <v>AC29 N:7.0 VER</v>
          </cell>
          <cell r="R35">
            <v>22</v>
          </cell>
          <cell r="T35" t="str">
            <v>AD01 M : REGULAR</v>
          </cell>
          <cell r="U35">
            <v>11</v>
          </cell>
          <cell r="W35" t="str">
            <v>BA04 N : 4BP</v>
          </cell>
          <cell r="X35">
            <v>3</v>
          </cell>
          <cell r="Z35" t="str">
            <v>BA04 N : 4BP</v>
          </cell>
          <cell r="AA35">
            <v>6</v>
          </cell>
          <cell r="AC35" t="str">
            <v>BA15 TIGER BKT</v>
          </cell>
          <cell r="AD35">
            <v>1</v>
          </cell>
          <cell r="AF35" t="str">
            <v>BA02 H : 4BP</v>
          </cell>
          <cell r="AG35">
            <v>1</v>
          </cell>
          <cell r="AI35" t="str">
            <v>BA02 H : 4BP</v>
          </cell>
          <cell r="AJ35">
            <v>1</v>
          </cell>
          <cell r="AL35" t="str">
            <v>AD17 M : XTD B ROOM</v>
          </cell>
          <cell r="AM35">
            <v>1</v>
          </cell>
          <cell r="AO35" t="str">
            <v>AC18 N : XTD M ROOM</v>
          </cell>
          <cell r="AP35">
            <v>1</v>
          </cell>
          <cell r="AR35" t="str">
            <v>BA14 TIGER BTL</v>
          </cell>
          <cell r="AS35">
            <v>1</v>
          </cell>
          <cell r="AU35" t="str">
            <v>BA09 GUINNESS BKT</v>
          </cell>
          <cell r="AV35">
            <v>1</v>
          </cell>
          <cell r="AX35" t="str">
            <v>BA15 TIGER BKT</v>
          </cell>
          <cell r="AY35">
            <v>0</v>
          </cell>
          <cell r="BA35" t="str">
            <v>AC30 N:7.0 ver AEON</v>
          </cell>
          <cell r="BB35">
            <v>4</v>
          </cell>
          <cell r="BD35" t="str">
            <v>AC33 N : XTD VIP ROOM</v>
          </cell>
          <cell r="BE35">
            <v>2</v>
          </cell>
          <cell r="BG35" t="str">
            <v>AD02 M : MEMBER</v>
          </cell>
          <cell r="BH35">
            <v>13</v>
          </cell>
          <cell r="BJ35" t="str">
            <v>AC29 N:7.0 VER</v>
          </cell>
          <cell r="BK35">
            <v>30</v>
          </cell>
          <cell r="BM35" t="str">
            <v>AD01 M : REGULAR</v>
          </cell>
          <cell r="BN35">
            <v>1</v>
          </cell>
          <cell r="BP35" t="str">
            <v>AD17 M : XTD B ROOM</v>
          </cell>
          <cell r="BQ35">
            <v>1</v>
          </cell>
          <cell r="BS35" t="str">
            <v>BA15 TIGER BKT</v>
          </cell>
          <cell r="BT35">
            <v>3</v>
          </cell>
          <cell r="BV35" t="str">
            <v>BA11 HEINEKEN BTL</v>
          </cell>
          <cell r="BW35">
            <v>2</v>
          </cell>
          <cell r="BY35" t="str">
            <v>AD06 M : CHILDREN</v>
          </cell>
          <cell r="BZ35">
            <v>6</v>
          </cell>
          <cell r="CB35" t="str">
            <v>AD02 M : MEMBER</v>
          </cell>
          <cell r="CC35">
            <v>50</v>
          </cell>
          <cell r="CE35" t="str">
            <v>AC30 N:7.0 ver AEON</v>
          </cell>
          <cell r="CF35">
            <v>38</v>
          </cell>
          <cell r="CH35" t="str">
            <v>AD05 M : LADIES</v>
          </cell>
          <cell r="CI35">
            <v>26</v>
          </cell>
          <cell r="CK35" t="str">
            <v>BA04 N : 4BP</v>
          </cell>
          <cell r="CL35">
            <v>1</v>
          </cell>
          <cell r="CN35" t="str">
            <v>AD12 M : Buy 3 Free 1</v>
          </cell>
          <cell r="CO35">
            <v>1</v>
          </cell>
        </row>
        <row r="36">
          <cell r="B36" t="str">
            <v>BA04 N : 4BP</v>
          </cell>
          <cell r="C36">
            <v>2</v>
          </cell>
          <cell r="E36" t="str">
            <v>BA05 N : 4BP MEMBER</v>
          </cell>
          <cell r="F36">
            <v>1</v>
          </cell>
          <cell r="H36" t="str">
            <v>BA04 N : 4BP</v>
          </cell>
          <cell r="I36">
            <v>1</v>
          </cell>
          <cell r="K36" t="str">
            <v>BA13 HEINEKEN RND</v>
          </cell>
          <cell r="L36">
            <v>1</v>
          </cell>
          <cell r="N36" t="str">
            <v>AD02 M : MEMBER</v>
          </cell>
          <cell r="O36">
            <v>14</v>
          </cell>
          <cell r="Q36" t="str">
            <v>AC30 N:7.0 ver AEON</v>
          </cell>
          <cell r="R36">
            <v>15</v>
          </cell>
          <cell r="T36" t="str">
            <v>AD02 M : MEMBER</v>
          </cell>
          <cell r="U36">
            <v>3</v>
          </cell>
          <cell r="W36" t="str">
            <v>BA12 HEINEKEN BKT</v>
          </cell>
          <cell r="X36">
            <v>1</v>
          </cell>
          <cell r="Z36" t="str">
            <v>BA09 GUINNESS BKT</v>
          </cell>
          <cell r="AA36">
            <v>1</v>
          </cell>
          <cell r="AC36" t="str">
            <v>BA16 TIGER RND</v>
          </cell>
          <cell r="AD36">
            <v>3</v>
          </cell>
          <cell r="AF36" t="str">
            <v>BA04 N : 4BP</v>
          </cell>
          <cell r="AG36">
            <v>4</v>
          </cell>
          <cell r="AI36" t="str">
            <v>BA04 N : 4BP</v>
          </cell>
          <cell r="AJ36">
            <v>4</v>
          </cell>
          <cell r="AL36" t="str">
            <v>BA04 N : 4BP</v>
          </cell>
          <cell r="AM36">
            <v>2</v>
          </cell>
          <cell r="AO36" t="str">
            <v>AC29 N:7.0 VER</v>
          </cell>
          <cell r="AP36">
            <v>29</v>
          </cell>
          <cell r="AR36" t="str">
            <v>BA15 TIGER BKT</v>
          </cell>
          <cell r="AS36">
            <v>1</v>
          </cell>
          <cell r="AU36" t="str">
            <v>BA11 HEINEKEN BTL</v>
          </cell>
          <cell r="AV36">
            <v>2</v>
          </cell>
          <cell r="AX36" t="str">
            <v>BA16 TIGER RND</v>
          </cell>
          <cell r="AY36">
            <v>2</v>
          </cell>
          <cell r="BA36" t="str">
            <v>AD01 M : REGULAR</v>
          </cell>
          <cell r="BB36">
            <v>6</v>
          </cell>
          <cell r="BD36" t="str">
            <v>AD01 M : REGULAR</v>
          </cell>
          <cell r="BE36">
            <v>37</v>
          </cell>
          <cell r="BG36" t="str">
            <v>AD06 M : CHILDREN</v>
          </cell>
          <cell r="BH36">
            <v>4</v>
          </cell>
          <cell r="BJ36" t="str">
            <v>AC30 N:7.0 ver AEON</v>
          </cell>
          <cell r="BK36">
            <v>25</v>
          </cell>
          <cell r="BM36" t="str">
            <v>AD02 M : MEMBER</v>
          </cell>
          <cell r="BN36">
            <v>7</v>
          </cell>
          <cell r="BP36" t="str">
            <v>BA04 N : 4BP</v>
          </cell>
          <cell r="BQ36">
            <v>7</v>
          </cell>
          <cell r="BS36" t="str">
            <v>BA16 TIGER RND</v>
          </cell>
          <cell r="BT36">
            <v>3</v>
          </cell>
          <cell r="BV36" t="str">
            <v>BA12 HEINEKEN BKT</v>
          </cell>
          <cell r="BW36">
            <v>2</v>
          </cell>
          <cell r="BY36" t="str">
            <v>BA02 H : 4BP</v>
          </cell>
          <cell r="BZ36">
            <v>2</v>
          </cell>
          <cell r="CB36" t="str">
            <v>AD03 M : MEMBER 30%</v>
          </cell>
          <cell r="CC36">
            <v>0</v>
          </cell>
          <cell r="CE36" t="str">
            <v>AD01 M : REGULAR</v>
          </cell>
          <cell r="CF36">
            <v>8</v>
          </cell>
          <cell r="CH36" t="str">
            <v>AD07 M : MEMBER B'DAY</v>
          </cell>
          <cell r="CI36">
            <v>1</v>
          </cell>
          <cell r="CK36" t="str">
            <v>BA05 N : 4BP MEMBER</v>
          </cell>
          <cell r="CL36">
            <v>2</v>
          </cell>
          <cell r="CN36" t="str">
            <v>AD17 M : XTD B ROOM</v>
          </cell>
          <cell r="CO36">
            <v>1</v>
          </cell>
        </row>
        <row r="37">
          <cell r="B37" t="str">
            <v>BA12 HEINEKEN BKT</v>
          </cell>
          <cell r="C37">
            <v>2</v>
          </cell>
          <cell r="E37" t="str">
            <v>BA08 GUINNESS BTL</v>
          </cell>
          <cell r="F37">
            <v>2</v>
          </cell>
          <cell r="H37" t="str">
            <v>BA12 HEINEKEN BKT</v>
          </cell>
          <cell r="I37">
            <v>1</v>
          </cell>
          <cell r="K37" t="str">
            <v>BA15 TIGER BKT</v>
          </cell>
          <cell r="L37">
            <v>2</v>
          </cell>
          <cell r="N37" t="str">
            <v>AD06 M : CHILDREN</v>
          </cell>
          <cell r="O37">
            <v>1</v>
          </cell>
          <cell r="Q37" t="str">
            <v>AC33 N : XTD VIP ROOM</v>
          </cell>
          <cell r="R37">
            <v>1</v>
          </cell>
          <cell r="T37" t="str">
            <v>AD05 M : LADIES</v>
          </cell>
          <cell r="U37">
            <v>10</v>
          </cell>
          <cell r="W37" t="str">
            <v>BA13 HEINEKEN RND</v>
          </cell>
          <cell r="X37">
            <v>1</v>
          </cell>
          <cell r="Z37" t="str">
            <v>BA10 GUINNESS RND</v>
          </cell>
          <cell r="AA37">
            <v>1</v>
          </cell>
          <cell r="AC37" t="str">
            <v>BA20 Heineken 3+1</v>
          </cell>
          <cell r="AD37">
            <v>2</v>
          </cell>
          <cell r="AF37" t="str">
            <v>BA12 HEINEKEN BKT</v>
          </cell>
          <cell r="AG37">
            <v>3</v>
          </cell>
          <cell r="AI37" t="str">
            <v>BA06 M : 4BP</v>
          </cell>
          <cell r="AJ37">
            <v>1</v>
          </cell>
          <cell r="AL37" t="str">
            <v>BA12 HEINEKEN BKT</v>
          </cell>
          <cell r="AM37">
            <v>5</v>
          </cell>
          <cell r="AO37" t="str">
            <v>AC30 N:7.0 ver AEON</v>
          </cell>
          <cell r="AP37">
            <v>27</v>
          </cell>
          <cell r="AR37" t="str">
            <v>BA19 Tiger 2+1</v>
          </cell>
          <cell r="AS37">
            <v>2</v>
          </cell>
          <cell r="AU37" t="str">
            <v>BA12 HEINEKEN BKT</v>
          </cell>
          <cell r="AV37">
            <v>5</v>
          </cell>
          <cell r="AX37" t="str">
            <v>BA20 Heineken 3+1</v>
          </cell>
          <cell r="AY37">
            <v>1</v>
          </cell>
          <cell r="BA37" t="str">
            <v>AD05 M : LADIES</v>
          </cell>
          <cell r="BB37">
            <v>14</v>
          </cell>
          <cell r="BD37" t="str">
            <v>AD02 M : MEMBER</v>
          </cell>
          <cell r="BE37">
            <v>26</v>
          </cell>
          <cell r="BG37" t="str">
            <v>AD07 M : MEMBER B'DAY</v>
          </cell>
          <cell r="BH37">
            <v>2</v>
          </cell>
          <cell r="BJ37" t="str">
            <v>AD01 M : REGULAR</v>
          </cell>
          <cell r="BK37">
            <v>32</v>
          </cell>
          <cell r="BM37" t="str">
            <v>AD05 M : LADIES</v>
          </cell>
          <cell r="BN37">
            <v>6</v>
          </cell>
          <cell r="BP37" t="str">
            <v>BA12 HEINEKEN BKT</v>
          </cell>
          <cell r="BQ37">
            <v>2</v>
          </cell>
          <cell r="BS37" t="str">
            <v>BA20 Heineken 3+1</v>
          </cell>
          <cell r="BT37">
            <v>1</v>
          </cell>
          <cell r="BV37" t="str">
            <v>BA13 HEINEKEN RND</v>
          </cell>
          <cell r="BW37">
            <v>1</v>
          </cell>
          <cell r="BY37" t="str">
            <v>BA04 N : 4BP</v>
          </cell>
          <cell r="BZ37">
            <v>9</v>
          </cell>
          <cell r="CB37" t="str">
            <v>AD11 M : FREEHEAD (R)</v>
          </cell>
          <cell r="CC37">
            <v>2</v>
          </cell>
          <cell r="CE37" t="str">
            <v>AD02 M : MEMBER</v>
          </cell>
          <cell r="CF37">
            <v>10</v>
          </cell>
          <cell r="CH37" t="str">
            <v>BA04 N : 4BP</v>
          </cell>
          <cell r="CI37">
            <v>1</v>
          </cell>
          <cell r="CK37" t="str">
            <v>BA11 HEINEKEN BTL</v>
          </cell>
          <cell r="CL37">
            <v>1</v>
          </cell>
          <cell r="CN37" t="str">
            <v>BA04 N : 4BP</v>
          </cell>
          <cell r="CO37">
            <v>2</v>
          </cell>
        </row>
        <row r="38">
          <cell r="B38" t="str">
            <v>BA14 TIGER BTL</v>
          </cell>
          <cell r="C38">
            <v>1</v>
          </cell>
          <cell r="E38" t="str">
            <v>BA09 GUINNESS BKT</v>
          </cell>
          <cell r="F38">
            <v>1</v>
          </cell>
          <cell r="H38" t="str">
            <v>BA14 TIGER BTL</v>
          </cell>
          <cell r="I38">
            <v>2</v>
          </cell>
          <cell r="K38" t="str">
            <v>BA16 TIGER RND</v>
          </cell>
          <cell r="L38">
            <v>2</v>
          </cell>
          <cell r="N38" t="str">
            <v>BA04 N : 4BP</v>
          </cell>
          <cell r="O38">
            <v>6</v>
          </cell>
          <cell r="Q38" t="str">
            <v>AD01 M : REGULAR</v>
          </cell>
          <cell r="R38">
            <v>54</v>
          </cell>
          <cell r="T38" t="str">
            <v>AD07 M : MEMBER B'DAY</v>
          </cell>
          <cell r="U38">
            <v>1</v>
          </cell>
          <cell r="W38" t="str">
            <v>BA14 TIGER BTL</v>
          </cell>
          <cell r="X38">
            <v>2</v>
          </cell>
          <cell r="Z38" t="str">
            <v>BA15 TIGER BKT</v>
          </cell>
          <cell r="AA38">
            <v>2</v>
          </cell>
          <cell r="AC38" t="str">
            <v>CI01 GRAPE J</v>
          </cell>
          <cell r="AD38">
            <v>7</v>
          </cell>
          <cell r="AF38" t="str">
            <v>BA13 HEINEKEN RND</v>
          </cell>
          <cell r="AG38">
            <v>2</v>
          </cell>
          <cell r="AI38" t="str">
            <v>BA12 HEINEKEN BKT</v>
          </cell>
          <cell r="AJ38">
            <v>1</v>
          </cell>
          <cell r="AL38" t="str">
            <v>BA14 TIGER BTL</v>
          </cell>
          <cell r="AM38">
            <v>3</v>
          </cell>
          <cell r="AO38" t="str">
            <v>AD01 M : REGULAR</v>
          </cell>
          <cell r="AP38">
            <v>17</v>
          </cell>
          <cell r="AR38" t="str">
            <v>CI01 GRAPE J</v>
          </cell>
          <cell r="AS38">
            <v>8</v>
          </cell>
          <cell r="AU38" t="str">
            <v>BA15 TIGER BKT</v>
          </cell>
          <cell r="AV38">
            <v>1</v>
          </cell>
          <cell r="AX38" t="str">
            <v>BA21 M : TIGER PROMO</v>
          </cell>
          <cell r="AY38">
            <v>1</v>
          </cell>
          <cell r="BA38" t="str">
            <v>BA04 N : 4BP</v>
          </cell>
          <cell r="BB38">
            <v>3</v>
          </cell>
          <cell r="BD38" t="str">
            <v>AD11 M : FREEHEAD (R)</v>
          </cell>
          <cell r="BE38">
            <v>1</v>
          </cell>
          <cell r="BG38" t="str">
            <v>AD17 M : XTD B ROOM</v>
          </cell>
          <cell r="BH38">
            <v>2</v>
          </cell>
          <cell r="BJ38" t="str">
            <v>AD02 M : MEMBER</v>
          </cell>
          <cell r="BK38">
            <v>4</v>
          </cell>
          <cell r="BM38" t="str">
            <v>BA04 N : 4BP</v>
          </cell>
          <cell r="BN38">
            <v>2</v>
          </cell>
          <cell r="BP38" t="str">
            <v>BA13 HEINEKEN RND</v>
          </cell>
          <cell r="BQ38">
            <v>3</v>
          </cell>
          <cell r="BS38" t="str">
            <v>CF10 CHOCOLATE (H)</v>
          </cell>
          <cell r="BT38">
            <v>1</v>
          </cell>
          <cell r="BV38" t="str">
            <v>BA15 TIGER BKT</v>
          </cell>
          <cell r="BW38">
            <v>2</v>
          </cell>
          <cell r="BY38" t="str">
            <v>BA06 M : 4BP</v>
          </cell>
          <cell r="BZ38">
            <v>1</v>
          </cell>
          <cell r="CB38" t="str">
            <v>AD16 M : XTD M ROOM</v>
          </cell>
          <cell r="CC38">
            <v>1</v>
          </cell>
          <cell r="CE38" t="str">
            <v>AD05 M : LADIES</v>
          </cell>
          <cell r="CF38">
            <v>6</v>
          </cell>
          <cell r="CH38" t="str">
            <v>BA06 M : 4BP</v>
          </cell>
          <cell r="CI38">
            <v>1</v>
          </cell>
          <cell r="CK38" t="str">
            <v>BA12 HEINEKEN BKT</v>
          </cell>
          <cell r="CL38">
            <v>1</v>
          </cell>
          <cell r="CN38" t="str">
            <v>BA11 HEINEKEN BTL</v>
          </cell>
          <cell r="CO38">
            <v>1</v>
          </cell>
        </row>
        <row r="39">
          <cell r="B39" t="str">
            <v>BA15 TIGER BKT</v>
          </cell>
          <cell r="C39">
            <v>1</v>
          </cell>
          <cell r="E39" t="str">
            <v>BA11 HEINEKEN BTL</v>
          </cell>
          <cell r="F39">
            <v>2</v>
          </cell>
          <cell r="H39" t="str">
            <v>BA15 TIGER BKT</v>
          </cell>
          <cell r="I39">
            <v>4</v>
          </cell>
          <cell r="K39" t="str">
            <v>CI01 GRAPE J</v>
          </cell>
          <cell r="L39">
            <v>11</v>
          </cell>
          <cell r="N39" t="str">
            <v>BA06 M : 4BP</v>
          </cell>
          <cell r="O39">
            <v>2</v>
          </cell>
          <cell r="Q39" t="str">
            <v>AD02 M : MEMBER</v>
          </cell>
          <cell r="R39">
            <v>21</v>
          </cell>
          <cell r="T39" t="str">
            <v>BA04 N : 4BP</v>
          </cell>
          <cell r="U39">
            <v>1</v>
          </cell>
          <cell r="W39" t="str">
            <v>BA15 TIGER BKT</v>
          </cell>
          <cell r="X39">
            <v>1</v>
          </cell>
          <cell r="Z39" t="str">
            <v>BA16 TIGER RND</v>
          </cell>
          <cell r="AA39">
            <v>3</v>
          </cell>
          <cell r="AC39" t="str">
            <v>CI02 APPLE J</v>
          </cell>
          <cell r="AD39">
            <v>9</v>
          </cell>
          <cell r="AF39" t="str">
            <v>BA14 TIGER BTL</v>
          </cell>
          <cell r="AG39">
            <v>2</v>
          </cell>
          <cell r="AI39" t="str">
            <v>BA15 TIGER BKT</v>
          </cell>
          <cell r="AJ39">
            <v>6</v>
          </cell>
          <cell r="AL39" t="str">
            <v>BA15 TIGER BKT</v>
          </cell>
          <cell r="AM39">
            <v>4</v>
          </cell>
          <cell r="AO39" t="str">
            <v>AD05 M : LADIES</v>
          </cell>
          <cell r="AP39">
            <v>28</v>
          </cell>
          <cell r="AR39" t="str">
            <v>CI02 APPLE J</v>
          </cell>
          <cell r="AS39">
            <v>31</v>
          </cell>
          <cell r="AU39" t="str">
            <v>BA16 TIGER RND</v>
          </cell>
          <cell r="AV39">
            <v>2</v>
          </cell>
          <cell r="AX39" t="str">
            <v>CI01 GRAPE J</v>
          </cell>
          <cell r="AY39">
            <v>13</v>
          </cell>
          <cell r="BA39" t="str">
            <v>BA09 GUINNESS BKT</v>
          </cell>
          <cell r="BB39">
            <v>2</v>
          </cell>
          <cell r="BD39" t="str">
            <v>BA04 N : 4BP</v>
          </cell>
          <cell r="BE39">
            <v>9</v>
          </cell>
          <cell r="BG39" t="str">
            <v>BA04 N : 4BP</v>
          </cell>
          <cell r="BH39">
            <v>11</v>
          </cell>
          <cell r="BJ39" t="str">
            <v>AD05 M : LADIES</v>
          </cell>
          <cell r="BK39">
            <v>15</v>
          </cell>
          <cell r="BM39" t="str">
            <v>BA08 GUINNESS BTL</v>
          </cell>
          <cell r="BN39">
            <v>0</v>
          </cell>
          <cell r="BP39" t="str">
            <v>BA15 TIGER BKT</v>
          </cell>
          <cell r="BQ39">
            <v>2</v>
          </cell>
          <cell r="BS39" t="str">
            <v>CH06 WATER JUG</v>
          </cell>
          <cell r="BT39">
            <v>4</v>
          </cell>
          <cell r="BV39" t="str">
            <v>BA16 TIGER RND</v>
          </cell>
          <cell r="BW39">
            <v>1</v>
          </cell>
          <cell r="BY39" t="str">
            <v>BA09 GUINNESS BKT</v>
          </cell>
          <cell r="BZ39">
            <v>2</v>
          </cell>
          <cell r="CB39" t="str">
            <v>BA04 N : 4BP</v>
          </cell>
          <cell r="CC39">
            <v>11</v>
          </cell>
          <cell r="CE39" t="str">
            <v>BA02 H : 4BP</v>
          </cell>
          <cell r="CF39">
            <v>1</v>
          </cell>
          <cell r="CH39" t="str">
            <v>BA09 GUINNESS BKT</v>
          </cell>
          <cell r="CI39">
            <v>1</v>
          </cell>
          <cell r="CK39" t="str">
            <v>BA13 HEINEKEN RND</v>
          </cell>
          <cell r="CL39">
            <v>1</v>
          </cell>
          <cell r="CN39" t="str">
            <v>BA13 HEINEKEN RND</v>
          </cell>
          <cell r="CO39">
            <v>0</v>
          </cell>
        </row>
        <row r="40">
          <cell r="B40" t="str">
            <v>BA19 Tiger 2+1</v>
          </cell>
          <cell r="C40">
            <v>9</v>
          </cell>
          <cell r="E40" t="str">
            <v>BA12 HEINEKEN BKT</v>
          </cell>
          <cell r="F40">
            <v>3</v>
          </cell>
          <cell r="H40" t="str">
            <v>BA16 TIGER RND</v>
          </cell>
          <cell r="I40">
            <v>1</v>
          </cell>
          <cell r="K40" t="str">
            <v>CI02 APPLE J</v>
          </cell>
          <cell r="L40">
            <v>17</v>
          </cell>
          <cell r="N40" t="str">
            <v>BA11 HEINEKEN BTL</v>
          </cell>
          <cell r="O40">
            <v>1</v>
          </cell>
          <cell r="Q40" t="str">
            <v>AD16 M : XTD M ROOM</v>
          </cell>
          <cell r="R40">
            <v>2</v>
          </cell>
          <cell r="T40" t="str">
            <v>BA05 N : 4BP MEMBER</v>
          </cell>
          <cell r="U40">
            <v>2</v>
          </cell>
          <cell r="W40" t="str">
            <v>BA16 TIGER RND</v>
          </cell>
          <cell r="X40">
            <v>3</v>
          </cell>
          <cell r="Z40" t="str">
            <v>CH06 WATER JUG</v>
          </cell>
          <cell r="AA40">
            <v>1</v>
          </cell>
          <cell r="AC40" t="str">
            <v>CI04 MANGO J</v>
          </cell>
          <cell r="AD40">
            <v>6</v>
          </cell>
          <cell r="AF40" t="str">
            <v>BA15 TIGER BKT</v>
          </cell>
          <cell r="AG40">
            <v>5</v>
          </cell>
          <cell r="AI40" t="str">
            <v>BA16 TIGER RND</v>
          </cell>
          <cell r="AJ40">
            <v>7</v>
          </cell>
          <cell r="AL40" t="str">
            <v>BA16 TIGER RND</v>
          </cell>
          <cell r="AM40">
            <v>1</v>
          </cell>
          <cell r="AO40" t="str">
            <v>AD16 M : XTD M ROOM</v>
          </cell>
          <cell r="AP40">
            <v>1</v>
          </cell>
          <cell r="AR40" t="str">
            <v>CI04 MANGO J</v>
          </cell>
          <cell r="AS40">
            <v>10</v>
          </cell>
          <cell r="AU40" t="str">
            <v>BA21 M : TIGER PROMO</v>
          </cell>
          <cell r="AV40">
            <v>1</v>
          </cell>
          <cell r="AX40" t="str">
            <v>CI02 APPLE J</v>
          </cell>
          <cell r="AY40">
            <v>25</v>
          </cell>
          <cell r="BA40" t="str">
            <v>BA11 HEINEKEN BTL</v>
          </cell>
          <cell r="BB40">
            <v>1</v>
          </cell>
          <cell r="BD40" t="str">
            <v>BA12 HEINEKEN BKT</v>
          </cell>
          <cell r="BE40">
            <v>3</v>
          </cell>
          <cell r="BG40" t="str">
            <v>BA06 M : 4BP</v>
          </cell>
          <cell r="BH40">
            <v>1</v>
          </cell>
          <cell r="BJ40" t="str">
            <v>BA04 N : 4BP</v>
          </cell>
          <cell r="BK40">
            <v>2</v>
          </cell>
          <cell r="BM40" t="str">
            <v>BA13 HEINEKEN RND</v>
          </cell>
          <cell r="BN40">
            <v>3</v>
          </cell>
          <cell r="BP40" t="str">
            <v>BA16 TIGER RND</v>
          </cell>
          <cell r="BQ40">
            <v>3</v>
          </cell>
          <cell r="BS40" t="str">
            <v>CI01 GRAPE J</v>
          </cell>
          <cell r="BT40">
            <v>6</v>
          </cell>
          <cell r="BV40" t="str">
            <v>CA01 GRAPE J</v>
          </cell>
          <cell r="BW40">
            <v>0</v>
          </cell>
          <cell r="BY40" t="str">
            <v>BA12 HEINEKEN BKT</v>
          </cell>
          <cell r="BZ40">
            <v>1</v>
          </cell>
          <cell r="CB40" t="str">
            <v>BA06 M : 4BP</v>
          </cell>
          <cell r="CC40">
            <v>2</v>
          </cell>
          <cell r="CE40" t="str">
            <v>BA04 N : 4BP</v>
          </cell>
          <cell r="CF40">
            <v>4</v>
          </cell>
          <cell r="CH40" t="str">
            <v>BA12 HEINEKEN BKT</v>
          </cell>
          <cell r="CI40">
            <v>2</v>
          </cell>
          <cell r="CK40" t="str">
            <v>BA14 TIGER BTL</v>
          </cell>
          <cell r="CL40">
            <v>1</v>
          </cell>
          <cell r="CN40" t="str">
            <v>BA15 TIGER BKT</v>
          </cell>
          <cell r="CO40">
            <v>1</v>
          </cell>
        </row>
        <row r="41">
          <cell r="B41" t="str">
            <v>CC08 CHOCOLATE SM</v>
          </cell>
          <cell r="C41">
            <v>1</v>
          </cell>
          <cell r="E41" t="str">
            <v>BA14 TIGER BTL</v>
          </cell>
          <cell r="F41">
            <v>1</v>
          </cell>
          <cell r="H41" t="str">
            <v>BA20 Heineken 3+1</v>
          </cell>
          <cell r="I41">
            <v>1</v>
          </cell>
          <cell r="K41" t="str">
            <v>CI04 MANGO J</v>
          </cell>
          <cell r="L41">
            <v>13</v>
          </cell>
          <cell r="N41" t="str">
            <v>BA12 HEINEKEN BKT</v>
          </cell>
          <cell r="O41">
            <v>1</v>
          </cell>
          <cell r="Q41" t="str">
            <v>BA02 H : 4BP</v>
          </cell>
          <cell r="R41">
            <v>1</v>
          </cell>
          <cell r="T41" t="str">
            <v>BA06 M : 4BP</v>
          </cell>
          <cell r="U41">
            <v>3</v>
          </cell>
          <cell r="W41" t="str">
            <v>BA19 Tiger 2+1</v>
          </cell>
          <cell r="X41">
            <v>3</v>
          </cell>
          <cell r="Z41" t="str">
            <v>CI01 GRAPE J</v>
          </cell>
          <cell r="AA41">
            <v>10</v>
          </cell>
          <cell r="AC41" t="str">
            <v>CI05 PASSION J</v>
          </cell>
          <cell r="AD41">
            <v>27</v>
          </cell>
          <cell r="AF41" t="str">
            <v>BA16 TIGER RND</v>
          </cell>
          <cell r="AG41">
            <v>5</v>
          </cell>
          <cell r="AI41" t="str">
            <v>CC07 CAPPUCINNO SM</v>
          </cell>
          <cell r="AJ41">
            <v>1</v>
          </cell>
          <cell r="AL41" t="str">
            <v>CI01 GRAPE J</v>
          </cell>
          <cell r="AM41">
            <v>19</v>
          </cell>
          <cell r="AO41" t="str">
            <v>BA04 N : 4BP</v>
          </cell>
          <cell r="AP41">
            <v>1</v>
          </cell>
          <cell r="AR41" t="str">
            <v>CI05 PASSION J</v>
          </cell>
          <cell r="AS41">
            <v>30</v>
          </cell>
          <cell r="AU41" t="str">
            <v>BA22 M:HEINEKEN PROMO</v>
          </cell>
          <cell r="AV41">
            <v>0</v>
          </cell>
          <cell r="AX41" t="str">
            <v>CI04 MANGO J</v>
          </cell>
          <cell r="AY41">
            <v>13</v>
          </cell>
          <cell r="BA41" t="str">
            <v>BA13 HEINEKEN RND</v>
          </cell>
          <cell r="BB41">
            <v>1</v>
          </cell>
          <cell r="BD41" t="str">
            <v>BA13 HEINEKEN RND</v>
          </cell>
          <cell r="BE41">
            <v>1</v>
          </cell>
          <cell r="BG41" t="str">
            <v>BA09 GUINNESS BKT</v>
          </cell>
          <cell r="BH41">
            <v>1</v>
          </cell>
          <cell r="BJ41" t="str">
            <v>BA06 M : 4BP</v>
          </cell>
          <cell r="BK41">
            <v>1</v>
          </cell>
          <cell r="BM41" t="str">
            <v>BA15 TIGER BKT</v>
          </cell>
          <cell r="BN41">
            <v>1</v>
          </cell>
          <cell r="BP41" t="str">
            <v>BA21 M : TIGER PROMO</v>
          </cell>
          <cell r="BQ41">
            <v>9</v>
          </cell>
          <cell r="BS41" t="str">
            <v>CI02 APPLE J</v>
          </cell>
          <cell r="BT41">
            <v>21</v>
          </cell>
          <cell r="BV41" t="str">
            <v>CC01 GRAPE SM</v>
          </cell>
          <cell r="BW41">
            <v>1</v>
          </cell>
          <cell r="BY41" t="str">
            <v>BA14 TIGER BTL</v>
          </cell>
          <cell r="BZ41">
            <v>1</v>
          </cell>
          <cell r="CB41" t="str">
            <v>BA12 HEINEKEN BKT</v>
          </cell>
          <cell r="CC41">
            <v>6</v>
          </cell>
          <cell r="CE41" t="str">
            <v>BA08 GUINNESS BTL</v>
          </cell>
          <cell r="CF41">
            <v>1</v>
          </cell>
          <cell r="CH41" t="str">
            <v>BA15 TIGER BKT</v>
          </cell>
          <cell r="CI41">
            <v>4</v>
          </cell>
          <cell r="CK41" t="str">
            <v>BA15 TIGER BKT</v>
          </cell>
          <cell r="CL41">
            <v>1</v>
          </cell>
          <cell r="CN41" t="str">
            <v>BA20 Heineken 3+1</v>
          </cell>
          <cell r="CO41">
            <v>7</v>
          </cell>
        </row>
        <row r="42">
          <cell r="B42" t="str">
            <v>CI01 GRAPE J</v>
          </cell>
          <cell r="C42">
            <v>13</v>
          </cell>
          <cell r="E42" t="str">
            <v>BA16 TIGER RND</v>
          </cell>
          <cell r="F42">
            <v>8</v>
          </cell>
          <cell r="H42" t="str">
            <v>CC09 MOCHA SM</v>
          </cell>
          <cell r="I42">
            <v>1</v>
          </cell>
          <cell r="K42" t="str">
            <v>CI05 PASSION J</v>
          </cell>
          <cell r="L42">
            <v>20</v>
          </cell>
          <cell r="N42" t="str">
            <v>BA13 HEINEKEN RND</v>
          </cell>
          <cell r="O42">
            <v>3</v>
          </cell>
          <cell r="Q42" t="str">
            <v>BA04 N : 4BP</v>
          </cell>
          <cell r="R42">
            <v>7</v>
          </cell>
          <cell r="T42" t="str">
            <v>BA08 GUINNESS BTL</v>
          </cell>
          <cell r="U42">
            <v>3</v>
          </cell>
          <cell r="W42" t="str">
            <v>CI01 GRAPE J</v>
          </cell>
          <cell r="X42">
            <v>16</v>
          </cell>
          <cell r="Z42" t="str">
            <v>CI02 APPLE J</v>
          </cell>
          <cell r="AA42">
            <v>8</v>
          </cell>
          <cell r="AC42" t="str">
            <v>CI06 RIBENA J</v>
          </cell>
          <cell r="AD42">
            <v>18</v>
          </cell>
          <cell r="AF42" t="str">
            <v>CF10 CHOCOLATE (H)</v>
          </cell>
          <cell r="AG42">
            <v>1</v>
          </cell>
          <cell r="AI42" t="str">
            <v>CH06 WATER JUG</v>
          </cell>
          <cell r="AJ42">
            <v>3</v>
          </cell>
          <cell r="AL42" t="str">
            <v>CI02 APPLE J</v>
          </cell>
          <cell r="AM42">
            <v>35</v>
          </cell>
          <cell r="AO42" t="str">
            <v>BA09 GUINNESS BKT</v>
          </cell>
          <cell r="AP42">
            <v>1</v>
          </cell>
          <cell r="AR42" t="str">
            <v>CI06 RIBENA J</v>
          </cell>
          <cell r="AS42">
            <v>22</v>
          </cell>
          <cell r="AU42" t="str">
            <v>CA04 MANGO J</v>
          </cell>
          <cell r="AV42">
            <v>1</v>
          </cell>
          <cell r="AX42" t="str">
            <v>CI05 PASSION J</v>
          </cell>
          <cell r="AY42">
            <v>14</v>
          </cell>
          <cell r="BA42" t="str">
            <v>BA14 TIGER BTL</v>
          </cell>
          <cell r="BB42">
            <v>1</v>
          </cell>
          <cell r="BD42" t="str">
            <v>BA15 TIGER BKT</v>
          </cell>
          <cell r="BE42">
            <v>3</v>
          </cell>
          <cell r="BG42" t="str">
            <v>BA12 HEINEKEN BKT</v>
          </cell>
          <cell r="BH42">
            <v>1</v>
          </cell>
          <cell r="BJ42" t="str">
            <v>BA08 GUINNESS BTL</v>
          </cell>
          <cell r="BK42">
            <v>1</v>
          </cell>
          <cell r="BM42" t="str">
            <v>BA16 TIGER RND</v>
          </cell>
          <cell r="BN42">
            <v>1</v>
          </cell>
          <cell r="BP42" t="str">
            <v>CE08 LEMON HONEY (C)</v>
          </cell>
          <cell r="BQ42">
            <v>1</v>
          </cell>
          <cell r="BS42" t="str">
            <v>CI04 MANGO J</v>
          </cell>
          <cell r="BT42">
            <v>17</v>
          </cell>
          <cell r="BV42" t="str">
            <v>CC08 CHOCOLATE SM</v>
          </cell>
          <cell r="BW42">
            <v>1</v>
          </cell>
          <cell r="BY42" t="str">
            <v>BA15 TIGER BKT</v>
          </cell>
          <cell r="BZ42">
            <v>3</v>
          </cell>
          <cell r="CB42" t="str">
            <v>BA13 HEINEKEN RND</v>
          </cell>
          <cell r="CC42">
            <v>3</v>
          </cell>
          <cell r="CE42" t="str">
            <v>BA09 GUINNESS BKT</v>
          </cell>
          <cell r="CF42">
            <v>1</v>
          </cell>
          <cell r="CH42" t="str">
            <v>BA19 Tiger 2+1</v>
          </cell>
          <cell r="CI42">
            <v>1</v>
          </cell>
          <cell r="CK42" t="str">
            <v>BA16 TIGER RND</v>
          </cell>
          <cell r="CL42">
            <v>3</v>
          </cell>
          <cell r="CN42" t="str">
            <v>CI01 GRAPE J</v>
          </cell>
          <cell r="CO42">
            <v>9</v>
          </cell>
        </row>
        <row r="43">
          <cell r="B43" t="str">
            <v>CI02 APPLE J</v>
          </cell>
          <cell r="C43">
            <v>9</v>
          </cell>
          <cell r="E43" t="str">
            <v>CB06 RIBENA SO</v>
          </cell>
          <cell r="F43">
            <v>1</v>
          </cell>
          <cell r="H43" t="str">
            <v>CE07 HONEY (C)</v>
          </cell>
          <cell r="I43">
            <v>1</v>
          </cell>
          <cell r="K43" t="str">
            <v>CI06 RIBENA J</v>
          </cell>
          <cell r="L43">
            <v>13</v>
          </cell>
          <cell r="N43" t="str">
            <v>BA14 TIGER BTL</v>
          </cell>
          <cell r="O43">
            <v>2</v>
          </cell>
          <cell r="Q43" t="str">
            <v>BA06 M : 4BP</v>
          </cell>
          <cell r="R43">
            <v>1</v>
          </cell>
          <cell r="T43" t="str">
            <v>BA09 GUINNESS BKT</v>
          </cell>
          <cell r="U43">
            <v>1</v>
          </cell>
          <cell r="W43" t="str">
            <v>CI02 APPLE J</v>
          </cell>
          <cell r="X43">
            <v>18</v>
          </cell>
          <cell r="Z43" t="str">
            <v>CI04 MANGO J</v>
          </cell>
          <cell r="AA43">
            <v>12</v>
          </cell>
          <cell r="AC43" t="str">
            <v>CJ02 APPLE SO</v>
          </cell>
          <cell r="AD43">
            <v>8</v>
          </cell>
          <cell r="AF43" t="str">
            <v>CI01 GRAPE J</v>
          </cell>
          <cell r="AG43">
            <v>8</v>
          </cell>
          <cell r="AI43" t="str">
            <v>CI01 GRAPE J</v>
          </cell>
          <cell r="AJ43">
            <v>8</v>
          </cell>
          <cell r="AL43" t="str">
            <v>CI04 MANGO J</v>
          </cell>
          <cell r="AM43">
            <v>21</v>
          </cell>
          <cell r="AO43" t="str">
            <v>BA11 HEINEKEN BTL</v>
          </cell>
          <cell r="AP43">
            <v>1</v>
          </cell>
          <cell r="AR43" t="str">
            <v>CJ01 GRAPE SO</v>
          </cell>
          <cell r="AS43">
            <v>2</v>
          </cell>
          <cell r="AU43" t="str">
            <v>CE01 MILO (C)</v>
          </cell>
          <cell r="AV43">
            <v>1</v>
          </cell>
          <cell r="AX43" t="str">
            <v>CI06 RIBENA J</v>
          </cell>
          <cell r="AY43">
            <v>16</v>
          </cell>
          <cell r="BA43" t="str">
            <v>BA15 TIGER BKT</v>
          </cell>
          <cell r="BB43">
            <v>4</v>
          </cell>
          <cell r="BD43" t="str">
            <v>BA16 TIGER RND</v>
          </cell>
          <cell r="BE43">
            <v>7</v>
          </cell>
          <cell r="BG43" t="str">
            <v>BA14 TIGER BTL</v>
          </cell>
          <cell r="BH43">
            <v>1</v>
          </cell>
          <cell r="BJ43" t="str">
            <v>BA12 HEINEKEN BKT</v>
          </cell>
          <cell r="BK43">
            <v>1</v>
          </cell>
          <cell r="BM43" t="str">
            <v>BA19 Tiger 2+1</v>
          </cell>
          <cell r="BN43">
            <v>2</v>
          </cell>
          <cell r="BP43" t="str">
            <v>CI01 GRAPE J</v>
          </cell>
          <cell r="BQ43">
            <v>9</v>
          </cell>
          <cell r="BS43" t="str">
            <v>CI05 PASSION J</v>
          </cell>
          <cell r="BT43">
            <v>26</v>
          </cell>
          <cell r="BV43" t="str">
            <v>CI01 GRAPE J</v>
          </cell>
          <cell r="BW43">
            <v>21</v>
          </cell>
          <cell r="BY43" t="str">
            <v>BA16 TIGER RND</v>
          </cell>
          <cell r="BZ43">
            <v>6</v>
          </cell>
          <cell r="CB43" t="str">
            <v>BA15 TIGER BKT</v>
          </cell>
          <cell r="CC43">
            <v>8</v>
          </cell>
          <cell r="CE43" t="str">
            <v>BA12 HEINEKEN BKT</v>
          </cell>
          <cell r="CF43">
            <v>1</v>
          </cell>
          <cell r="CH43" t="str">
            <v>BA21 M : TIGER PROMO</v>
          </cell>
          <cell r="CI43">
            <v>1</v>
          </cell>
          <cell r="CK43" t="str">
            <v>CH02 GRN TEA JUG</v>
          </cell>
          <cell r="CL43">
            <v>1</v>
          </cell>
          <cell r="CN43" t="str">
            <v>CI02 APPLE J</v>
          </cell>
          <cell r="CO43">
            <v>9</v>
          </cell>
        </row>
        <row r="44">
          <cell r="B44" t="str">
            <v>CI04 MANGO J</v>
          </cell>
          <cell r="C44">
            <v>13</v>
          </cell>
          <cell r="E44" t="str">
            <v>CI01 GRAPE J</v>
          </cell>
          <cell r="F44">
            <v>9</v>
          </cell>
          <cell r="H44" t="str">
            <v>CF05 GRN TEA (H)</v>
          </cell>
          <cell r="I44">
            <v>1</v>
          </cell>
          <cell r="K44" t="str">
            <v>CJ01 GRAPE SO</v>
          </cell>
          <cell r="L44">
            <v>3</v>
          </cell>
          <cell r="N44" t="str">
            <v>BA15 TIGER BKT</v>
          </cell>
          <cell r="O44">
            <v>1</v>
          </cell>
          <cell r="Q44" t="str">
            <v>BA11 HEINEKEN BTL</v>
          </cell>
          <cell r="R44">
            <v>1</v>
          </cell>
          <cell r="T44" t="str">
            <v>BA12 HEINEKEN BKT</v>
          </cell>
          <cell r="U44">
            <v>5</v>
          </cell>
          <cell r="W44" t="str">
            <v>CI04 MANGO J</v>
          </cell>
          <cell r="X44">
            <v>4</v>
          </cell>
          <cell r="Z44" t="str">
            <v>CI05 PASSION J</v>
          </cell>
          <cell r="AA44">
            <v>23</v>
          </cell>
          <cell r="AC44" t="str">
            <v>CJ04 MANGO SO</v>
          </cell>
          <cell r="AD44">
            <v>1</v>
          </cell>
          <cell r="AF44" t="str">
            <v>CI02 APPLE J</v>
          </cell>
          <cell r="AG44">
            <v>14</v>
          </cell>
          <cell r="AI44" t="str">
            <v>CI02 APPLE J</v>
          </cell>
          <cell r="AJ44">
            <v>28</v>
          </cell>
          <cell r="AL44" t="str">
            <v>CI05 PASSION J</v>
          </cell>
          <cell r="AM44">
            <v>44</v>
          </cell>
          <cell r="AO44" t="str">
            <v>BA12 HEINEKEN BKT</v>
          </cell>
          <cell r="AP44">
            <v>1</v>
          </cell>
          <cell r="AR44" t="str">
            <v>CJ02 APPLE SO</v>
          </cell>
          <cell r="AS44">
            <v>4</v>
          </cell>
          <cell r="AU44" t="str">
            <v>CI01 GRAPE J</v>
          </cell>
          <cell r="AV44">
            <v>11</v>
          </cell>
          <cell r="AX44" t="str">
            <v>CJ01 GRAPE SO</v>
          </cell>
          <cell r="AY44">
            <v>1</v>
          </cell>
          <cell r="BA44" t="str">
            <v>BA16 TIGER RND</v>
          </cell>
          <cell r="BB44">
            <v>2</v>
          </cell>
          <cell r="BD44" t="str">
            <v>BA21 M : TIGER PROMO</v>
          </cell>
          <cell r="BE44">
            <v>0</v>
          </cell>
          <cell r="BG44" t="str">
            <v>BA15 TIGER BKT</v>
          </cell>
          <cell r="BH44">
            <v>3</v>
          </cell>
          <cell r="BJ44" t="str">
            <v>BA13 HEINEKEN RND</v>
          </cell>
          <cell r="BK44">
            <v>1</v>
          </cell>
          <cell r="BM44" t="str">
            <v>CI01 GRAPE J</v>
          </cell>
          <cell r="BN44">
            <v>11</v>
          </cell>
          <cell r="BP44" t="str">
            <v>CI02 APPLE J</v>
          </cell>
          <cell r="BQ44">
            <v>15</v>
          </cell>
          <cell r="BS44" t="str">
            <v>CI06 RIBENA J</v>
          </cell>
          <cell r="BT44">
            <v>16</v>
          </cell>
          <cell r="BV44" t="str">
            <v>CI02 APPLE J</v>
          </cell>
          <cell r="BW44">
            <v>27</v>
          </cell>
          <cell r="BY44" t="str">
            <v>CC04 MANGO SM</v>
          </cell>
          <cell r="BZ44">
            <v>1</v>
          </cell>
          <cell r="CB44" t="str">
            <v>BA16 TIGER RND</v>
          </cell>
          <cell r="CC44">
            <v>1</v>
          </cell>
          <cell r="CE44" t="str">
            <v>BA14 TIGER BTL</v>
          </cell>
          <cell r="CF44">
            <v>1</v>
          </cell>
          <cell r="CH44" t="str">
            <v>CC08 CHOCOLATE SM</v>
          </cell>
          <cell r="CI44">
            <v>1</v>
          </cell>
          <cell r="CK44" t="str">
            <v>CI01 GRAPE J</v>
          </cell>
          <cell r="CL44">
            <v>6</v>
          </cell>
          <cell r="CN44" t="str">
            <v>CI04 MANGO J</v>
          </cell>
          <cell r="CO44">
            <v>15</v>
          </cell>
        </row>
        <row r="45">
          <cell r="B45" t="str">
            <v>CI05 PASSION J</v>
          </cell>
          <cell r="C45">
            <v>12</v>
          </cell>
          <cell r="E45" t="str">
            <v>CI02 APPLE J</v>
          </cell>
          <cell r="F45">
            <v>11</v>
          </cell>
          <cell r="H45" t="str">
            <v>CF08 LEMON HONEY (H)</v>
          </cell>
          <cell r="I45">
            <v>1</v>
          </cell>
          <cell r="K45" t="str">
            <v>CJ02 APPLE SO</v>
          </cell>
          <cell r="L45">
            <v>4</v>
          </cell>
          <cell r="N45" t="str">
            <v>BA16 TIGER RND</v>
          </cell>
          <cell r="O45">
            <v>8</v>
          </cell>
          <cell r="Q45" t="str">
            <v>BA12 HEINEKEN BKT</v>
          </cell>
          <cell r="R45">
            <v>1</v>
          </cell>
          <cell r="T45" t="str">
            <v>BA14 TIGER BTL</v>
          </cell>
          <cell r="U45">
            <v>6</v>
          </cell>
          <cell r="W45" t="str">
            <v>CI05 PASSION J</v>
          </cell>
          <cell r="X45">
            <v>17</v>
          </cell>
          <cell r="Z45" t="str">
            <v>CI06 RIBENA J</v>
          </cell>
          <cell r="AA45">
            <v>12</v>
          </cell>
          <cell r="AC45" t="str">
            <v>CJ05 PASSION SO</v>
          </cell>
          <cell r="AD45">
            <v>4</v>
          </cell>
          <cell r="AF45" t="str">
            <v>CI04 MANGO J</v>
          </cell>
          <cell r="AG45">
            <v>6</v>
          </cell>
          <cell r="AI45" t="str">
            <v>CI04 MANGO J</v>
          </cell>
          <cell r="AJ45">
            <v>13</v>
          </cell>
          <cell r="AL45" t="str">
            <v>CI06 RIBENA J</v>
          </cell>
          <cell r="AM45">
            <v>43</v>
          </cell>
          <cell r="AO45" t="str">
            <v>BA13 HEINEKEN RND</v>
          </cell>
          <cell r="AP45">
            <v>1</v>
          </cell>
          <cell r="AR45" t="str">
            <v>CJ04 MANGO SO</v>
          </cell>
          <cell r="AS45">
            <v>4</v>
          </cell>
          <cell r="AU45" t="str">
            <v>CI02 APPLE J</v>
          </cell>
          <cell r="AV45">
            <v>15</v>
          </cell>
          <cell r="AX45" t="str">
            <v>CJ05 PASSION SO</v>
          </cell>
          <cell r="AY45">
            <v>1</v>
          </cell>
          <cell r="BA45" t="str">
            <v>BA22 M:HEINEKEN PROMO</v>
          </cell>
          <cell r="BB45">
            <v>2</v>
          </cell>
          <cell r="BD45" t="str">
            <v>CE06 HNY GRN TEA (C)</v>
          </cell>
          <cell r="BE45">
            <v>1</v>
          </cell>
          <cell r="BG45" t="str">
            <v>BA16 TIGER RND</v>
          </cell>
          <cell r="BH45">
            <v>8</v>
          </cell>
          <cell r="BJ45" t="str">
            <v>BA14 TIGER BTL</v>
          </cell>
          <cell r="BK45">
            <v>2</v>
          </cell>
          <cell r="BM45" t="str">
            <v>CI02 APPLE J</v>
          </cell>
          <cell r="BN45">
            <v>11</v>
          </cell>
          <cell r="BP45" t="str">
            <v>CI04 MANGO J</v>
          </cell>
          <cell r="BQ45">
            <v>8</v>
          </cell>
          <cell r="BS45" t="str">
            <v>CJ01 GRAPE SO</v>
          </cell>
          <cell r="BT45">
            <v>4</v>
          </cell>
          <cell r="BV45" t="str">
            <v>CI04 MANGO J</v>
          </cell>
          <cell r="BW45">
            <v>16</v>
          </cell>
          <cell r="BY45" t="str">
            <v>CE08 LEMON HONEY (C)</v>
          </cell>
          <cell r="BZ45">
            <v>2</v>
          </cell>
          <cell r="CB45" t="str">
            <v>CA01 GRAPE J</v>
          </cell>
          <cell r="CC45">
            <v>1</v>
          </cell>
          <cell r="CE45" t="str">
            <v>BA15 TIGER BKT</v>
          </cell>
          <cell r="CF45">
            <v>2</v>
          </cell>
          <cell r="CH45" t="str">
            <v>CH06 WATER JUG</v>
          </cell>
          <cell r="CI45">
            <v>1</v>
          </cell>
          <cell r="CK45" t="str">
            <v>CI02 APPLE J</v>
          </cell>
          <cell r="CL45">
            <v>8</v>
          </cell>
          <cell r="CN45" t="str">
            <v>CI05 PASSION J</v>
          </cell>
          <cell r="CO45">
            <v>33</v>
          </cell>
        </row>
        <row r="46">
          <cell r="B46" t="str">
            <v>CI06 RIBENA J</v>
          </cell>
          <cell r="C46">
            <v>11</v>
          </cell>
          <cell r="E46" t="str">
            <v>CI04 MANGO J</v>
          </cell>
          <cell r="F46">
            <v>9</v>
          </cell>
          <cell r="H46" t="str">
            <v>CG01 MINERAL WATER</v>
          </cell>
          <cell r="I46">
            <v>2</v>
          </cell>
          <cell r="K46" t="str">
            <v>CJ04 MANGO SO</v>
          </cell>
          <cell r="L46">
            <v>1</v>
          </cell>
          <cell r="N46" t="str">
            <v>CF09 CAPPUCCINO (H)</v>
          </cell>
          <cell r="O46">
            <v>1</v>
          </cell>
          <cell r="Q46" t="str">
            <v>BA13 HEINEKEN RND</v>
          </cell>
          <cell r="R46">
            <v>2</v>
          </cell>
          <cell r="T46" t="str">
            <v>BA15 TIGER BKT</v>
          </cell>
          <cell r="U46">
            <v>4</v>
          </cell>
          <cell r="W46" t="str">
            <v>CI06 RIBENA J</v>
          </cell>
          <cell r="X46">
            <v>21</v>
          </cell>
          <cell r="Z46" t="str">
            <v>CJ01 GRAPE SO</v>
          </cell>
          <cell r="AA46">
            <v>2</v>
          </cell>
          <cell r="AC46" t="str">
            <v>CJ06 RIBENA SO</v>
          </cell>
          <cell r="AD46">
            <v>4</v>
          </cell>
          <cell r="AF46" t="str">
            <v>CI05 PASSION J</v>
          </cell>
          <cell r="AG46">
            <v>32</v>
          </cell>
          <cell r="AI46" t="str">
            <v>CI05 PASSION J</v>
          </cell>
          <cell r="AJ46">
            <v>32</v>
          </cell>
          <cell r="AL46" t="str">
            <v>CJ01 GRAPE SO</v>
          </cell>
          <cell r="AM46">
            <v>3</v>
          </cell>
          <cell r="AO46" t="str">
            <v>BA14 TIGER BTL</v>
          </cell>
          <cell r="AP46">
            <v>2</v>
          </cell>
          <cell r="AR46" t="str">
            <v>CJ05 PASSION SO</v>
          </cell>
          <cell r="AS46">
            <v>1</v>
          </cell>
          <cell r="AU46" t="str">
            <v>CI04 MANGO J</v>
          </cell>
          <cell r="AV46">
            <v>6</v>
          </cell>
          <cell r="AX46" t="str">
            <v>CL01 7 UP</v>
          </cell>
          <cell r="AY46">
            <v>3</v>
          </cell>
          <cell r="BA46" t="str">
            <v>CI01 GRAPE J</v>
          </cell>
          <cell r="BB46">
            <v>3</v>
          </cell>
          <cell r="BD46" t="str">
            <v>CE08 LEMON HONEY (C)</v>
          </cell>
          <cell r="BE46">
            <v>3</v>
          </cell>
          <cell r="BG46" t="str">
            <v>CA04 MANGO J</v>
          </cell>
          <cell r="BH46">
            <v>1</v>
          </cell>
          <cell r="BJ46" t="str">
            <v>BA15 TIGER BKT</v>
          </cell>
          <cell r="BK46">
            <v>5</v>
          </cell>
          <cell r="BM46" t="str">
            <v>CI04 MANGO J</v>
          </cell>
          <cell r="BN46">
            <v>17</v>
          </cell>
          <cell r="BP46" t="str">
            <v>CI05 PASSION J</v>
          </cell>
          <cell r="BQ46">
            <v>27</v>
          </cell>
          <cell r="BS46" t="str">
            <v>CJ04 MANGO SO</v>
          </cell>
          <cell r="BT46">
            <v>3</v>
          </cell>
          <cell r="BV46" t="str">
            <v>CI05 PASSION J</v>
          </cell>
          <cell r="BW46">
            <v>29</v>
          </cell>
          <cell r="BY46" t="str">
            <v>CH03 PEPSI JUG</v>
          </cell>
          <cell r="BZ46">
            <v>1</v>
          </cell>
          <cell r="CB46" t="str">
            <v>CC08 CHOCOLATE SM</v>
          </cell>
          <cell r="CC46">
            <v>1</v>
          </cell>
          <cell r="CE46" t="str">
            <v>BA16 TIGER RND</v>
          </cell>
          <cell r="CF46">
            <v>3</v>
          </cell>
          <cell r="CH46" t="str">
            <v>CI01 GRAPE J</v>
          </cell>
          <cell r="CI46">
            <v>10</v>
          </cell>
          <cell r="CK46" t="str">
            <v>CI04 MANGO J</v>
          </cell>
          <cell r="CL46">
            <v>15</v>
          </cell>
          <cell r="CN46" t="str">
            <v>CI06 RIBENA J</v>
          </cell>
          <cell r="CO46">
            <v>14</v>
          </cell>
        </row>
        <row r="47">
          <cell r="B47" t="str">
            <v>CJ01 GRAPE SO</v>
          </cell>
          <cell r="C47">
            <v>1</v>
          </cell>
          <cell r="E47" t="str">
            <v>CI05 PASSION J</v>
          </cell>
          <cell r="F47">
            <v>18</v>
          </cell>
          <cell r="H47" t="str">
            <v>CI01 GRAPE J</v>
          </cell>
          <cell r="I47">
            <v>11</v>
          </cell>
          <cell r="K47" t="str">
            <v>CJ05 PASSION SO</v>
          </cell>
          <cell r="L47">
            <v>3</v>
          </cell>
          <cell r="N47" t="str">
            <v>CI01 GRAPE J</v>
          </cell>
          <cell r="O47">
            <v>18</v>
          </cell>
          <cell r="Q47" t="str">
            <v>BA15 TIGER BKT</v>
          </cell>
          <cell r="R47">
            <v>5</v>
          </cell>
          <cell r="T47" t="str">
            <v>CD03 PEPSI</v>
          </cell>
          <cell r="U47">
            <v>1</v>
          </cell>
          <cell r="W47" t="str">
            <v>CJ02 APPLE SO</v>
          </cell>
          <cell r="X47">
            <v>1</v>
          </cell>
          <cell r="Z47" t="str">
            <v>CJ02 APPLE SO</v>
          </cell>
          <cell r="AA47">
            <v>1</v>
          </cell>
          <cell r="AC47" t="str">
            <v>CL01 7 UP</v>
          </cell>
          <cell r="AD47">
            <v>7</v>
          </cell>
          <cell r="AF47" t="str">
            <v>CI06 RIBENA J</v>
          </cell>
          <cell r="AG47">
            <v>33</v>
          </cell>
          <cell r="AI47" t="str">
            <v>CI06 RIBENA J</v>
          </cell>
          <cell r="AJ47">
            <v>31</v>
          </cell>
          <cell r="AL47" t="str">
            <v>CJ02 APPLE SO</v>
          </cell>
          <cell r="AM47">
            <v>2</v>
          </cell>
          <cell r="AO47" t="str">
            <v>BA15 TIGER BKT</v>
          </cell>
          <cell r="AP47">
            <v>4</v>
          </cell>
          <cell r="AR47" t="str">
            <v>CJ06 RIBENA SO</v>
          </cell>
          <cell r="AS47">
            <v>9</v>
          </cell>
          <cell r="AU47" t="str">
            <v>CI05 PASSION J</v>
          </cell>
          <cell r="AV47">
            <v>16</v>
          </cell>
          <cell r="AX47" t="str">
            <v>CL02 7 UP REVIVE</v>
          </cell>
          <cell r="AY47">
            <v>1</v>
          </cell>
          <cell r="BA47" t="str">
            <v>CI02 APPLE J</v>
          </cell>
          <cell r="BB47">
            <v>11</v>
          </cell>
          <cell r="BD47" t="str">
            <v>CF06 HNY GRN TEA (H)</v>
          </cell>
          <cell r="BE47">
            <v>1</v>
          </cell>
          <cell r="BG47" t="str">
            <v>CA05 PASSION J</v>
          </cell>
          <cell r="BH47">
            <v>1</v>
          </cell>
          <cell r="BJ47" t="str">
            <v>BA16 TIGER RND</v>
          </cell>
          <cell r="BK47">
            <v>6</v>
          </cell>
          <cell r="BM47" t="str">
            <v>CI05 PASSION J</v>
          </cell>
          <cell r="BN47">
            <v>24</v>
          </cell>
          <cell r="BP47" t="str">
            <v>CI06 RIBENA J</v>
          </cell>
          <cell r="BQ47">
            <v>19</v>
          </cell>
          <cell r="BS47" t="str">
            <v>CJ05 PASSION SO</v>
          </cell>
          <cell r="BT47">
            <v>4</v>
          </cell>
          <cell r="BV47" t="str">
            <v>CI06 RIBENA J</v>
          </cell>
          <cell r="BW47">
            <v>35</v>
          </cell>
          <cell r="BY47" t="str">
            <v>CI01 GRAPE J</v>
          </cell>
          <cell r="BZ47">
            <v>10</v>
          </cell>
          <cell r="CB47" t="str">
            <v>CD01 7 UP</v>
          </cell>
          <cell r="CC47">
            <v>1</v>
          </cell>
          <cell r="CE47" t="str">
            <v>BA22 M:HEINEKEN PROMO</v>
          </cell>
          <cell r="CF47">
            <v>1</v>
          </cell>
          <cell r="CH47" t="str">
            <v>CI02 APPLE J</v>
          </cell>
          <cell r="CI47">
            <v>12</v>
          </cell>
          <cell r="CK47" t="str">
            <v>CI05 PASSION J</v>
          </cell>
          <cell r="CL47">
            <v>13</v>
          </cell>
          <cell r="CN47" t="str">
            <v>CJ01 GRAPE SO</v>
          </cell>
          <cell r="CO47">
            <v>4</v>
          </cell>
        </row>
        <row r="48">
          <cell r="B48" t="str">
            <v>CJ02 APPLE SO</v>
          </cell>
          <cell r="C48">
            <v>1</v>
          </cell>
          <cell r="E48" t="str">
            <v>CI06 RIBENA J</v>
          </cell>
          <cell r="F48">
            <v>25</v>
          </cell>
          <cell r="H48" t="str">
            <v>CI02 APPLE J</v>
          </cell>
          <cell r="I48">
            <v>26</v>
          </cell>
          <cell r="K48" t="str">
            <v>CJ06 RIBENA SO</v>
          </cell>
          <cell r="L48">
            <v>5</v>
          </cell>
          <cell r="N48" t="str">
            <v>CI02 APPLE J</v>
          </cell>
          <cell r="O48">
            <v>18</v>
          </cell>
          <cell r="Q48" t="str">
            <v>BA16 TIGER RND</v>
          </cell>
          <cell r="R48">
            <v>10</v>
          </cell>
          <cell r="T48" t="str">
            <v>CF05 GRN TEA (H)</v>
          </cell>
          <cell r="U48">
            <v>1</v>
          </cell>
          <cell r="W48" t="str">
            <v>CJ04 MANGO SO</v>
          </cell>
          <cell r="X48">
            <v>1</v>
          </cell>
          <cell r="Z48" t="str">
            <v>CL01 7 UP</v>
          </cell>
          <cell r="AA48">
            <v>11</v>
          </cell>
          <cell r="AC48" t="str">
            <v>CL03 PEPSI</v>
          </cell>
          <cell r="AD48">
            <v>25</v>
          </cell>
          <cell r="AF48" t="str">
            <v>CJ01 GRAPE SO</v>
          </cell>
          <cell r="AG48">
            <v>1</v>
          </cell>
          <cell r="AI48" t="str">
            <v>CJ01 GRAPE SO</v>
          </cell>
          <cell r="AJ48">
            <v>3</v>
          </cell>
          <cell r="AL48" t="str">
            <v>CJ05 PASSION SO</v>
          </cell>
          <cell r="AM48">
            <v>8</v>
          </cell>
          <cell r="AO48" t="str">
            <v>BA16 TIGER RND</v>
          </cell>
          <cell r="AP48">
            <v>3</v>
          </cell>
          <cell r="AR48" t="str">
            <v>CL01 7 UP</v>
          </cell>
          <cell r="AS48">
            <v>4</v>
          </cell>
          <cell r="AU48" t="str">
            <v>CI06 RIBENA J</v>
          </cell>
          <cell r="AV48">
            <v>26</v>
          </cell>
          <cell r="AX48" t="str">
            <v>CL03 PEPSI</v>
          </cell>
          <cell r="AY48">
            <v>8</v>
          </cell>
          <cell r="BA48" t="str">
            <v>CI04 MANGO J</v>
          </cell>
          <cell r="BB48">
            <v>11</v>
          </cell>
          <cell r="BD48" t="str">
            <v>CI01 GRAPE J</v>
          </cell>
          <cell r="BE48">
            <v>18</v>
          </cell>
          <cell r="BG48" t="str">
            <v>CA06 RIBENA J</v>
          </cell>
          <cell r="BH48">
            <v>1</v>
          </cell>
          <cell r="BJ48" t="str">
            <v>BA21 M : TIGER PROMO</v>
          </cell>
          <cell r="BK48">
            <v>6</v>
          </cell>
          <cell r="BM48" t="str">
            <v>CI06 RIBENA J</v>
          </cell>
          <cell r="BN48">
            <v>21</v>
          </cell>
          <cell r="BP48" t="str">
            <v>CJ02 APPLE SO</v>
          </cell>
          <cell r="BQ48">
            <v>2</v>
          </cell>
          <cell r="BS48" t="str">
            <v>CJ06 RIBENA SO</v>
          </cell>
          <cell r="BT48">
            <v>6</v>
          </cell>
          <cell r="BV48" t="str">
            <v>CJ02 APPLE SO</v>
          </cell>
          <cell r="BW48">
            <v>1</v>
          </cell>
          <cell r="BY48" t="str">
            <v>CI02 APPLE J</v>
          </cell>
          <cell r="BZ48">
            <v>22</v>
          </cell>
          <cell r="CB48" t="str">
            <v>CD03 PEPSI</v>
          </cell>
          <cell r="CC48">
            <v>1</v>
          </cell>
          <cell r="CE48" t="str">
            <v>CE08 LEMON HONEY (C)</v>
          </cell>
          <cell r="CF48">
            <v>1</v>
          </cell>
          <cell r="CH48" t="str">
            <v>CI04 MANGO J</v>
          </cell>
          <cell r="CI48">
            <v>15</v>
          </cell>
          <cell r="CK48" t="str">
            <v>CI06 RIBENA J</v>
          </cell>
          <cell r="CL48">
            <v>36</v>
          </cell>
          <cell r="CN48" t="str">
            <v>CJ02 APPLE SO</v>
          </cell>
          <cell r="CO48">
            <v>3</v>
          </cell>
        </row>
        <row r="49">
          <cell r="B49" t="str">
            <v>CJ05 PASSION SO</v>
          </cell>
          <cell r="C49">
            <v>3</v>
          </cell>
          <cell r="E49" t="str">
            <v>CJ01 GRAPE SO</v>
          </cell>
          <cell r="F49">
            <v>3</v>
          </cell>
          <cell r="H49" t="str">
            <v>CI04 MANGO J</v>
          </cell>
          <cell r="I49">
            <v>12</v>
          </cell>
          <cell r="K49" t="str">
            <v>CL01 7 UP</v>
          </cell>
          <cell r="L49">
            <v>9</v>
          </cell>
          <cell r="N49" t="str">
            <v>CI04 MANGO J</v>
          </cell>
          <cell r="O49">
            <v>22</v>
          </cell>
          <cell r="Q49" t="str">
            <v>CF06 HNY GRN TEA (H)</v>
          </cell>
          <cell r="R49">
            <v>1</v>
          </cell>
          <cell r="T49" t="str">
            <v>CI01 GRAPE J</v>
          </cell>
          <cell r="U49">
            <v>19</v>
          </cell>
          <cell r="W49" t="str">
            <v>CJ05 PASSION SO</v>
          </cell>
          <cell r="X49">
            <v>4</v>
          </cell>
          <cell r="Z49" t="str">
            <v>CL02 7 UP REVIVE</v>
          </cell>
          <cell r="AA49">
            <v>2</v>
          </cell>
          <cell r="AC49" t="str">
            <v>CM01 MILO (C)</v>
          </cell>
          <cell r="AD49">
            <v>23</v>
          </cell>
          <cell r="AF49" t="str">
            <v>CJ04 MANGO SO</v>
          </cell>
          <cell r="AG49">
            <v>1</v>
          </cell>
          <cell r="AI49" t="str">
            <v>CJ02 APPLE SO</v>
          </cell>
          <cell r="AJ49">
            <v>17</v>
          </cell>
          <cell r="AL49" t="str">
            <v>CJ06 RIBENA SO</v>
          </cell>
          <cell r="AM49">
            <v>1</v>
          </cell>
          <cell r="AO49" t="str">
            <v>CI01 GRAPE J</v>
          </cell>
          <cell r="AP49">
            <v>13</v>
          </cell>
          <cell r="AR49" t="str">
            <v>CL03 PEPSI</v>
          </cell>
          <cell r="AS49">
            <v>13</v>
          </cell>
          <cell r="AU49" t="str">
            <v>CJ04 MANGO SO</v>
          </cell>
          <cell r="AV49">
            <v>1</v>
          </cell>
          <cell r="AX49" t="str">
            <v>CM01 MILO (C)</v>
          </cell>
          <cell r="AY49">
            <v>31</v>
          </cell>
          <cell r="BA49" t="str">
            <v>CI05 PASSION J</v>
          </cell>
          <cell r="BB49">
            <v>19</v>
          </cell>
          <cell r="BD49" t="str">
            <v>CI02 APPLE J</v>
          </cell>
          <cell r="BE49">
            <v>32</v>
          </cell>
          <cell r="BG49" t="str">
            <v>CD01 7 UP</v>
          </cell>
          <cell r="BH49">
            <v>1</v>
          </cell>
          <cell r="BJ49" t="str">
            <v>CD03 PEPSI</v>
          </cell>
          <cell r="BK49">
            <v>1</v>
          </cell>
          <cell r="BM49" t="str">
            <v>CJ01 GRAPE SO</v>
          </cell>
          <cell r="BN49">
            <v>1</v>
          </cell>
          <cell r="BP49" t="str">
            <v>CJ04 MANGO SO</v>
          </cell>
          <cell r="BQ49">
            <v>1</v>
          </cell>
          <cell r="BS49" t="str">
            <v>CL01 7 UP</v>
          </cell>
          <cell r="BT49">
            <v>10</v>
          </cell>
          <cell r="BV49" t="str">
            <v>CJ04 MANGO SO</v>
          </cell>
          <cell r="BW49">
            <v>1</v>
          </cell>
          <cell r="BY49" t="str">
            <v>CI04 MANGO J</v>
          </cell>
          <cell r="BZ49">
            <v>19</v>
          </cell>
          <cell r="CB49" t="str">
            <v>CE06 HNY GRN TEA (C)</v>
          </cell>
          <cell r="CC49">
            <v>1</v>
          </cell>
          <cell r="CE49" t="str">
            <v>CI01 GRAPE J</v>
          </cell>
          <cell r="CF49">
            <v>15</v>
          </cell>
          <cell r="CH49" t="str">
            <v>CI05 PASSION J</v>
          </cell>
          <cell r="CI49">
            <v>25</v>
          </cell>
          <cell r="CK49" t="str">
            <v>CJ02 APPLE SO</v>
          </cell>
          <cell r="CL49">
            <v>2</v>
          </cell>
          <cell r="CN49" t="str">
            <v>CJ04 MANGO SO</v>
          </cell>
          <cell r="CO49">
            <v>2</v>
          </cell>
        </row>
        <row r="50">
          <cell r="B50" t="str">
            <v>CJ06 RIBENA SO</v>
          </cell>
          <cell r="C50">
            <v>1</v>
          </cell>
          <cell r="E50" t="str">
            <v>CJ02 APPLE SO</v>
          </cell>
          <cell r="F50">
            <v>9</v>
          </cell>
          <cell r="H50" t="str">
            <v>CI05 PASSION J</v>
          </cell>
          <cell r="I50">
            <v>26</v>
          </cell>
          <cell r="K50" t="str">
            <v>CL02 7 UP REVIVE</v>
          </cell>
          <cell r="L50">
            <v>2</v>
          </cell>
          <cell r="N50" t="str">
            <v>CI05 PASSION J</v>
          </cell>
          <cell r="O50">
            <v>49</v>
          </cell>
          <cell r="Q50" t="str">
            <v>CF07 HONEY (H)</v>
          </cell>
          <cell r="R50">
            <v>1</v>
          </cell>
          <cell r="T50" t="str">
            <v>CI02 APPLE J</v>
          </cell>
          <cell r="U50">
            <v>25</v>
          </cell>
          <cell r="W50" t="str">
            <v>CJ06 RIBENA SO</v>
          </cell>
          <cell r="X50">
            <v>3</v>
          </cell>
          <cell r="Z50" t="str">
            <v>CL03 PEPSI</v>
          </cell>
          <cell r="AA50">
            <v>26</v>
          </cell>
          <cell r="AC50" t="str">
            <v>CM02 NESCAFE (C)</v>
          </cell>
          <cell r="AD50">
            <v>9</v>
          </cell>
          <cell r="AF50" t="str">
            <v>CJ05 PASSION SO</v>
          </cell>
          <cell r="AG50">
            <v>4</v>
          </cell>
          <cell r="AI50" t="str">
            <v>CJ04 MANGO SO</v>
          </cell>
          <cell r="AJ50">
            <v>1</v>
          </cell>
          <cell r="AL50" t="str">
            <v>CL01 7 UP</v>
          </cell>
          <cell r="AM50">
            <v>14</v>
          </cell>
          <cell r="AO50" t="str">
            <v>CI02 APPLE J</v>
          </cell>
          <cell r="AP50">
            <v>30</v>
          </cell>
          <cell r="AR50" t="str">
            <v>CM01 MILO (C)</v>
          </cell>
          <cell r="AS50">
            <v>24</v>
          </cell>
          <cell r="AU50" t="str">
            <v>CJ05 PASSION SO</v>
          </cell>
          <cell r="AV50">
            <v>8</v>
          </cell>
          <cell r="AX50" t="str">
            <v>CM02 NESCAFE (C)</v>
          </cell>
          <cell r="AY50">
            <v>5</v>
          </cell>
          <cell r="BA50" t="str">
            <v>CI06 RIBENA J</v>
          </cell>
          <cell r="BB50">
            <v>25</v>
          </cell>
          <cell r="BD50" t="str">
            <v>CI04 MANGO J</v>
          </cell>
          <cell r="BE50">
            <v>22</v>
          </cell>
          <cell r="BG50" t="str">
            <v>CD03 PEPSI</v>
          </cell>
          <cell r="BH50">
            <v>1</v>
          </cell>
          <cell r="BJ50" t="str">
            <v>CE05 GRN TEA (C)</v>
          </cell>
          <cell r="BK50">
            <v>1</v>
          </cell>
          <cell r="BM50" t="str">
            <v>CJ04 MANGO SO</v>
          </cell>
          <cell r="BN50">
            <v>2</v>
          </cell>
          <cell r="BP50" t="str">
            <v>CJ06 RIBENA SO</v>
          </cell>
          <cell r="BQ50">
            <v>3</v>
          </cell>
          <cell r="BS50" t="str">
            <v>CL02 7 UP REVIVE</v>
          </cell>
          <cell r="BT50">
            <v>3</v>
          </cell>
          <cell r="BV50" t="str">
            <v>CJ05 PASSION SO</v>
          </cell>
          <cell r="BW50">
            <v>2</v>
          </cell>
          <cell r="BY50" t="str">
            <v>CI05 PASSION J</v>
          </cell>
          <cell r="BZ50">
            <v>52</v>
          </cell>
          <cell r="CB50" t="str">
            <v>CF05 GRN TEA (H)</v>
          </cell>
          <cell r="CC50">
            <v>1</v>
          </cell>
          <cell r="CE50" t="str">
            <v>CI02 APPLE J</v>
          </cell>
          <cell r="CF50">
            <v>34</v>
          </cell>
          <cell r="CH50" t="str">
            <v>CI06 RIBENA J</v>
          </cell>
          <cell r="CI50">
            <v>22</v>
          </cell>
          <cell r="CK50" t="str">
            <v>CJ04 MANGO SO</v>
          </cell>
          <cell r="CL50">
            <v>1</v>
          </cell>
          <cell r="CN50" t="str">
            <v>CJ05 PASSION SO</v>
          </cell>
          <cell r="CO50">
            <v>6</v>
          </cell>
        </row>
        <row r="51">
          <cell r="B51" t="str">
            <v>CL01 7 UP</v>
          </cell>
          <cell r="C51">
            <v>3</v>
          </cell>
          <cell r="E51" t="str">
            <v>CJ04 MANGO SO</v>
          </cell>
          <cell r="F51">
            <v>3</v>
          </cell>
          <cell r="H51" t="str">
            <v>CI06 RIBENA J</v>
          </cell>
          <cell r="I51">
            <v>10</v>
          </cell>
          <cell r="K51" t="str">
            <v>CL03 PEPSI</v>
          </cell>
          <cell r="L51">
            <v>26</v>
          </cell>
          <cell r="N51" t="str">
            <v>CI06 RIBENA J</v>
          </cell>
          <cell r="O51">
            <v>34</v>
          </cell>
          <cell r="Q51" t="str">
            <v>CH06 WATER JUG</v>
          </cell>
          <cell r="R51">
            <v>1</v>
          </cell>
          <cell r="T51" t="str">
            <v>CI04 MANGO J</v>
          </cell>
          <cell r="U51">
            <v>10</v>
          </cell>
          <cell r="W51" t="str">
            <v>CL01 7 UP</v>
          </cell>
          <cell r="X51">
            <v>6</v>
          </cell>
          <cell r="Z51" t="str">
            <v>CM01 MILO (C)</v>
          </cell>
          <cell r="AA51">
            <v>21</v>
          </cell>
          <cell r="AC51" t="str">
            <v>CM03 TEA (C)</v>
          </cell>
          <cell r="AD51">
            <v>4</v>
          </cell>
          <cell r="AF51" t="str">
            <v>CJ06 RIBENA SO</v>
          </cell>
          <cell r="AG51">
            <v>3</v>
          </cell>
          <cell r="AI51" t="str">
            <v>CJ05 PASSION SO</v>
          </cell>
          <cell r="AJ51">
            <v>4</v>
          </cell>
          <cell r="AL51" t="str">
            <v>CL02 7 UP REVIVE</v>
          </cell>
          <cell r="AM51">
            <v>5</v>
          </cell>
          <cell r="AO51" t="str">
            <v>CI04 MANGO J</v>
          </cell>
          <cell r="AP51">
            <v>9</v>
          </cell>
          <cell r="AR51" t="str">
            <v>CM02 NESCAFE (C)</v>
          </cell>
          <cell r="AS51">
            <v>6</v>
          </cell>
          <cell r="AU51" t="str">
            <v>CJ06 RIBENA SO</v>
          </cell>
          <cell r="AV51">
            <v>12</v>
          </cell>
          <cell r="AX51" t="str">
            <v>CM03 TEA (C)</v>
          </cell>
          <cell r="AY51">
            <v>9</v>
          </cell>
          <cell r="BA51" t="str">
            <v>CJ01 GRAPE SO</v>
          </cell>
          <cell r="BB51">
            <v>3</v>
          </cell>
          <cell r="BD51" t="str">
            <v>CI05 PASSION J</v>
          </cell>
          <cell r="BE51">
            <v>26</v>
          </cell>
          <cell r="BG51" t="str">
            <v>CE01 MILO (C)</v>
          </cell>
          <cell r="BH51">
            <v>2</v>
          </cell>
          <cell r="BJ51" t="str">
            <v>CI01 GRAPE J</v>
          </cell>
          <cell r="BK51">
            <v>18</v>
          </cell>
          <cell r="BM51" t="str">
            <v>CJ05 PASSION SO</v>
          </cell>
          <cell r="BN51">
            <v>4</v>
          </cell>
          <cell r="BP51" t="str">
            <v>CL01 7 UP</v>
          </cell>
          <cell r="BQ51">
            <v>5</v>
          </cell>
          <cell r="BS51" t="str">
            <v>CL03 PEPSI</v>
          </cell>
          <cell r="BT51">
            <v>46</v>
          </cell>
          <cell r="BV51" t="str">
            <v>CJ06 RIBENA SO</v>
          </cell>
          <cell r="BW51">
            <v>6</v>
          </cell>
          <cell r="BY51" t="str">
            <v>CI06 RIBENA J</v>
          </cell>
          <cell r="BZ51">
            <v>43</v>
          </cell>
          <cell r="CB51" t="str">
            <v>CI01 GRAPE J</v>
          </cell>
          <cell r="CC51">
            <v>12</v>
          </cell>
          <cell r="CE51" t="str">
            <v>CI04 MANGO J</v>
          </cell>
          <cell r="CF51">
            <v>15</v>
          </cell>
          <cell r="CH51" t="str">
            <v>CJ01 GRAPE SO</v>
          </cell>
          <cell r="CI51">
            <v>2</v>
          </cell>
          <cell r="CK51" t="str">
            <v>CJ05 PASSION SO</v>
          </cell>
          <cell r="CL51">
            <v>3</v>
          </cell>
          <cell r="CN51" t="str">
            <v>CJ06 RIBENA SO</v>
          </cell>
          <cell r="CO51">
            <v>3</v>
          </cell>
        </row>
        <row r="52">
          <cell r="B52" t="str">
            <v>CL02 7 UP REVIVE</v>
          </cell>
          <cell r="C52">
            <v>1</v>
          </cell>
          <cell r="E52" t="str">
            <v>CJ05 PASSION SO</v>
          </cell>
          <cell r="F52">
            <v>5</v>
          </cell>
          <cell r="H52" t="str">
            <v>CJ01 GRAPE SO</v>
          </cell>
          <cell r="I52">
            <v>3</v>
          </cell>
          <cell r="K52" t="str">
            <v>CM01 MILO (C)</v>
          </cell>
          <cell r="L52">
            <v>28</v>
          </cell>
          <cell r="N52" t="str">
            <v>CJ01 GRAPE SO</v>
          </cell>
          <cell r="O52">
            <v>2</v>
          </cell>
          <cell r="Q52" t="str">
            <v>CI01 GRAPE J</v>
          </cell>
          <cell r="R52">
            <v>11</v>
          </cell>
          <cell r="T52" t="str">
            <v>CI05 PASSION J</v>
          </cell>
          <cell r="U52">
            <v>32</v>
          </cell>
          <cell r="W52" t="str">
            <v>CL03 PEPSI</v>
          </cell>
          <cell r="X52">
            <v>24</v>
          </cell>
          <cell r="Z52" t="str">
            <v>CM02 NESCAFE (C)</v>
          </cell>
          <cell r="AA52">
            <v>4</v>
          </cell>
          <cell r="AC52" t="str">
            <v>CM04 LEMON TEA (C)</v>
          </cell>
          <cell r="AD52">
            <v>33</v>
          </cell>
          <cell r="AF52" t="str">
            <v>CL01 7 UP</v>
          </cell>
          <cell r="AG52">
            <v>5</v>
          </cell>
          <cell r="AI52" t="str">
            <v>CJ06 RIBENA SO</v>
          </cell>
          <cell r="AJ52">
            <v>10</v>
          </cell>
          <cell r="AL52" t="str">
            <v>CL03 PEPSI</v>
          </cell>
          <cell r="AM52">
            <v>24</v>
          </cell>
          <cell r="AO52" t="str">
            <v>CI05 PASSION J</v>
          </cell>
          <cell r="AP52">
            <v>30</v>
          </cell>
          <cell r="AR52" t="str">
            <v>CM03 TEA (C)</v>
          </cell>
          <cell r="AS52">
            <v>11</v>
          </cell>
          <cell r="AU52" t="str">
            <v>CL01 7 UP</v>
          </cell>
          <cell r="AV52">
            <v>6</v>
          </cell>
          <cell r="AX52" t="str">
            <v>CM04 LEMON TEA (C)</v>
          </cell>
          <cell r="AY52">
            <v>22</v>
          </cell>
          <cell r="BA52" t="str">
            <v>CJ02 APPLE SO</v>
          </cell>
          <cell r="BB52">
            <v>2</v>
          </cell>
          <cell r="BD52" t="str">
            <v>CI06 RIBENA J</v>
          </cell>
          <cell r="BE52">
            <v>37</v>
          </cell>
          <cell r="BG52" t="str">
            <v>CE06 HNY GRN TEA (C)</v>
          </cell>
          <cell r="BH52">
            <v>2</v>
          </cell>
          <cell r="BJ52" t="str">
            <v>CI02 APPLE J</v>
          </cell>
          <cell r="BK52">
            <v>46</v>
          </cell>
          <cell r="BM52" t="str">
            <v>CJ06 RIBENA SO</v>
          </cell>
          <cell r="BN52">
            <v>3</v>
          </cell>
          <cell r="BP52" t="str">
            <v>CL02 7 UP REVIVE</v>
          </cell>
          <cell r="BQ52">
            <v>4</v>
          </cell>
          <cell r="BS52" t="str">
            <v>CM01 MILO (C)</v>
          </cell>
          <cell r="BT52">
            <v>20</v>
          </cell>
          <cell r="BV52" t="str">
            <v>CL01 7 UP</v>
          </cell>
          <cell r="BW52">
            <v>13</v>
          </cell>
          <cell r="BY52" t="str">
            <v>CJ01 GRAPE SO</v>
          </cell>
          <cell r="BZ52">
            <v>4</v>
          </cell>
          <cell r="CB52" t="str">
            <v>CI02 APPLE J</v>
          </cell>
          <cell r="CC52">
            <v>35</v>
          </cell>
          <cell r="CE52" t="str">
            <v>CI05 PASSION J</v>
          </cell>
          <cell r="CF52">
            <v>31</v>
          </cell>
          <cell r="CH52" t="str">
            <v>CJ04 MANGO SO</v>
          </cell>
          <cell r="CI52">
            <v>2</v>
          </cell>
          <cell r="CK52" t="str">
            <v>CJ06 RIBENA SO</v>
          </cell>
          <cell r="CL52">
            <v>4</v>
          </cell>
          <cell r="CN52" t="str">
            <v>CL01 7 UP</v>
          </cell>
          <cell r="CO52">
            <v>8</v>
          </cell>
        </row>
        <row r="53">
          <cell r="B53" t="str">
            <v>CL03 PEPSI</v>
          </cell>
          <cell r="C53">
            <v>39</v>
          </cell>
          <cell r="E53" t="str">
            <v>CJ06 RIBENA SO</v>
          </cell>
          <cell r="F53">
            <v>6</v>
          </cell>
          <cell r="H53" t="str">
            <v>CJ04 MANGO SO</v>
          </cell>
          <cell r="I53">
            <v>1</v>
          </cell>
          <cell r="K53" t="str">
            <v>CM02 NESCAFE (C)</v>
          </cell>
          <cell r="L53">
            <v>4</v>
          </cell>
          <cell r="N53" t="str">
            <v>CJ02 APPLE SO</v>
          </cell>
          <cell r="O53">
            <v>15</v>
          </cell>
          <cell r="Q53" t="str">
            <v>CI02 APPLE J</v>
          </cell>
          <cell r="R53">
            <v>34</v>
          </cell>
          <cell r="T53" t="str">
            <v>CI06 RIBENA J</v>
          </cell>
          <cell r="U53">
            <v>47</v>
          </cell>
          <cell r="W53" t="str">
            <v>CM01 MILO (C)</v>
          </cell>
          <cell r="X53">
            <v>23</v>
          </cell>
          <cell r="Z53" t="str">
            <v>CM03 TEA (C)</v>
          </cell>
          <cell r="AA53">
            <v>6</v>
          </cell>
          <cell r="AC53" t="str">
            <v>CM05 GRN TEA (C)</v>
          </cell>
          <cell r="AD53">
            <v>40</v>
          </cell>
          <cell r="AF53" t="str">
            <v>CL02 7 UP REVIVE</v>
          </cell>
          <cell r="AG53">
            <v>8</v>
          </cell>
          <cell r="AI53" t="str">
            <v>CL01 7 UP</v>
          </cell>
          <cell r="AJ53">
            <v>5</v>
          </cell>
          <cell r="AL53" t="str">
            <v>CM01 MILO (C)</v>
          </cell>
          <cell r="AM53">
            <v>32</v>
          </cell>
          <cell r="AO53" t="str">
            <v>CI06 RIBENA J</v>
          </cell>
          <cell r="AP53">
            <v>24</v>
          </cell>
          <cell r="AR53" t="str">
            <v>CM04 LEMON TEA (C)</v>
          </cell>
          <cell r="AS53">
            <v>29</v>
          </cell>
          <cell r="AU53" t="str">
            <v>CL02 7 UP REVIVE</v>
          </cell>
          <cell r="AV53">
            <v>2</v>
          </cell>
          <cell r="AX53" t="str">
            <v>CM05 GRN TEA (C)</v>
          </cell>
          <cell r="AY53">
            <v>40</v>
          </cell>
          <cell r="BA53" t="str">
            <v>CJ04 MANGO SO</v>
          </cell>
          <cell r="BB53">
            <v>2</v>
          </cell>
          <cell r="BD53" t="str">
            <v>CJ02 APPLE SO</v>
          </cell>
          <cell r="BE53">
            <v>2</v>
          </cell>
          <cell r="BG53" t="str">
            <v>CE08 LEMON HONEY (C)</v>
          </cell>
          <cell r="BH53">
            <v>2</v>
          </cell>
          <cell r="BJ53" t="str">
            <v>CI04 MANGO J</v>
          </cell>
          <cell r="BK53">
            <v>30</v>
          </cell>
          <cell r="BM53" t="str">
            <v>CL01 7 UP</v>
          </cell>
          <cell r="BN53">
            <v>10</v>
          </cell>
          <cell r="BP53" t="str">
            <v>CL03 PEPSI</v>
          </cell>
          <cell r="BQ53">
            <v>26</v>
          </cell>
          <cell r="BS53" t="str">
            <v>CM02 NESCAFE (C)</v>
          </cell>
          <cell r="BT53">
            <v>3</v>
          </cell>
          <cell r="BV53" t="str">
            <v>CL02 7 UP REVIVE</v>
          </cell>
          <cell r="BW53">
            <v>3</v>
          </cell>
          <cell r="BY53" t="str">
            <v>CJ04 MANGO SO</v>
          </cell>
          <cell r="BZ53">
            <v>2</v>
          </cell>
          <cell r="CB53" t="str">
            <v>CI04 MANGO J</v>
          </cell>
          <cell r="CC53">
            <v>19</v>
          </cell>
          <cell r="CE53" t="str">
            <v>CI06 RIBENA J</v>
          </cell>
          <cell r="CF53">
            <v>32</v>
          </cell>
          <cell r="CH53" t="str">
            <v>CJ05 PASSION SO</v>
          </cell>
          <cell r="CI53">
            <v>1</v>
          </cell>
          <cell r="CK53" t="str">
            <v>CL01 7 UP</v>
          </cell>
          <cell r="CL53">
            <v>6</v>
          </cell>
          <cell r="CN53" t="str">
            <v>CL02 7 UP REVIVE</v>
          </cell>
          <cell r="CO53">
            <v>1</v>
          </cell>
        </row>
        <row r="54">
          <cell r="B54" t="str">
            <v>CM01 MILO (C)</v>
          </cell>
          <cell r="C54">
            <v>24</v>
          </cell>
          <cell r="E54" t="str">
            <v>CL01 7 UP</v>
          </cell>
          <cell r="F54">
            <v>12</v>
          </cell>
          <cell r="H54" t="str">
            <v>CJ05 PASSION SO</v>
          </cell>
          <cell r="I54">
            <v>3</v>
          </cell>
          <cell r="K54" t="str">
            <v>CM03 TEA (C)</v>
          </cell>
          <cell r="L54">
            <v>2</v>
          </cell>
          <cell r="N54" t="str">
            <v>CJ04 MANGO SO</v>
          </cell>
          <cell r="O54">
            <v>1</v>
          </cell>
          <cell r="Q54" t="str">
            <v>CI04 MANGO J</v>
          </cell>
          <cell r="R54">
            <v>15</v>
          </cell>
          <cell r="T54" t="str">
            <v>CJ02 APPLE SO</v>
          </cell>
          <cell r="U54">
            <v>2</v>
          </cell>
          <cell r="W54" t="str">
            <v>CM02 NESCAFE (C)</v>
          </cell>
          <cell r="X54">
            <v>8</v>
          </cell>
          <cell r="Z54" t="str">
            <v>CM04 LEMON TEA (C)</v>
          </cell>
          <cell r="AA54">
            <v>30</v>
          </cell>
          <cell r="AC54" t="str">
            <v>CM06 HNY GRN TEA (C)</v>
          </cell>
          <cell r="AD54">
            <v>38</v>
          </cell>
          <cell r="AF54" t="str">
            <v>CL03 PEPSI</v>
          </cell>
          <cell r="AG54">
            <v>23</v>
          </cell>
          <cell r="AI54" t="str">
            <v>CL02 7 UP REVIVE</v>
          </cell>
          <cell r="AJ54">
            <v>3</v>
          </cell>
          <cell r="AL54" t="str">
            <v>CM02 NESCAFE (C)</v>
          </cell>
          <cell r="AM54">
            <v>12</v>
          </cell>
          <cell r="AO54" t="str">
            <v>CJ01 GRAPE SO</v>
          </cell>
          <cell r="AP54">
            <v>4</v>
          </cell>
          <cell r="AR54" t="str">
            <v>CM05 GRN TEA (C)</v>
          </cell>
          <cell r="AS54">
            <v>28</v>
          </cell>
          <cell r="AU54" t="str">
            <v>CL03 PEPSI</v>
          </cell>
          <cell r="AV54">
            <v>25</v>
          </cell>
          <cell r="AX54" t="str">
            <v>CM06 HNY GRN TEA (C)</v>
          </cell>
          <cell r="AY54">
            <v>42</v>
          </cell>
          <cell r="BA54" t="str">
            <v>CJ06 RIBENA SO</v>
          </cell>
          <cell r="BB54">
            <v>5</v>
          </cell>
          <cell r="BD54" t="str">
            <v>CJ04 MANGO SO</v>
          </cell>
          <cell r="BE54">
            <v>1</v>
          </cell>
          <cell r="BG54" t="str">
            <v>CF11 MOCHA (H)</v>
          </cell>
          <cell r="BH54">
            <v>1</v>
          </cell>
          <cell r="BJ54" t="str">
            <v>CI05 PASSION J</v>
          </cell>
          <cell r="BK54">
            <v>44</v>
          </cell>
          <cell r="BM54" t="str">
            <v>CL03 PEPSI</v>
          </cell>
          <cell r="BN54">
            <v>27</v>
          </cell>
          <cell r="BP54" t="str">
            <v>CM01 MILO (C)</v>
          </cell>
          <cell r="BQ54">
            <v>24</v>
          </cell>
          <cell r="BS54" t="str">
            <v>CM03 TEA (C)</v>
          </cell>
          <cell r="BT54">
            <v>12</v>
          </cell>
          <cell r="BV54" t="str">
            <v>CL03 PEPSI</v>
          </cell>
          <cell r="BW54">
            <v>40</v>
          </cell>
          <cell r="BY54" t="str">
            <v>CJ05 PASSION SO</v>
          </cell>
          <cell r="BZ54">
            <v>2</v>
          </cell>
          <cell r="CB54" t="str">
            <v>CI05 PASSION J</v>
          </cell>
          <cell r="CC54">
            <v>42</v>
          </cell>
          <cell r="CE54" t="str">
            <v>CJ01 GRAPE SO</v>
          </cell>
          <cell r="CF54">
            <v>2</v>
          </cell>
          <cell r="CH54" t="str">
            <v>CJ06 RIBENA SO</v>
          </cell>
          <cell r="CI54">
            <v>2</v>
          </cell>
          <cell r="CK54" t="str">
            <v>CL02 7 UP REVIVE</v>
          </cell>
          <cell r="CL54">
            <v>1</v>
          </cell>
          <cell r="CN54" t="str">
            <v>CL03 PEPSI</v>
          </cell>
          <cell r="CO54">
            <v>23</v>
          </cell>
        </row>
        <row r="55">
          <cell r="B55" t="str">
            <v>CM02 NESCAFE (C)</v>
          </cell>
          <cell r="C55">
            <v>3</v>
          </cell>
          <cell r="E55" t="str">
            <v>CL02 7 UP REVIVE</v>
          </cell>
          <cell r="F55">
            <v>2</v>
          </cell>
          <cell r="H55" t="str">
            <v>CL01 7 UP</v>
          </cell>
          <cell r="I55">
            <v>7</v>
          </cell>
          <cell r="K55" t="str">
            <v>CM04 LEMON TEA (C)</v>
          </cell>
          <cell r="L55">
            <v>24</v>
          </cell>
          <cell r="N55" t="str">
            <v>CJ05 PASSION SO</v>
          </cell>
          <cell r="O55">
            <v>3</v>
          </cell>
          <cell r="Q55" t="str">
            <v>CI05 PASSION J</v>
          </cell>
          <cell r="R55">
            <v>56</v>
          </cell>
          <cell r="T55" t="str">
            <v>CJ04 MANGO SO</v>
          </cell>
          <cell r="U55">
            <v>2</v>
          </cell>
          <cell r="W55" t="str">
            <v>CM03 TEA (C)</v>
          </cell>
          <cell r="X55">
            <v>8</v>
          </cell>
          <cell r="Z55" t="str">
            <v>CM05 GRN TEA (C)</v>
          </cell>
          <cell r="AA55">
            <v>25</v>
          </cell>
          <cell r="AC55" t="str">
            <v>CM07 HONEY (C)</v>
          </cell>
          <cell r="AD55">
            <v>15</v>
          </cell>
          <cell r="AF55" t="str">
            <v>CM01 MILO (C)</v>
          </cell>
          <cell r="AG55">
            <v>34</v>
          </cell>
          <cell r="AI55" t="str">
            <v>CL03 PEPSI</v>
          </cell>
          <cell r="AJ55">
            <v>26</v>
          </cell>
          <cell r="AL55" t="str">
            <v>CM03 TEA (C)</v>
          </cell>
          <cell r="AM55">
            <v>11</v>
          </cell>
          <cell r="AO55" t="str">
            <v>CJ02 APPLE SO</v>
          </cell>
          <cell r="AP55">
            <v>5</v>
          </cell>
          <cell r="AR55" t="str">
            <v>CM06 HNY GRN TEA (C)</v>
          </cell>
          <cell r="AS55">
            <v>79</v>
          </cell>
          <cell r="AU55" t="str">
            <v>CM01 MILO (C)</v>
          </cell>
          <cell r="AV55">
            <v>10</v>
          </cell>
          <cell r="AX55" t="str">
            <v>CM07 HONEY (C)</v>
          </cell>
          <cell r="AY55">
            <v>13</v>
          </cell>
          <cell r="BA55" t="str">
            <v>CL01 7 UP</v>
          </cell>
          <cell r="BB55">
            <v>19</v>
          </cell>
          <cell r="BD55" t="str">
            <v>CJ05 PASSION SO</v>
          </cell>
          <cell r="BE55">
            <v>10</v>
          </cell>
          <cell r="BG55" t="str">
            <v>CI01 GRAPE J</v>
          </cell>
          <cell r="BH55">
            <v>13</v>
          </cell>
          <cell r="BJ55" t="str">
            <v>CI06 RIBENA J</v>
          </cell>
          <cell r="BK55">
            <v>31</v>
          </cell>
          <cell r="BM55" t="str">
            <v>CM01 MILO (C)</v>
          </cell>
          <cell r="BN55">
            <v>32</v>
          </cell>
          <cell r="BP55" t="str">
            <v>CM02 NESCAFE (C)</v>
          </cell>
          <cell r="BQ55">
            <v>10</v>
          </cell>
          <cell r="BS55" t="str">
            <v>CM04 LEMON TEA (C)</v>
          </cell>
          <cell r="BT55">
            <v>42</v>
          </cell>
          <cell r="BV55" t="str">
            <v>CM01 MILO (C)</v>
          </cell>
          <cell r="BW55">
            <v>29</v>
          </cell>
          <cell r="BY55" t="str">
            <v>CJ06 RIBENA SO</v>
          </cell>
          <cell r="BZ55">
            <v>1</v>
          </cell>
          <cell r="CB55" t="str">
            <v>CI06 RIBENA J</v>
          </cell>
          <cell r="CC55">
            <v>49</v>
          </cell>
          <cell r="CE55" t="str">
            <v>CJ02 APPLE SO</v>
          </cell>
          <cell r="CF55">
            <v>6</v>
          </cell>
          <cell r="CH55" t="str">
            <v>CL01 7 UP</v>
          </cell>
          <cell r="CI55">
            <v>9</v>
          </cell>
          <cell r="CK55" t="str">
            <v>CL03 PEPSI</v>
          </cell>
          <cell r="CL55">
            <v>13</v>
          </cell>
          <cell r="CN55" t="str">
            <v>CM01 MILO (C)</v>
          </cell>
          <cell r="CO55">
            <v>32</v>
          </cell>
        </row>
        <row r="56">
          <cell r="B56" t="str">
            <v>CM03 TEA (C)</v>
          </cell>
          <cell r="C56">
            <v>9</v>
          </cell>
          <cell r="E56" t="str">
            <v>CL03 PEPSI</v>
          </cell>
          <cell r="F56">
            <v>29</v>
          </cell>
          <cell r="H56" t="str">
            <v>CL02 7 UP REVIVE</v>
          </cell>
          <cell r="I56">
            <v>2</v>
          </cell>
          <cell r="K56" t="str">
            <v>CM05 GRN TEA (C)</v>
          </cell>
          <cell r="L56">
            <v>34</v>
          </cell>
          <cell r="N56" t="str">
            <v>CJ06 RIBENA SO</v>
          </cell>
          <cell r="O56">
            <v>6</v>
          </cell>
          <cell r="Q56" t="str">
            <v>CI06 RIBENA J</v>
          </cell>
          <cell r="R56">
            <v>59</v>
          </cell>
          <cell r="T56" t="str">
            <v>CJ05 PASSION SO</v>
          </cell>
          <cell r="U56">
            <v>3</v>
          </cell>
          <cell r="W56" t="str">
            <v>CM04 LEMON TEA (C)</v>
          </cell>
          <cell r="X56">
            <v>19</v>
          </cell>
          <cell r="Z56" t="str">
            <v>CM06 HNY GRN TEA (C)</v>
          </cell>
          <cell r="AA56">
            <v>41</v>
          </cell>
          <cell r="AC56" t="str">
            <v>CM08 LEMON HONEY (C)</v>
          </cell>
          <cell r="AD56">
            <v>38</v>
          </cell>
          <cell r="AF56" t="str">
            <v>CM02 NESCAFE (C)</v>
          </cell>
          <cell r="AG56">
            <v>2</v>
          </cell>
          <cell r="AI56" t="str">
            <v>CM01 MILO (C)</v>
          </cell>
          <cell r="AJ56">
            <v>45</v>
          </cell>
          <cell r="AL56" t="str">
            <v>CM04 LEMON TEA (C)</v>
          </cell>
          <cell r="AM56">
            <v>70</v>
          </cell>
          <cell r="AO56" t="str">
            <v>CJ04 MANGO SO</v>
          </cell>
          <cell r="AP56">
            <v>3</v>
          </cell>
          <cell r="AR56" t="str">
            <v>CM07 HONEY (C)</v>
          </cell>
          <cell r="AS56">
            <v>15</v>
          </cell>
          <cell r="AU56" t="str">
            <v>CM02 NESCAFE (C)</v>
          </cell>
          <cell r="AV56">
            <v>4</v>
          </cell>
          <cell r="AX56" t="str">
            <v>CM08 LEMON HONEY (C)</v>
          </cell>
          <cell r="AY56">
            <v>63</v>
          </cell>
          <cell r="BA56" t="str">
            <v>CL02 7 UP REVIVE</v>
          </cell>
          <cell r="BB56">
            <v>1</v>
          </cell>
          <cell r="BD56" t="str">
            <v>CJ06 RIBENA SO</v>
          </cell>
          <cell r="BE56">
            <v>11</v>
          </cell>
          <cell r="BG56" t="str">
            <v>CI02 APPLE J</v>
          </cell>
          <cell r="BH56">
            <v>34</v>
          </cell>
          <cell r="BJ56" t="str">
            <v>CJ01 GRAPE SO</v>
          </cell>
          <cell r="BK56">
            <v>4</v>
          </cell>
          <cell r="BM56" t="str">
            <v>CM02 NESCAFE (C)</v>
          </cell>
          <cell r="BN56">
            <v>11</v>
          </cell>
          <cell r="BP56" t="str">
            <v>CM03 TEA (C)</v>
          </cell>
          <cell r="BQ56">
            <v>8</v>
          </cell>
          <cell r="BS56" t="str">
            <v>CM05 GRN TEA (C)</v>
          </cell>
          <cell r="BT56">
            <v>45</v>
          </cell>
          <cell r="BV56" t="str">
            <v>CM02 NESCAFE (C)</v>
          </cell>
          <cell r="BW56">
            <v>8</v>
          </cell>
          <cell r="BY56" t="str">
            <v>CL01 7 UP</v>
          </cell>
          <cell r="BZ56">
            <v>32</v>
          </cell>
          <cell r="CB56" t="str">
            <v>CJ01 GRAPE SO</v>
          </cell>
          <cell r="CC56">
            <v>2</v>
          </cell>
          <cell r="CE56" t="str">
            <v>CJ04 MANGO SO</v>
          </cell>
          <cell r="CF56">
            <v>3</v>
          </cell>
          <cell r="CH56" t="str">
            <v>CL02 7 UP REVIVE</v>
          </cell>
          <cell r="CI56">
            <v>2</v>
          </cell>
          <cell r="CK56" t="str">
            <v>CM01 MILO (C)</v>
          </cell>
          <cell r="CL56">
            <v>24</v>
          </cell>
          <cell r="CN56" t="str">
            <v>CM02 NESCAFE (C)</v>
          </cell>
          <cell r="CO56">
            <v>8</v>
          </cell>
        </row>
        <row r="57">
          <cell r="B57" t="str">
            <v>CM04 LEMON TEA (C)</v>
          </cell>
          <cell r="C57">
            <v>24</v>
          </cell>
          <cell r="E57" t="str">
            <v>CM01 MILO (C)</v>
          </cell>
          <cell r="F57">
            <v>25</v>
          </cell>
          <cell r="H57" t="str">
            <v>CL03 PEPSI</v>
          </cell>
          <cell r="I57">
            <v>11</v>
          </cell>
          <cell r="K57" t="str">
            <v>CM06 HNY GRN TEA (C)</v>
          </cell>
          <cell r="L57">
            <v>50</v>
          </cell>
          <cell r="N57" t="str">
            <v>CL01 7 UP</v>
          </cell>
          <cell r="O57">
            <v>9</v>
          </cell>
          <cell r="Q57" t="str">
            <v>CJ01 GRAPE SO</v>
          </cell>
          <cell r="R57">
            <v>3</v>
          </cell>
          <cell r="T57" t="str">
            <v>CJ06 RIBENA SO</v>
          </cell>
          <cell r="U57">
            <v>5</v>
          </cell>
          <cell r="W57" t="str">
            <v>CM05 GRN TEA (C)</v>
          </cell>
          <cell r="X57">
            <v>27</v>
          </cell>
          <cell r="Z57" t="str">
            <v>CM07 HONEY (C)</v>
          </cell>
          <cell r="AA57">
            <v>10</v>
          </cell>
          <cell r="AC57" t="str">
            <v>CN01 MILO (H)</v>
          </cell>
          <cell r="AD57">
            <v>11</v>
          </cell>
          <cell r="AF57" t="str">
            <v>CM03 TEA (C)</v>
          </cell>
          <cell r="AG57">
            <v>5</v>
          </cell>
          <cell r="AI57" t="str">
            <v>CM02 NESCAFE (C)</v>
          </cell>
          <cell r="AJ57">
            <v>11</v>
          </cell>
          <cell r="AL57" t="str">
            <v>CM05 GRN TEA (C)</v>
          </cell>
          <cell r="AM57">
            <v>57</v>
          </cell>
          <cell r="AO57" t="str">
            <v>CJ05 PASSION SO</v>
          </cell>
          <cell r="AP57">
            <v>3</v>
          </cell>
          <cell r="AR57" t="str">
            <v>CM08 LEMON HONEY (C)</v>
          </cell>
          <cell r="AS57">
            <v>68</v>
          </cell>
          <cell r="AU57" t="str">
            <v>CM03 TEA (C)</v>
          </cell>
          <cell r="AV57">
            <v>5</v>
          </cell>
          <cell r="AX57" t="str">
            <v>CN01 MILO (H)</v>
          </cell>
          <cell r="AY57">
            <v>15</v>
          </cell>
          <cell r="BA57" t="str">
            <v>CL03 PEPSI</v>
          </cell>
          <cell r="BB57">
            <v>19</v>
          </cell>
          <cell r="BD57" t="str">
            <v>CL01 7 UP</v>
          </cell>
          <cell r="BE57">
            <v>18</v>
          </cell>
          <cell r="BG57" t="str">
            <v>CI04 MANGO J</v>
          </cell>
          <cell r="BH57">
            <v>31</v>
          </cell>
          <cell r="BJ57" t="str">
            <v>CJ02 APPLE SO</v>
          </cell>
          <cell r="BK57">
            <v>8</v>
          </cell>
          <cell r="BM57" t="str">
            <v>CM03 TEA (C)</v>
          </cell>
          <cell r="BN57">
            <v>5</v>
          </cell>
          <cell r="BP57" t="str">
            <v>CM04 LEMON TEA (C)</v>
          </cell>
          <cell r="BQ57">
            <v>46</v>
          </cell>
          <cell r="BS57" t="str">
            <v>CM06 HNY GRN TEA (C)</v>
          </cell>
          <cell r="BT57">
            <v>62</v>
          </cell>
          <cell r="BV57" t="str">
            <v>CM03 TEA (C)</v>
          </cell>
          <cell r="BW57">
            <v>23</v>
          </cell>
          <cell r="BY57" t="str">
            <v>CL02 7 UP REVIVE</v>
          </cell>
          <cell r="BZ57">
            <v>6</v>
          </cell>
          <cell r="CB57" t="str">
            <v>CJ02 APPLE SO</v>
          </cell>
          <cell r="CC57">
            <v>5</v>
          </cell>
          <cell r="CE57" t="str">
            <v>CJ05 PASSION SO</v>
          </cell>
          <cell r="CF57">
            <v>1</v>
          </cell>
          <cell r="CH57" t="str">
            <v>CL03 PEPSI</v>
          </cell>
          <cell r="CI57">
            <v>14</v>
          </cell>
          <cell r="CK57" t="str">
            <v>CM02 NESCAFE (C)</v>
          </cell>
          <cell r="CL57">
            <v>3</v>
          </cell>
          <cell r="CN57" t="str">
            <v>CM03 TEA (C)</v>
          </cell>
          <cell r="CO57">
            <v>12</v>
          </cell>
        </row>
        <row r="58">
          <cell r="B58" t="str">
            <v>CM05 GRN TEA (C)</v>
          </cell>
          <cell r="C58">
            <v>35</v>
          </cell>
          <cell r="E58" t="str">
            <v>CM02 NESCAFE (C)</v>
          </cell>
          <cell r="F58">
            <v>3</v>
          </cell>
          <cell r="H58" t="str">
            <v>CM01 MILO (C)</v>
          </cell>
          <cell r="I58">
            <v>19</v>
          </cell>
          <cell r="K58" t="str">
            <v>CM07 HONEY (C)</v>
          </cell>
          <cell r="L58">
            <v>10</v>
          </cell>
          <cell r="N58" t="str">
            <v>CL03 PEPSI</v>
          </cell>
          <cell r="O58">
            <v>21</v>
          </cell>
          <cell r="Q58" t="str">
            <v>CJ02 APPLE SO</v>
          </cell>
          <cell r="R58">
            <v>11</v>
          </cell>
          <cell r="T58" t="str">
            <v>CL01 7 UP</v>
          </cell>
          <cell r="U58">
            <v>15</v>
          </cell>
          <cell r="W58" t="str">
            <v>CM06 HNY GRN TEA (C)</v>
          </cell>
          <cell r="X58">
            <v>56</v>
          </cell>
          <cell r="Z58" t="str">
            <v>CM08 LEMON HONEY (C)</v>
          </cell>
          <cell r="AA58">
            <v>39</v>
          </cell>
          <cell r="AC58" t="str">
            <v>CN02 NESCAFE (H)</v>
          </cell>
          <cell r="AD58">
            <v>3</v>
          </cell>
          <cell r="AF58" t="str">
            <v>CM04 LEMON TEA (C)</v>
          </cell>
          <cell r="AG58">
            <v>24</v>
          </cell>
          <cell r="AI58" t="str">
            <v>CM03 TEA (C)</v>
          </cell>
          <cell r="AJ58">
            <v>5</v>
          </cell>
          <cell r="AL58" t="str">
            <v>CM06 HNY GRN TEA (C)</v>
          </cell>
          <cell r="AM58">
            <v>101</v>
          </cell>
          <cell r="AO58" t="str">
            <v>CJ06 RIBENA SO</v>
          </cell>
          <cell r="AP58">
            <v>8</v>
          </cell>
          <cell r="AR58" t="str">
            <v>CN01 MILO (H)</v>
          </cell>
          <cell r="AS58">
            <v>20</v>
          </cell>
          <cell r="AU58" t="str">
            <v>CM04 LEMON TEA (C)</v>
          </cell>
          <cell r="AV58">
            <v>30</v>
          </cell>
          <cell r="AX58" t="str">
            <v>CN02 NESCAFE (H)</v>
          </cell>
          <cell r="AY58">
            <v>6</v>
          </cell>
          <cell r="BA58" t="str">
            <v>CM01 MILO (C)</v>
          </cell>
          <cell r="BB58">
            <v>13</v>
          </cell>
          <cell r="BD58" t="str">
            <v>CL02 7 UP REVIVE</v>
          </cell>
          <cell r="BE58">
            <v>2</v>
          </cell>
          <cell r="BG58" t="str">
            <v>CI05 PASSION J</v>
          </cell>
          <cell r="BH58">
            <v>57</v>
          </cell>
          <cell r="BJ58" t="str">
            <v>CJ04 MANGO SO</v>
          </cell>
          <cell r="BK58">
            <v>5</v>
          </cell>
          <cell r="BM58" t="str">
            <v>CM04 LEMON TEA (C)</v>
          </cell>
          <cell r="BN58">
            <v>28</v>
          </cell>
          <cell r="BP58" t="str">
            <v>CM05 GRN TEA (C)</v>
          </cell>
          <cell r="BQ58">
            <v>36</v>
          </cell>
          <cell r="BS58" t="str">
            <v>CM07 HONEY (C)</v>
          </cell>
          <cell r="BT58">
            <v>20</v>
          </cell>
          <cell r="BV58" t="str">
            <v>CM04 LEMON TEA (C)</v>
          </cell>
          <cell r="BW58">
            <v>32</v>
          </cell>
          <cell r="BY58" t="str">
            <v>CL03 PEPSI</v>
          </cell>
          <cell r="BZ58">
            <v>33</v>
          </cell>
          <cell r="CB58" t="str">
            <v>CJ04 MANGO SO</v>
          </cell>
          <cell r="CC58">
            <v>1</v>
          </cell>
          <cell r="CE58" t="str">
            <v>CJ06 RIBENA SO</v>
          </cell>
          <cell r="CF58">
            <v>15</v>
          </cell>
          <cell r="CH58" t="str">
            <v>CM01 MILO (C)</v>
          </cell>
          <cell r="CI58">
            <v>40</v>
          </cell>
          <cell r="CK58" t="str">
            <v>CM03 TEA (C)</v>
          </cell>
          <cell r="CL58">
            <v>18</v>
          </cell>
          <cell r="CN58" t="str">
            <v>CM04 LEMON TEA (C)</v>
          </cell>
          <cell r="CO58">
            <v>40</v>
          </cell>
        </row>
        <row r="59">
          <cell r="B59" t="str">
            <v>CM06 HNY GRN TEA (C)</v>
          </cell>
          <cell r="C59">
            <v>68</v>
          </cell>
          <cell r="E59" t="str">
            <v>CM03 TEA (C)</v>
          </cell>
          <cell r="F59">
            <v>6</v>
          </cell>
          <cell r="H59" t="str">
            <v>CM02 NESCAFE (C)</v>
          </cell>
          <cell r="I59">
            <v>4</v>
          </cell>
          <cell r="K59" t="str">
            <v>CM08 LEMON HONEY (C)</v>
          </cell>
          <cell r="L59">
            <v>48</v>
          </cell>
          <cell r="N59" t="str">
            <v>CM01 MILO (C)</v>
          </cell>
          <cell r="O59">
            <v>27</v>
          </cell>
          <cell r="Q59" t="str">
            <v>CJ05 PASSION SO</v>
          </cell>
          <cell r="R59">
            <v>8</v>
          </cell>
          <cell r="T59" t="str">
            <v>CL02 7 UP REVIVE</v>
          </cell>
          <cell r="U59">
            <v>3</v>
          </cell>
          <cell r="W59" t="str">
            <v>CM07 HONEY (C)</v>
          </cell>
          <cell r="X59">
            <v>10</v>
          </cell>
          <cell r="Z59" t="str">
            <v>CN01 MILO (H)</v>
          </cell>
          <cell r="AA59">
            <v>16</v>
          </cell>
          <cell r="AC59" t="str">
            <v>CN03 TEA (H)</v>
          </cell>
          <cell r="AD59">
            <v>2</v>
          </cell>
          <cell r="AF59" t="str">
            <v>CM05 GRN TEA (C)</v>
          </cell>
          <cell r="AG59">
            <v>28</v>
          </cell>
          <cell r="AI59" t="str">
            <v>CM04 LEMON TEA (C)</v>
          </cell>
          <cell r="AJ59">
            <v>49</v>
          </cell>
          <cell r="AL59" t="str">
            <v>CM07 HONEY (C)</v>
          </cell>
          <cell r="AM59">
            <v>16</v>
          </cell>
          <cell r="AO59" t="str">
            <v>CL01 7 UP</v>
          </cell>
          <cell r="AP59">
            <v>27</v>
          </cell>
          <cell r="AR59" t="str">
            <v>CN02 NESCAFE (H)</v>
          </cell>
          <cell r="AS59">
            <v>3</v>
          </cell>
          <cell r="AU59" t="str">
            <v>CM05 GRN TEA (C)</v>
          </cell>
          <cell r="AV59">
            <v>30</v>
          </cell>
          <cell r="AX59" t="str">
            <v>CN03 TEA (H)</v>
          </cell>
          <cell r="AY59">
            <v>1</v>
          </cell>
          <cell r="BA59" t="str">
            <v>CM02 NESCAFE (C)</v>
          </cell>
          <cell r="BB59">
            <v>5</v>
          </cell>
          <cell r="BD59" t="str">
            <v>CL03 PEPSI</v>
          </cell>
          <cell r="BE59">
            <v>23</v>
          </cell>
          <cell r="BG59" t="str">
            <v>CI06 RIBENA J</v>
          </cell>
          <cell r="BH59">
            <v>59</v>
          </cell>
          <cell r="BJ59" t="str">
            <v>CJ05 PASSION SO</v>
          </cell>
          <cell r="BK59">
            <v>7</v>
          </cell>
          <cell r="BM59" t="str">
            <v>CM05 GRN TEA (C)</v>
          </cell>
          <cell r="BN59">
            <v>23</v>
          </cell>
          <cell r="BP59" t="str">
            <v>CM06 HNY GRN TEA (C)</v>
          </cell>
          <cell r="BQ59">
            <v>91</v>
          </cell>
          <cell r="BS59" t="str">
            <v>CM08 LEMON HONEY (C)</v>
          </cell>
          <cell r="BT59">
            <v>62</v>
          </cell>
          <cell r="BV59" t="str">
            <v>CM05 GRN TEA (C)</v>
          </cell>
          <cell r="BW59">
            <v>42</v>
          </cell>
          <cell r="BY59" t="str">
            <v>CM01 MILO (C)</v>
          </cell>
          <cell r="BZ59">
            <v>54</v>
          </cell>
          <cell r="CB59" t="str">
            <v>CJ05 PASSION SO</v>
          </cell>
          <cell r="CC59">
            <v>6</v>
          </cell>
          <cell r="CE59" t="str">
            <v>CL01 7 UP</v>
          </cell>
          <cell r="CF59">
            <v>17</v>
          </cell>
          <cell r="CH59" t="str">
            <v>CM02 NESCAFE (C)</v>
          </cell>
          <cell r="CI59">
            <v>8</v>
          </cell>
          <cell r="CK59" t="str">
            <v>CM04 LEMON TEA (C)</v>
          </cell>
          <cell r="CL59">
            <v>31</v>
          </cell>
          <cell r="CN59" t="str">
            <v>CM05 GRN TEA (C)</v>
          </cell>
          <cell r="CO59">
            <v>34</v>
          </cell>
        </row>
        <row r="60">
          <cell r="B60" t="str">
            <v>CM07 HONEY (C)</v>
          </cell>
          <cell r="C60">
            <v>23</v>
          </cell>
          <cell r="E60" t="str">
            <v>CM04 LEMON TEA (C)</v>
          </cell>
          <cell r="F60">
            <v>33</v>
          </cell>
          <cell r="H60" t="str">
            <v>CM03 TEA (C)</v>
          </cell>
          <cell r="I60">
            <v>3</v>
          </cell>
          <cell r="K60" t="str">
            <v>CN01 MILO (H)</v>
          </cell>
          <cell r="L60">
            <v>15</v>
          </cell>
          <cell r="N60" t="str">
            <v>CM02 NESCAFE (C)</v>
          </cell>
          <cell r="O60">
            <v>8</v>
          </cell>
          <cell r="Q60" t="str">
            <v>CJ06 RIBENA SO</v>
          </cell>
          <cell r="R60">
            <v>8</v>
          </cell>
          <cell r="T60" t="str">
            <v>CL03 PEPSI</v>
          </cell>
          <cell r="U60">
            <v>37</v>
          </cell>
          <cell r="W60" t="str">
            <v>CM08 LEMON HONEY (C)</v>
          </cell>
          <cell r="X60">
            <v>77</v>
          </cell>
          <cell r="Z60" t="str">
            <v>CN03 TEA (H)</v>
          </cell>
          <cell r="AA60">
            <v>2</v>
          </cell>
          <cell r="AC60" t="str">
            <v>CN04 LEMON TEA (H)</v>
          </cell>
          <cell r="AD60">
            <v>3</v>
          </cell>
          <cell r="AF60" t="str">
            <v>CM06 HNY GRN TEA (C)</v>
          </cell>
          <cell r="AG60">
            <v>49</v>
          </cell>
          <cell r="AI60" t="str">
            <v>CM05 GRN TEA (C)</v>
          </cell>
          <cell r="AJ60">
            <v>50</v>
          </cell>
          <cell r="AL60" t="str">
            <v>CM08 LEMON HONEY (C)</v>
          </cell>
          <cell r="AM60">
            <v>115</v>
          </cell>
          <cell r="AO60" t="str">
            <v>CL02 7 UP REVIVE</v>
          </cell>
          <cell r="AP60">
            <v>4</v>
          </cell>
          <cell r="AR60" t="str">
            <v>CN03 TEA (H)</v>
          </cell>
          <cell r="AS60">
            <v>1</v>
          </cell>
          <cell r="AU60" t="str">
            <v>CM06 HNY GRN TEA (C)</v>
          </cell>
          <cell r="AV60">
            <v>52</v>
          </cell>
          <cell r="AX60" t="str">
            <v>CN04 LEMON TEA (H)</v>
          </cell>
          <cell r="AY60">
            <v>4</v>
          </cell>
          <cell r="BA60" t="str">
            <v>CM03 TEA (C)</v>
          </cell>
          <cell r="BB60">
            <v>9</v>
          </cell>
          <cell r="BD60" t="str">
            <v>CM01 MILO (C)</v>
          </cell>
          <cell r="BE60">
            <v>42</v>
          </cell>
          <cell r="BG60" t="str">
            <v>CJ01 GRAPE SO</v>
          </cell>
          <cell r="BH60">
            <v>3</v>
          </cell>
          <cell r="BJ60" t="str">
            <v>CJ06 RIBENA SO</v>
          </cell>
          <cell r="BK60">
            <v>6</v>
          </cell>
          <cell r="BM60" t="str">
            <v>CM06 HNY GRN TEA (C)</v>
          </cell>
          <cell r="BN60">
            <v>36</v>
          </cell>
          <cell r="BP60" t="str">
            <v>CM07 HONEY (C)</v>
          </cell>
          <cell r="BQ60">
            <v>26</v>
          </cell>
          <cell r="BS60" t="str">
            <v>CN01 MILO (H)</v>
          </cell>
          <cell r="BT60">
            <v>21</v>
          </cell>
          <cell r="BV60" t="str">
            <v>CM06 HNY GRN TEA (C)</v>
          </cell>
          <cell r="BW60">
            <v>51</v>
          </cell>
          <cell r="BY60" t="str">
            <v>CM02 NESCAFE (C)</v>
          </cell>
          <cell r="BZ60">
            <v>12</v>
          </cell>
          <cell r="CB60" t="str">
            <v>CJ06 RIBENA SO</v>
          </cell>
          <cell r="CC60">
            <v>2</v>
          </cell>
          <cell r="CE60" t="str">
            <v>CL02 7 UP REVIVE</v>
          </cell>
          <cell r="CF60">
            <v>3</v>
          </cell>
          <cell r="CH60" t="str">
            <v>CM03 TEA (C)</v>
          </cell>
          <cell r="CI60">
            <v>13</v>
          </cell>
          <cell r="CK60" t="str">
            <v>CM05 GRN TEA (C)</v>
          </cell>
          <cell r="CL60">
            <v>35</v>
          </cell>
          <cell r="CN60" t="str">
            <v>CM06 HNY GRN TEA (C)</v>
          </cell>
          <cell r="CO60">
            <v>71</v>
          </cell>
        </row>
        <row r="61">
          <cell r="B61" t="str">
            <v>CM08 LEMON HONEY (C)</v>
          </cell>
          <cell r="C61">
            <v>81</v>
          </cell>
          <cell r="E61" t="str">
            <v>CM05 GRN TEA (C)</v>
          </cell>
          <cell r="F61">
            <v>49</v>
          </cell>
          <cell r="H61" t="str">
            <v>CM04 LEMON TEA (C)</v>
          </cell>
          <cell r="I61">
            <v>28</v>
          </cell>
          <cell r="K61" t="str">
            <v>CN02 NESCAFE (H)</v>
          </cell>
          <cell r="L61">
            <v>2</v>
          </cell>
          <cell r="N61" t="str">
            <v>CM03 TEA (C)</v>
          </cell>
          <cell r="O61">
            <v>5</v>
          </cell>
          <cell r="Q61" t="str">
            <v>CL01 7 UP</v>
          </cell>
          <cell r="R61">
            <v>18</v>
          </cell>
          <cell r="T61" t="str">
            <v>CM01 MILO (C)</v>
          </cell>
          <cell r="U61">
            <v>32</v>
          </cell>
          <cell r="W61" t="str">
            <v>CN01 MILO (H)</v>
          </cell>
          <cell r="X61">
            <v>15</v>
          </cell>
          <cell r="Z61" t="str">
            <v>CN04 LEMON TEA (H)</v>
          </cell>
          <cell r="AA61">
            <v>1</v>
          </cell>
          <cell r="AC61" t="str">
            <v>CN05 GRN TEA (H)</v>
          </cell>
          <cell r="AD61">
            <v>3</v>
          </cell>
          <cell r="AF61" t="str">
            <v>CM07 HONEY (C)</v>
          </cell>
          <cell r="AG61">
            <v>16</v>
          </cell>
          <cell r="AI61" t="str">
            <v>CM06 HNY GRN TEA (C)</v>
          </cell>
          <cell r="AJ61">
            <v>75</v>
          </cell>
          <cell r="AL61" t="str">
            <v>CN01 MILO (H)</v>
          </cell>
          <cell r="AM61">
            <v>40</v>
          </cell>
          <cell r="AO61" t="str">
            <v>CL03 PEPSI</v>
          </cell>
          <cell r="AP61">
            <v>53</v>
          </cell>
          <cell r="AR61" t="str">
            <v>CN04 LEMON TEA (H)</v>
          </cell>
          <cell r="AS61">
            <v>5</v>
          </cell>
          <cell r="AU61" t="str">
            <v>CM07 HONEY (C)</v>
          </cell>
          <cell r="AV61">
            <v>7</v>
          </cell>
          <cell r="AX61" t="str">
            <v>CN05 GRN TEA (H)</v>
          </cell>
          <cell r="AY61">
            <v>7</v>
          </cell>
          <cell r="BA61" t="str">
            <v>CM04 LEMON TEA (C)</v>
          </cell>
          <cell r="BB61">
            <v>24</v>
          </cell>
          <cell r="BD61" t="str">
            <v>CM02 NESCAFE (C)</v>
          </cell>
          <cell r="BE61">
            <v>9</v>
          </cell>
          <cell r="BG61" t="str">
            <v>CJ02 APPLE SO</v>
          </cell>
          <cell r="BH61">
            <v>1</v>
          </cell>
          <cell r="BJ61" t="str">
            <v>CL01 7 UP</v>
          </cell>
          <cell r="BK61">
            <v>33</v>
          </cell>
          <cell r="BM61" t="str">
            <v>CM07 HONEY (C)</v>
          </cell>
          <cell r="BN61">
            <v>16</v>
          </cell>
          <cell r="BP61" t="str">
            <v>CM08 LEMON HONEY (C)</v>
          </cell>
          <cell r="BQ61">
            <v>87</v>
          </cell>
          <cell r="BS61" t="str">
            <v>CN02 NESCAFE (H)</v>
          </cell>
          <cell r="BT61">
            <v>7</v>
          </cell>
          <cell r="BV61" t="str">
            <v>CM07 HONEY (C)</v>
          </cell>
          <cell r="BW61">
            <v>20</v>
          </cell>
          <cell r="BY61" t="str">
            <v>CM03 TEA (C)</v>
          </cell>
          <cell r="BZ61">
            <v>17</v>
          </cell>
          <cell r="CB61" t="str">
            <v>CL01 7 UP</v>
          </cell>
          <cell r="CC61">
            <v>26</v>
          </cell>
          <cell r="CE61" t="str">
            <v>CL03 PEPSI</v>
          </cell>
          <cell r="CF61">
            <v>48</v>
          </cell>
          <cell r="CH61" t="str">
            <v>CM04 LEMON TEA (C)</v>
          </cell>
          <cell r="CI61">
            <v>21</v>
          </cell>
          <cell r="CK61" t="str">
            <v>CM06 HNY GRN TEA (C)</v>
          </cell>
          <cell r="CL61">
            <v>41</v>
          </cell>
          <cell r="CN61" t="str">
            <v>CM07 HONEY (C)</v>
          </cell>
          <cell r="CO61">
            <v>29</v>
          </cell>
        </row>
        <row r="62">
          <cell r="B62" t="str">
            <v>CN01 MILO (H)</v>
          </cell>
          <cell r="C62">
            <v>16</v>
          </cell>
          <cell r="E62" t="str">
            <v>CM06 HNY GRN TEA (C)</v>
          </cell>
          <cell r="F62">
            <v>33</v>
          </cell>
          <cell r="H62" t="str">
            <v>CM05 GRN TEA (C)</v>
          </cell>
          <cell r="I62">
            <v>55</v>
          </cell>
          <cell r="K62" t="str">
            <v>CN03 TEA (H)</v>
          </cell>
          <cell r="L62">
            <v>4</v>
          </cell>
          <cell r="N62" t="str">
            <v>CM04 LEMON TEA (C)</v>
          </cell>
          <cell r="O62">
            <v>56</v>
          </cell>
          <cell r="Q62" t="str">
            <v>CL02 7 UP REVIVE</v>
          </cell>
          <cell r="R62">
            <v>10</v>
          </cell>
          <cell r="T62" t="str">
            <v>CM02 NESCAFE (C)</v>
          </cell>
          <cell r="U62">
            <v>11</v>
          </cell>
          <cell r="W62" t="str">
            <v>CN02 NESCAFE (H)</v>
          </cell>
          <cell r="X62">
            <v>3</v>
          </cell>
          <cell r="Z62" t="str">
            <v>CN05 GRN TEA (H)</v>
          </cell>
          <cell r="AA62">
            <v>11</v>
          </cell>
          <cell r="AC62" t="str">
            <v>CN06 HNY GRN TEA (H)</v>
          </cell>
          <cell r="AD62">
            <v>8</v>
          </cell>
          <cell r="AF62" t="str">
            <v>CM08 LEMON HONEY (C)</v>
          </cell>
          <cell r="AG62">
            <v>80</v>
          </cell>
          <cell r="AI62" t="str">
            <v>CM07 HONEY (C)</v>
          </cell>
          <cell r="AJ62">
            <v>22</v>
          </cell>
          <cell r="AL62" t="str">
            <v>CN02 NESCAFE (H)</v>
          </cell>
          <cell r="AM62">
            <v>11</v>
          </cell>
          <cell r="AO62" t="str">
            <v>CM01 MILO (C)</v>
          </cell>
          <cell r="AP62">
            <v>35</v>
          </cell>
          <cell r="AR62" t="str">
            <v>CN05 GRN TEA (H)</v>
          </cell>
          <cell r="AS62">
            <v>15</v>
          </cell>
          <cell r="AU62" t="str">
            <v>CM08 LEMON HONEY (C)</v>
          </cell>
          <cell r="AV62">
            <v>57</v>
          </cell>
          <cell r="AX62" t="str">
            <v>CN06 HNY GRN TEA (H)</v>
          </cell>
          <cell r="AY62">
            <v>16</v>
          </cell>
          <cell r="BA62" t="str">
            <v>CM05 GRN TEA (C)</v>
          </cell>
          <cell r="BB62">
            <v>45</v>
          </cell>
          <cell r="BD62" t="str">
            <v>CM03 TEA (C)</v>
          </cell>
          <cell r="BE62">
            <v>16</v>
          </cell>
          <cell r="BG62" t="str">
            <v>CJ05 PASSION SO</v>
          </cell>
          <cell r="BH62">
            <v>4</v>
          </cell>
          <cell r="BJ62" t="str">
            <v>CL02 7 UP REVIVE</v>
          </cell>
          <cell r="BK62">
            <v>3</v>
          </cell>
          <cell r="BM62" t="str">
            <v>CM08 LEMON HONEY (C)</v>
          </cell>
          <cell r="BN62">
            <v>95</v>
          </cell>
          <cell r="BP62" t="str">
            <v>CN01 MILO (H)</v>
          </cell>
          <cell r="BQ62">
            <v>18</v>
          </cell>
          <cell r="BS62" t="str">
            <v>CN03 TEA (H)</v>
          </cell>
          <cell r="BT62">
            <v>1</v>
          </cell>
          <cell r="BV62" t="str">
            <v>CM08 LEMON HONEY (C)</v>
          </cell>
          <cell r="BW62">
            <v>107</v>
          </cell>
          <cell r="BY62" t="str">
            <v>CM04 LEMON TEA (C)</v>
          </cell>
          <cell r="BZ62">
            <v>67</v>
          </cell>
          <cell r="CB62" t="str">
            <v>CL02 7 UP REVIVE</v>
          </cell>
          <cell r="CC62">
            <v>1</v>
          </cell>
          <cell r="CE62" t="str">
            <v>CM01 MILO (C)</v>
          </cell>
          <cell r="CF62">
            <v>21</v>
          </cell>
          <cell r="CH62" t="str">
            <v>CM05 GRN TEA (C)</v>
          </cell>
          <cell r="CI62">
            <v>42</v>
          </cell>
          <cell r="CK62" t="str">
            <v>CM07 HONEY (C)</v>
          </cell>
          <cell r="CL62">
            <v>13</v>
          </cell>
          <cell r="CN62" t="str">
            <v>CM08 LEMON HONEY (C)</v>
          </cell>
          <cell r="CO62">
            <v>58</v>
          </cell>
        </row>
        <row r="63">
          <cell r="B63" t="str">
            <v>CN02 NESCAFE (H)</v>
          </cell>
          <cell r="C63">
            <v>2</v>
          </cell>
          <cell r="E63" t="str">
            <v>CM07 HONEY (C)</v>
          </cell>
          <cell r="F63">
            <v>14</v>
          </cell>
          <cell r="H63" t="str">
            <v>CM06 HNY GRN TEA (C)</v>
          </cell>
          <cell r="I63">
            <v>62</v>
          </cell>
          <cell r="K63" t="str">
            <v>CN04 LEMON TEA (H)</v>
          </cell>
          <cell r="L63">
            <v>3</v>
          </cell>
          <cell r="N63" t="str">
            <v>CM05 GRN TEA (C)</v>
          </cell>
          <cell r="O63">
            <v>57</v>
          </cell>
          <cell r="Q63" t="str">
            <v>CL03 PEPSI</v>
          </cell>
          <cell r="R63">
            <v>49</v>
          </cell>
          <cell r="T63" t="str">
            <v>CM03 TEA (C)</v>
          </cell>
          <cell r="U63">
            <v>8</v>
          </cell>
          <cell r="W63" t="str">
            <v>CN03 TEA (H)</v>
          </cell>
          <cell r="X63">
            <v>1</v>
          </cell>
          <cell r="Z63" t="str">
            <v>CN06 HNY GRN TEA (H)</v>
          </cell>
          <cell r="AA63">
            <v>4</v>
          </cell>
          <cell r="AC63" t="str">
            <v>CN07 HONEY (H)</v>
          </cell>
          <cell r="AD63">
            <v>5</v>
          </cell>
          <cell r="AF63" t="str">
            <v>CN01 MILO (H)</v>
          </cell>
          <cell r="AG63">
            <v>18</v>
          </cell>
          <cell r="AI63" t="str">
            <v>CM08 LEMON HONEY (C)</v>
          </cell>
          <cell r="AJ63">
            <v>100</v>
          </cell>
          <cell r="AL63" t="str">
            <v>CN03 TEA (H)</v>
          </cell>
          <cell r="AM63">
            <v>3</v>
          </cell>
          <cell r="AO63" t="str">
            <v>CM02 NESCAFE (C)</v>
          </cell>
          <cell r="AP63">
            <v>14</v>
          </cell>
          <cell r="AR63" t="str">
            <v>CN06 HNY GRN TEA (H)</v>
          </cell>
          <cell r="AS63">
            <v>16</v>
          </cell>
          <cell r="AU63" t="str">
            <v>CN01 MILO (H)</v>
          </cell>
          <cell r="AV63">
            <v>12</v>
          </cell>
          <cell r="AX63" t="str">
            <v>CN07 HONEY (H)</v>
          </cell>
          <cell r="AY63">
            <v>11</v>
          </cell>
          <cell r="BA63" t="str">
            <v>CM06 HNY GRN TEA (C)</v>
          </cell>
          <cell r="BB63">
            <v>45</v>
          </cell>
          <cell r="BD63" t="str">
            <v>CM04 LEMON TEA (C)</v>
          </cell>
          <cell r="BE63">
            <v>32</v>
          </cell>
          <cell r="BG63" t="str">
            <v>CJ06 RIBENA SO</v>
          </cell>
          <cell r="BH63">
            <v>13</v>
          </cell>
          <cell r="BJ63" t="str">
            <v>CL03 PEPSI</v>
          </cell>
          <cell r="BK63">
            <v>82</v>
          </cell>
          <cell r="BM63" t="str">
            <v>CN01 MILO (H)</v>
          </cell>
          <cell r="BN63">
            <v>25</v>
          </cell>
          <cell r="BP63" t="str">
            <v>CN02 NESCAFE (H)</v>
          </cell>
          <cell r="BQ63">
            <v>4</v>
          </cell>
          <cell r="BS63" t="str">
            <v>CN04 LEMON TEA (H)</v>
          </cell>
          <cell r="BT63">
            <v>5</v>
          </cell>
          <cell r="BV63" t="str">
            <v>CN01 MILO (H)</v>
          </cell>
          <cell r="BW63">
            <v>22</v>
          </cell>
          <cell r="BY63" t="str">
            <v>CM05 GRN TEA (C)</v>
          </cell>
          <cell r="BZ63">
            <v>50</v>
          </cell>
          <cell r="CB63" t="str">
            <v>CL03 PEPSI</v>
          </cell>
          <cell r="CC63">
            <v>37</v>
          </cell>
          <cell r="CE63" t="str">
            <v>CM02 NESCAFE (C)</v>
          </cell>
          <cell r="CF63">
            <v>16</v>
          </cell>
          <cell r="CH63" t="str">
            <v>CM06 HNY GRN TEA (C)</v>
          </cell>
          <cell r="CI63">
            <v>51</v>
          </cell>
          <cell r="CK63" t="str">
            <v>CM08 LEMON HONEY (C)</v>
          </cell>
          <cell r="CL63">
            <v>97</v>
          </cell>
          <cell r="CN63" t="str">
            <v>CN01 MILO (H)</v>
          </cell>
          <cell r="CO63">
            <v>32</v>
          </cell>
        </row>
        <row r="64">
          <cell r="B64" t="str">
            <v>CN03 TEA (H)</v>
          </cell>
          <cell r="C64">
            <v>1</v>
          </cell>
          <cell r="E64" t="str">
            <v>CM08 LEMON HONEY (C)</v>
          </cell>
          <cell r="F64">
            <v>36</v>
          </cell>
          <cell r="H64" t="str">
            <v>CM07 HONEY (C)</v>
          </cell>
          <cell r="I64">
            <v>12</v>
          </cell>
          <cell r="K64" t="str">
            <v>CN05 GRN TEA (H)</v>
          </cell>
          <cell r="L64">
            <v>5</v>
          </cell>
          <cell r="N64" t="str">
            <v>CM06 HNY GRN TEA (C)</v>
          </cell>
          <cell r="O64">
            <v>99</v>
          </cell>
          <cell r="Q64" t="str">
            <v>CM01 MILO (C)</v>
          </cell>
          <cell r="R64">
            <v>40</v>
          </cell>
          <cell r="T64" t="str">
            <v>CM04 LEMON TEA (C)</v>
          </cell>
          <cell r="U64">
            <v>41</v>
          </cell>
          <cell r="W64" t="str">
            <v>CN04 LEMON TEA (H)</v>
          </cell>
          <cell r="X64">
            <v>5</v>
          </cell>
          <cell r="Z64" t="str">
            <v>CN07 HONEY (H)</v>
          </cell>
          <cell r="AA64">
            <v>8</v>
          </cell>
          <cell r="AC64" t="str">
            <v>CN08 LEMON HONEY (H)</v>
          </cell>
          <cell r="AD64">
            <v>13</v>
          </cell>
          <cell r="AF64" t="str">
            <v>CN03 TEA (H)</v>
          </cell>
          <cell r="AG64">
            <v>1</v>
          </cell>
          <cell r="AI64" t="str">
            <v>CN01 MILO (H)</v>
          </cell>
          <cell r="AJ64">
            <v>33</v>
          </cell>
          <cell r="AL64" t="str">
            <v>CN04 LEMON TEA (H)</v>
          </cell>
          <cell r="AM64">
            <v>8</v>
          </cell>
          <cell r="AO64" t="str">
            <v>CM03 TEA (C)</v>
          </cell>
          <cell r="AP64">
            <v>10</v>
          </cell>
          <cell r="AR64" t="str">
            <v>CN07 HONEY (H)</v>
          </cell>
          <cell r="AS64">
            <v>12</v>
          </cell>
          <cell r="AU64" t="str">
            <v>CN02 NESCAFE (H)</v>
          </cell>
          <cell r="AV64">
            <v>5</v>
          </cell>
          <cell r="AX64" t="str">
            <v>CN08 LEMON HONEY (H)</v>
          </cell>
          <cell r="AY64">
            <v>33</v>
          </cell>
          <cell r="BA64" t="str">
            <v>CM07 HONEY (C)</v>
          </cell>
          <cell r="BB64">
            <v>13</v>
          </cell>
          <cell r="BD64" t="str">
            <v>CM05 GRN TEA (C)</v>
          </cell>
          <cell r="BE64">
            <v>45</v>
          </cell>
          <cell r="BG64" t="str">
            <v>CL01 7 UP</v>
          </cell>
          <cell r="BH64">
            <v>33</v>
          </cell>
          <cell r="BJ64" t="str">
            <v>CM01 MILO (C)</v>
          </cell>
          <cell r="BK64">
            <v>25</v>
          </cell>
          <cell r="BM64" t="str">
            <v>CN02 NESCAFE (H)</v>
          </cell>
          <cell r="BN64">
            <v>7</v>
          </cell>
          <cell r="BP64" t="str">
            <v>CN04 LEMON TEA (H)</v>
          </cell>
          <cell r="BQ64">
            <v>4</v>
          </cell>
          <cell r="BS64" t="str">
            <v>CN05 GRN TEA (H)</v>
          </cell>
          <cell r="BT64">
            <v>16</v>
          </cell>
          <cell r="BV64" t="str">
            <v>CN02 NESCAFE (H)</v>
          </cell>
          <cell r="BW64">
            <v>8</v>
          </cell>
          <cell r="BY64" t="str">
            <v>CM06 HNY GRN TEA (C)</v>
          </cell>
          <cell r="BZ64">
            <v>88</v>
          </cell>
          <cell r="CB64" t="str">
            <v>CM01 MILO (C)</v>
          </cell>
          <cell r="CC64">
            <v>31</v>
          </cell>
          <cell r="CE64" t="str">
            <v>CM03 TEA (C)</v>
          </cell>
          <cell r="CF64">
            <v>14</v>
          </cell>
          <cell r="CH64" t="str">
            <v>CM07 HONEY (C)</v>
          </cell>
          <cell r="CI64">
            <v>15</v>
          </cell>
          <cell r="CK64" t="str">
            <v>CN01 MILO (H)</v>
          </cell>
          <cell r="CL64">
            <v>16</v>
          </cell>
          <cell r="CN64" t="str">
            <v>CN02 NESCAFE (H)</v>
          </cell>
          <cell r="CO64">
            <v>13</v>
          </cell>
        </row>
        <row r="65">
          <cell r="B65" t="str">
            <v>CN04 LEMON TEA (H)</v>
          </cell>
          <cell r="C65">
            <v>1</v>
          </cell>
          <cell r="E65" t="str">
            <v>CN01 MILO (H)</v>
          </cell>
          <cell r="F65">
            <v>19</v>
          </cell>
          <cell r="H65" t="str">
            <v>CM08 LEMON HONEY (C)</v>
          </cell>
          <cell r="I65">
            <v>45</v>
          </cell>
          <cell r="K65" t="str">
            <v>CN06 HNY GRN TEA (H)</v>
          </cell>
          <cell r="L65">
            <v>11</v>
          </cell>
          <cell r="N65" t="str">
            <v>CM07 HONEY (C)</v>
          </cell>
          <cell r="O65">
            <v>17</v>
          </cell>
          <cell r="Q65" t="str">
            <v>CM02 NESCAFE (C)</v>
          </cell>
          <cell r="R65">
            <v>7</v>
          </cell>
          <cell r="T65" t="str">
            <v>CM05 GRN TEA (C)</v>
          </cell>
          <cell r="U65">
            <v>47</v>
          </cell>
          <cell r="W65" t="str">
            <v>CN05 GRN TEA (H)</v>
          </cell>
          <cell r="X65">
            <v>4</v>
          </cell>
          <cell r="Z65" t="str">
            <v>CN08 LEMON HONEY (H)</v>
          </cell>
          <cell r="AA65">
            <v>25</v>
          </cell>
          <cell r="AC65" t="str">
            <v>CN12 CHAMOMILE (H)</v>
          </cell>
          <cell r="AD65">
            <v>1</v>
          </cell>
          <cell r="AF65" t="str">
            <v>CN04 LEMON TEA (H)</v>
          </cell>
          <cell r="AG65">
            <v>4</v>
          </cell>
          <cell r="AI65" t="str">
            <v>CN02 NESCAFE (H)</v>
          </cell>
          <cell r="AJ65">
            <v>3</v>
          </cell>
          <cell r="AL65" t="str">
            <v>CN05 GRN TEA (H)</v>
          </cell>
          <cell r="AM65">
            <v>29</v>
          </cell>
          <cell r="AO65" t="str">
            <v>CM04 LEMON TEA (C)</v>
          </cell>
          <cell r="AP65">
            <v>51</v>
          </cell>
          <cell r="AR65" t="str">
            <v>CN08 LEMON HONEY (H)</v>
          </cell>
          <cell r="AS65">
            <v>29</v>
          </cell>
          <cell r="AU65" t="str">
            <v>CN03 TEA (H)</v>
          </cell>
          <cell r="AV65">
            <v>4</v>
          </cell>
          <cell r="AX65" t="str">
            <v>CN12 CHAMOMILE (H)</v>
          </cell>
          <cell r="AY65">
            <v>1</v>
          </cell>
          <cell r="BA65" t="str">
            <v>CM08 LEMON HONEY (C)</v>
          </cell>
          <cell r="BB65">
            <v>72</v>
          </cell>
          <cell r="BD65" t="str">
            <v>CM06 HNY GRN TEA (C)</v>
          </cell>
          <cell r="BE65">
            <v>76</v>
          </cell>
          <cell r="BG65" t="str">
            <v>CL03 PEPSI</v>
          </cell>
          <cell r="BH65">
            <v>99</v>
          </cell>
          <cell r="BJ65" t="str">
            <v>CM02 NESCAFE (C)</v>
          </cell>
          <cell r="BK65">
            <v>8</v>
          </cell>
          <cell r="BM65" t="str">
            <v>CN03 TEA (H)</v>
          </cell>
          <cell r="BN65">
            <v>2</v>
          </cell>
          <cell r="BP65" t="str">
            <v>CN05 GRN TEA (H)</v>
          </cell>
          <cell r="BQ65">
            <v>16</v>
          </cell>
          <cell r="BS65" t="str">
            <v>CN06 HNY GRN TEA (H)</v>
          </cell>
          <cell r="BT65">
            <v>23</v>
          </cell>
          <cell r="BV65" t="str">
            <v>CN03 TEA (H)</v>
          </cell>
          <cell r="BW65">
            <v>7</v>
          </cell>
          <cell r="BY65" t="str">
            <v>CM07 HONEY (C)</v>
          </cell>
          <cell r="BZ65">
            <v>14</v>
          </cell>
          <cell r="CB65" t="str">
            <v>CM02 NESCAFE (C)</v>
          </cell>
          <cell r="CC65">
            <v>13</v>
          </cell>
          <cell r="CE65" t="str">
            <v>CM04 LEMON TEA (C)</v>
          </cell>
          <cell r="CF65">
            <v>52</v>
          </cell>
          <cell r="CH65" t="str">
            <v>CM08 LEMON HONEY (C)</v>
          </cell>
          <cell r="CI65">
            <v>88</v>
          </cell>
          <cell r="CK65" t="str">
            <v>CN02 NESCAFE (H)</v>
          </cell>
          <cell r="CL65">
            <v>4</v>
          </cell>
          <cell r="CN65" t="str">
            <v>CN03 TEA (H)</v>
          </cell>
          <cell r="CO65">
            <v>3</v>
          </cell>
        </row>
        <row r="66">
          <cell r="B66" t="str">
            <v>CN05 GRN TEA (H)</v>
          </cell>
          <cell r="C66">
            <v>11</v>
          </cell>
          <cell r="E66" t="str">
            <v>CN02 NESCAFE (H)</v>
          </cell>
          <cell r="F66">
            <v>1</v>
          </cell>
          <cell r="H66" t="str">
            <v>CN01 MILO (H)</v>
          </cell>
          <cell r="I66">
            <v>17</v>
          </cell>
          <cell r="K66" t="str">
            <v>CN07 HONEY (H)</v>
          </cell>
          <cell r="L66">
            <v>6</v>
          </cell>
          <cell r="N66" t="str">
            <v>CM08 LEMON HONEY (C)</v>
          </cell>
          <cell r="O66">
            <v>85</v>
          </cell>
          <cell r="Q66" t="str">
            <v>CM03 TEA (C)</v>
          </cell>
          <cell r="R66">
            <v>9</v>
          </cell>
          <cell r="T66" t="str">
            <v>CM06 HNY GRN TEA (C)</v>
          </cell>
          <cell r="U66">
            <v>47</v>
          </cell>
          <cell r="W66" t="str">
            <v>CN06 HNY GRN TEA (H)</v>
          </cell>
          <cell r="X66">
            <v>11</v>
          </cell>
          <cell r="Z66" t="str">
            <v>CN12 CHAMOMILE (H)</v>
          </cell>
          <cell r="AA66">
            <v>4</v>
          </cell>
          <cell r="AC66" t="str">
            <v>CN13 DARJEELING (H)</v>
          </cell>
          <cell r="AD66">
            <v>1</v>
          </cell>
          <cell r="AF66" t="str">
            <v>CN05 GRN TEA (H)</v>
          </cell>
          <cell r="AG66">
            <v>4</v>
          </cell>
          <cell r="AI66" t="str">
            <v>CN03 TEA (H)</v>
          </cell>
          <cell r="AJ66">
            <v>1</v>
          </cell>
          <cell r="AL66" t="str">
            <v>CN06 HNY GRN TEA (H)</v>
          </cell>
          <cell r="AM66">
            <v>30</v>
          </cell>
          <cell r="AO66" t="str">
            <v>CM05 GRN TEA (C)</v>
          </cell>
          <cell r="AP66">
            <v>59</v>
          </cell>
          <cell r="AR66" t="str">
            <v>CN12 CHAMOMILE (H)</v>
          </cell>
          <cell r="AS66">
            <v>3</v>
          </cell>
          <cell r="AU66" t="str">
            <v>CN04 LEMON TEA (H)</v>
          </cell>
          <cell r="AV66">
            <v>3</v>
          </cell>
          <cell r="AX66" t="str">
            <v>CN14 EARL GREY (H)</v>
          </cell>
          <cell r="AY66">
            <v>3</v>
          </cell>
          <cell r="BA66" t="str">
            <v>CN01 MILO (H)</v>
          </cell>
          <cell r="BB66">
            <v>16</v>
          </cell>
          <cell r="BD66" t="str">
            <v>CM07 HONEY (C)</v>
          </cell>
          <cell r="BE66">
            <v>16</v>
          </cell>
          <cell r="BG66" t="str">
            <v>CM01 MILO (C)</v>
          </cell>
          <cell r="BH66">
            <v>61</v>
          </cell>
          <cell r="BJ66" t="str">
            <v>CM03 TEA (C)</v>
          </cell>
          <cell r="BK66">
            <v>9</v>
          </cell>
          <cell r="BM66" t="str">
            <v>CN05 GRN TEA (H)</v>
          </cell>
          <cell r="BN66">
            <v>7</v>
          </cell>
          <cell r="BP66" t="str">
            <v>CN06 HNY GRN TEA (H)</v>
          </cell>
          <cell r="BQ66">
            <v>12</v>
          </cell>
          <cell r="BS66" t="str">
            <v>CN07 HONEY (H)</v>
          </cell>
          <cell r="BT66">
            <v>9</v>
          </cell>
          <cell r="BV66" t="str">
            <v>CN04 LEMON TEA (H)</v>
          </cell>
          <cell r="BW66">
            <v>1</v>
          </cell>
          <cell r="BY66" t="str">
            <v>CM08 LEMON HONEY (C)</v>
          </cell>
          <cell r="BZ66">
            <v>103</v>
          </cell>
          <cell r="CB66" t="str">
            <v>CM03 TEA (C)</v>
          </cell>
          <cell r="CC66">
            <v>14</v>
          </cell>
          <cell r="CE66" t="str">
            <v>CM05 GRN TEA (C)</v>
          </cell>
          <cell r="CF66">
            <v>53</v>
          </cell>
          <cell r="CH66" t="str">
            <v>CN01 MILO (H)</v>
          </cell>
          <cell r="CI66">
            <v>22</v>
          </cell>
          <cell r="CK66" t="str">
            <v>CN03 TEA (H)</v>
          </cell>
          <cell r="CL66">
            <v>4</v>
          </cell>
          <cell r="CN66" t="str">
            <v>CN04 LEMON TEA (H)</v>
          </cell>
          <cell r="CO66">
            <v>4</v>
          </cell>
        </row>
        <row r="67">
          <cell r="B67" t="str">
            <v>CN06 HNY GRN TEA (H)</v>
          </cell>
          <cell r="C67">
            <v>11</v>
          </cell>
          <cell r="E67" t="str">
            <v>CN03 TEA (H)</v>
          </cell>
          <cell r="F67">
            <v>1</v>
          </cell>
          <cell r="H67" t="str">
            <v>CN02 NESCAFE (H)</v>
          </cell>
          <cell r="I67">
            <v>3</v>
          </cell>
          <cell r="K67" t="str">
            <v>CN08 LEMON HONEY (H)</v>
          </cell>
          <cell r="L67">
            <v>46</v>
          </cell>
          <cell r="N67" t="str">
            <v>CN01 MILO (H)</v>
          </cell>
          <cell r="O67">
            <v>31</v>
          </cell>
          <cell r="Q67" t="str">
            <v>CM04 LEMON TEA (C)</v>
          </cell>
          <cell r="R67">
            <v>73</v>
          </cell>
          <cell r="T67" t="str">
            <v>CM07 HONEY (C)</v>
          </cell>
          <cell r="U67">
            <v>18</v>
          </cell>
          <cell r="W67" t="str">
            <v>CN07 HONEY (H)</v>
          </cell>
          <cell r="X67">
            <v>6</v>
          </cell>
          <cell r="Z67" t="str">
            <v>CO02 PLAIN WATER</v>
          </cell>
          <cell r="AA67">
            <v>13</v>
          </cell>
          <cell r="AC67" t="str">
            <v>CN14 EARL GREY (H)</v>
          </cell>
          <cell r="AD67">
            <v>6</v>
          </cell>
          <cell r="AF67" t="str">
            <v>CN06 HNY GRN TEA (H)</v>
          </cell>
          <cell r="AG67">
            <v>18</v>
          </cell>
          <cell r="AI67" t="str">
            <v>CN04 LEMON TEA (H)</v>
          </cell>
          <cell r="AJ67">
            <v>2</v>
          </cell>
          <cell r="AL67" t="str">
            <v>CN07 HONEY (H)</v>
          </cell>
          <cell r="AM67">
            <v>23</v>
          </cell>
          <cell r="AO67" t="str">
            <v>CM06 HNY GRN TEA (C)</v>
          </cell>
          <cell r="AP67">
            <v>85</v>
          </cell>
          <cell r="AR67" t="str">
            <v>CN13 DARJEELING (H)</v>
          </cell>
          <cell r="AS67">
            <v>1</v>
          </cell>
          <cell r="AU67" t="str">
            <v>CN05 GRN TEA (H)</v>
          </cell>
          <cell r="AV67">
            <v>17</v>
          </cell>
          <cell r="AX67" t="str">
            <v>CO02 PLAIN WATER</v>
          </cell>
          <cell r="AY67">
            <v>29</v>
          </cell>
          <cell r="BA67" t="str">
            <v>CN02 NESCAFE (H)</v>
          </cell>
          <cell r="BB67">
            <v>7</v>
          </cell>
          <cell r="BD67" t="str">
            <v>CM08 LEMON HONEY (C)</v>
          </cell>
          <cell r="BE67">
            <v>137</v>
          </cell>
          <cell r="BG67" t="str">
            <v>CM02 NESCAFE (C)</v>
          </cell>
          <cell r="BH67">
            <v>12</v>
          </cell>
          <cell r="BJ67" t="str">
            <v>CM04 LEMON TEA (C)</v>
          </cell>
          <cell r="BK67">
            <v>53</v>
          </cell>
          <cell r="BM67" t="str">
            <v>CN06 HNY GRN TEA (H)</v>
          </cell>
          <cell r="BN67">
            <v>16</v>
          </cell>
          <cell r="BP67" t="str">
            <v>CN07 HONEY (H)</v>
          </cell>
          <cell r="BQ67">
            <v>18</v>
          </cell>
          <cell r="BS67" t="str">
            <v>CN08 LEMON HONEY (H)</v>
          </cell>
          <cell r="BT67">
            <v>48</v>
          </cell>
          <cell r="BV67" t="str">
            <v>CN05 GRN TEA (H)</v>
          </cell>
          <cell r="BW67">
            <v>21</v>
          </cell>
          <cell r="BY67" t="str">
            <v>CN01 MILO (H)</v>
          </cell>
          <cell r="BZ67">
            <v>16</v>
          </cell>
          <cell r="CB67" t="str">
            <v>CM04 LEMON TEA (C)</v>
          </cell>
          <cell r="CC67">
            <v>58</v>
          </cell>
          <cell r="CE67" t="str">
            <v>CM06 HNY GRN TEA (C)</v>
          </cell>
          <cell r="CF67">
            <v>117</v>
          </cell>
          <cell r="CH67" t="str">
            <v>CN02 NESCAFE (H)</v>
          </cell>
          <cell r="CI67">
            <v>2</v>
          </cell>
          <cell r="CK67" t="str">
            <v>CN04 LEMON TEA (H)</v>
          </cell>
          <cell r="CL67">
            <v>8</v>
          </cell>
          <cell r="CN67" t="str">
            <v>CN05 GRN TEA (H)</v>
          </cell>
          <cell r="CO67">
            <v>16</v>
          </cell>
        </row>
        <row r="68">
          <cell r="B68" t="str">
            <v>CN07 HONEY (H)</v>
          </cell>
          <cell r="C68">
            <v>8</v>
          </cell>
          <cell r="E68" t="str">
            <v>CN04 LEMON TEA (H)</v>
          </cell>
          <cell r="F68">
            <v>4</v>
          </cell>
          <cell r="H68" t="str">
            <v>CN04 LEMON TEA (H)</v>
          </cell>
          <cell r="I68">
            <v>1</v>
          </cell>
          <cell r="K68" t="str">
            <v>CN12 CHAMOMILE (H)</v>
          </cell>
          <cell r="L68">
            <v>4</v>
          </cell>
          <cell r="N68" t="str">
            <v>CN02 NESCAFE (H)</v>
          </cell>
          <cell r="O68">
            <v>6</v>
          </cell>
          <cell r="Q68" t="str">
            <v>CM05 GRN TEA (C)</v>
          </cell>
          <cell r="R68">
            <v>59</v>
          </cell>
          <cell r="T68" t="str">
            <v>CM08 LEMON HONEY (C)</v>
          </cell>
          <cell r="U68">
            <v>98</v>
          </cell>
          <cell r="W68" t="str">
            <v>CN08 LEMON HONEY (H)</v>
          </cell>
          <cell r="X68">
            <v>13</v>
          </cell>
          <cell r="Z68" t="str">
            <v>DB01 1001:BP CKN CP</v>
          </cell>
          <cell r="AA68">
            <v>2</v>
          </cell>
          <cell r="AC68" t="str">
            <v>CO02 PLAIN WATER</v>
          </cell>
          <cell r="AD68">
            <v>21</v>
          </cell>
          <cell r="AF68" t="str">
            <v>CN07 HONEY (H)</v>
          </cell>
          <cell r="AG68">
            <v>6</v>
          </cell>
          <cell r="AI68" t="str">
            <v>CN05 GRN TEA (H)</v>
          </cell>
          <cell r="AJ68">
            <v>9</v>
          </cell>
          <cell r="AL68" t="str">
            <v>CN08 LEMON HONEY (H)</v>
          </cell>
          <cell r="AM68">
            <v>89</v>
          </cell>
          <cell r="AO68" t="str">
            <v>CM07 HONEY (C)</v>
          </cell>
          <cell r="AP68">
            <v>29</v>
          </cell>
          <cell r="AR68" t="str">
            <v>CN14 EARL GREY (H)</v>
          </cell>
          <cell r="AS68">
            <v>2</v>
          </cell>
          <cell r="AU68" t="str">
            <v>CN06 HNY GRN TEA (H)</v>
          </cell>
          <cell r="AV68">
            <v>18</v>
          </cell>
          <cell r="AX68" t="str">
            <v>DB01 1001:BP CKN CP</v>
          </cell>
          <cell r="AY68">
            <v>3</v>
          </cell>
          <cell r="BA68" t="str">
            <v>CN03 TEA (H)</v>
          </cell>
          <cell r="BB68">
            <v>2</v>
          </cell>
          <cell r="BD68" t="str">
            <v>CN01 MILO (H)</v>
          </cell>
          <cell r="BE68">
            <v>35</v>
          </cell>
          <cell r="BG68" t="str">
            <v>CM03 TEA (C)</v>
          </cell>
          <cell r="BH68">
            <v>12</v>
          </cell>
          <cell r="BJ68" t="str">
            <v>CM05 GRN TEA (C)</v>
          </cell>
          <cell r="BK68">
            <v>45</v>
          </cell>
          <cell r="BM68" t="str">
            <v>CN07 HONEY (H)</v>
          </cell>
          <cell r="BN68">
            <v>2</v>
          </cell>
          <cell r="BP68" t="str">
            <v>CN08 LEMON HONEY (H)</v>
          </cell>
          <cell r="BQ68">
            <v>46</v>
          </cell>
          <cell r="BS68" t="str">
            <v>CN12 CHAMOMILE (H)</v>
          </cell>
          <cell r="BT68">
            <v>5</v>
          </cell>
          <cell r="BV68" t="str">
            <v>CN06 HNY GRN TEA (H)</v>
          </cell>
          <cell r="BW68">
            <v>16</v>
          </cell>
          <cell r="BY68" t="str">
            <v>CN02 NESCAFE (H)</v>
          </cell>
          <cell r="BZ68">
            <v>2</v>
          </cell>
          <cell r="CB68" t="str">
            <v>CM05 GRN TEA (C)</v>
          </cell>
          <cell r="CC68">
            <v>71</v>
          </cell>
          <cell r="CE68" t="str">
            <v>CM07 HONEY (C)</v>
          </cell>
          <cell r="CF68">
            <v>32</v>
          </cell>
          <cell r="CH68" t="str">
            <v>CN03 TEA (H)</v>
          </cell>
          <cell r="CI68">
            <v>5</v>
          </cell>
          <cell r="CK68" t="str">
            <v>CN05 GRN TEA (H)</v>
          </cell>
          <cell r="CL68">
            <v>12</v>
          </cell>
          <cell r="CN68" t="str">
            <v>CN06 HNY GRN TEA (H)</v>
          </cell>
          <cell r="CO68">
            <v>19</v>
          </cell>
        </row>
        <row r="69">
          <cell r="B69" t="str">
            <v>CN08 LEMON HONEY (H)</v>
          </cell>
          <cell r="C69">
            <v>23</v>
          </cell>
          <cell r="E69" t="str">
            <v>CN05 GRN TEA (H)</v>
          </cell>
          <cell r="F69">
            <v>6</v>
          </cell>
          <cell r="H69" t="str">
            <v>CN05 GRN TEA (H)</v>
          </cell>
          <cell r="I69">
            <v>4</v>
          </cell>
          <cell r="K69" t="str">
            <v>CN14 EARL GREY (H)</v>
          </cell>
          <cell r="L69">
            <v>4</v>
          </cell>
          <cell r="N69" t="str">
            <v>CN03 TEA (H)</v>
          </cell>
          <cell r="O69">
            <v>2</v>
          </cell>
          <cell r="Q69" t="str">
            <v>CM06 HNY GRN TEA (C)</v>
          </cell>
          <cell r="R69">
            <v>100</v>
          </cell>
          <cell r="T69" t="str">
            <v>CN01 MILO (H)</v>
          </cell>
          <cell r="U69">
            <v>18</v>
          </cell>
          <cell r="W69" t="str">
            <v>CO02 PLAIN WATER</v>
          </cell>
          <cell r="X69">
            <v>16</v>
          </cell>
          <cell r="Z69" t="str">
            <v>DB03 1003:MSR CKN CP</v>
          </cell>
          <cell r="AA69">
            <v>1</v>
          </cell>
          <cell r="AC69" t="str">
            <v>DB01 1001:BP CKN CP</v>
          </cell>
          <cell r="AD69">
            <v>1</v>
          </cell>
          <cell r="AF69" t="str">
            <v>CN08 LEMON HONEY (H)</v>
          </cell>
          <cell r="AG69">
            <v>22</v>
          </cell>
          <cell r="AI69" t="str">
            <v>CN06 HNY GRN TEA (H)</v>
          </cell>
          <cell r="AJ69">
            <v>20</v>
          </cell>
          <cell r="AL69" t="str">
            <v>CN12 CHAMOMILE (H)</v>
          </cell>
          <cell r="AM69">
            <v>5</v>
          </cell>
          <cell r="AO69" t="str">
            <v>CM08 LEMON HONEY (C)</v>
          </cell>
          <cell r="AP69">
            <v>107</v>
          </cell>
          <cell r="AR69" t="str">
            <v>CO02 PLAIN WATER</v>
          </cell>
          <cell r="AS69">
            <v>17</v>
          </cell>
          <cell r="AU69" t="str">
            <v>CN07 HONEY (H)</v>
          </cell>
          <cell r="AV69">
            <v>23</v>
          </cell>
          <cell r="AX69" t="str">
            <v>DB03 1003:MSR CKN CP</v>
          </cell>
          <cell r="AY69">
            <v>4</v>
          </cell>
          <cell r="BA69" t="str">
            <v>CN04 LEMON TEA (H)</v>
          </cell>
          <cell r="BB69">
            <v>8</v>
          </cell>
          <cell r="BD69" t="str">
            <v>CN02 NESCAFE (H)</v>
          </cell>
          <cell r="BE69">
            <v>1</v>
          </cell>
          <cell r="BG69" t="str">
            <v>CM04 LEMON TEA (C)</v>
          </cell>
          <cell r="BH69">
            <v>62</v>
          </cell>
          <cell r="BJ69" t="str">
            <v>CM06 HNY GRN TEA (C)</v>
          </cell>
          <cell r="BK69">
            <v>77</v>
          </cell>
          <cell r="BM69" t="str">
            <v>CN08 LEMON HONEY (H)</v>
          </cell>
          <cell r="BN69">
            <v>31</v>
          </cell>
          <cell r="BP69" t="str">
            <v>CN14 EARL GREY (H)</v>
          </cell>
          <cell r="BQ69">
            <v>2</v>
          </cell>
          <cell r="BS69" t="str">
            <v>CN13 DARJEELING (H)</v>
          </cell>
          <cell r="BT69">
            <v>1</v>
          </cell>
          <cell r="BV69" t="str">
            <v>CN07 HONEY (H)</v>
          </cell>
          <cell r="BW69">
            <v>9</v>
          </cell>
          <cell r="BY69" t="str">
            <v>CN03 TEA (H)</v>
          </cell>
          <cell r="BZ69">
            <v>2</v>
          </cell>
          <cell r="CB69" t="str">
            <v>CM06 HNY GRN TEA (C)</v>
          </cell>
          <cell r="CC69">
            <v>94</v>
          </cell>
          <cell r="CE69" t="str">
            <v>CM08 LEMON HONEY (C)</v>
          </cell>
          <cell r="CF69">
            <v>121</v>
          </cell>
          <cell r="CH69" t="str">
            <v>CN04 LEMON TEA (H)</v>
          </cell>
          <cell r="CI69">
            <v>6</v>
          </cell>
          <cell r="CK69" t="str">
            <v>CN06 HNY GRN TEA (H)</v>
          </cell>
          <cell r="CL69">
            <v>13</v>
          </cell>
          <cell r="CN69" t="str">
            <v>CN07 HONEY (H)</v>
          </cell>
          <cell r="CO69">
            <v>20</v>
          </cell>
        </row>
        <row r="70">
          <cell r="B70" t="str">
            <v>CN12 CHAMOMILE (H)</v>
          </cell>
          <cell r="C70">
            <v>4</v>
          </cell>
          <cell r="E70" t="str">
            <v>CN06 HNY GRN TEA (H)</v>
          </cell>
          <cell r="F70">
            <v>13</v>
          </cell>
          <cell r="H70" t="str">
            <v>CN06 HNY GRN TEA (H)</v>
          </cell>
          <cell r="I70">
            <v>12</v>
          </cell>
          <cell r="K70" t="str">
            <v>CO02 PLAIN WATER</v>
          </cell>
          <cell r="L70">
            <v>15</v>
          </cell>
          <cell r="N70" t="str">
            <v>CN04 LEMON TEA (H)</v>
          </cell>
          <cell r="O70">
            <v>7</v>
          </cell>
          <cell r="Q70" t="str">
            <v>CM07 HONEY (C)</v>
          </cell>
          <cell r="R70">
            <v>13</v>
          </cell>
          <cell r="T70" t="str">
            <v>CN02 NESCAFE (H)</v>
          </cell>
          <cell r="U70">
            <v>7</v>
          </cell>
          <cell r="W70" t="str">
            <v>DB01 1001:BP CKN CP</v>
          </cell>
          <cell r="X70">
            <v>1</v>
          </cell>
          <cell r="Z70" t="str">
            <v>DB04 1004:CKN MARY</v>
          </cell>
          <cell r="AA70">
            <v>1</v>
          </cell>
          <cell r="AC70" t="str">
            <v>DB02 1002:GVY CHK CP</v>
          </cell>
          <cell r="AD70">
            <v>0</v>
          </cell>
          <cell r="AF70" t="str">
            <v>CN12 CHAMOMILE (H)</v>
          </cell>
          <cell r="AG70">
            <v>4</v>
          </cell>
          <cell r="AI70" t="str">
            <v>CN07 HONEY (H)</v>
          </cell>
          <cell r="AJ70">
            <v>19</v>
          </cell>
          <cell r="AL70" t="str">
            <v>CN13 DARJEELING (H)</v>
          </cell>
          <cell r="AM70">
            <v>1</v>
          </cell>
          <cell r="AO70" t="str">
            <v>CN01 MILO (H)</v>
          </cell>
          <cell r="AP70">
            <v>38</v>
          </cell>
          <cell r="AR70" t="str">
            <v>DB01 1001:BP CKN CP</v>
          </cell>
          <cell r="AS70">
            <v>1</v>
          </cell>
          <cell r="AU70" t="str">
            <v>CN08 LEMON HONEY (H)</v>
          </cell>
          <cell r="AV70">
            <v>41</v>
          </cell>
          <cell r="AX70" t="str">
            <v>DB05 1005:FISH&amp;CHIP</v>
          </cell>
          <cell r="AY70">
            <v>1</v>
          </cell>
          <cell r="BA70" t="str">
            <v>CN05 GRN TEA (H)</v>
          </cell>
          <cell r="BB70">
            <v>3</v>
          </cell>
          <cell r="BD70" t="str">
            <v>CN03 TEA (H)</v>
          </cell>
          <cell r="BE70">
            <v>4</v>
          </cell>
          <cell r="BG70" t="str">
            <v>CM05 GRN TEA (C)</v>
          </cell>
          <cell r="BH70">
            <v>74</v>
          </cell>
          <cell r="BJ70" t="str">
            <v>CM07 HONEY (C)</v>
          </cell>
          <cell r="BK70">
            <v>12</v>
          </cell>
          <cell r="BM70" t="str">
            <v>CN12 CHAMOMILE (H)</v>
          </cell>
          <cell r="BN70">
            <v>1</v>
          </cell>
          <cell r="BP70" t="str">
            <v>CO02 PLAIN WATER</v>
          </cell>
          <cell r="BQ70">
            <v>27</v>
          </cell>
          <cell r="BS70" t="str">
            <v>CO02 PLAIN WATER</v>
          </cell>
          <cell r="BT70">
            <v>34</v>
          </cell>
          <cell r="BV70" t="str">
            <v>CN08 LEMON HONEY (H)</v>
          </cell>
          <cell r="BW70">
            <v>26</v>
          </cell>
          <cell r="BY70" t="str">
            <v>CN04 LEMON TEA (H)</v>
          </cell>
          <cell r="BZ70">
            <v>10</v>
          </cell>
          <cell r="CB70" t="str">
            <v>CM07 HONEY (C)</v>
          </cell>
          <cell r="CC70">
            <v>25</v>
          </cell>
          <cell r="CE70" t="str">
            <v>CN01 MILO (H)</v>
          </cell>
          <cell r="CF70">
            <v>32</v>
          </cell>
          <cell r="CH70" t="str">
            <v>CN05 GRN TEA (H)</v>
          </cell>
          <cell r="CI70">
            <v>14</v>
          </cell>
          <cell r="CK70" t="str">
            <v>CN07 HONEY (H)</v>
          </cell>
          <cell r="CL70">
            <v>19</v>
          </cell>
          <cell r="CN70" t="str">
            <v>CN08 LEMON HONEY (H)</v>
          </cell>
          <cell r="CO70">
            <v>24</v>
          </cell>
        </row>
        <row r="71">
          <cell r="B71" t="str">
            <v>CN13 DARJEELING (H)</v>
          </cell>
          <cell r="C71">
            <v>1</v>
          </cell>
          <cell r="E71" t="str">
            <v>CN07 HONEY (H)</v>
          </cell>
          <cell r="F71">
            <v>13</v>
          </cell>
          <cell r="H71" t="str">
            <v>CN07 HONEY (H)</v>
          </cell>
          <cell r="I71">
            <v>5</v>
          </cell>
          <cell r="K71" t="str">
            <v>DB01 1001:BP CKN CP</v>
          </cell>
          <cell r="L71">
            <v>6</v>
          </cell>
          <cell r="N71" t="str">
            <v>CN05 GRN TEA (H)</v>
          </cell>
          <cell r="O71">
            <v>33</v>
          </cell>
          <cell r="Q71" t="str">
            <v>CM08 LEMON HONEY (C)</v>
          </cell>
          <cell r="R71">
            <v>119</v>
          </cell>
          <cell r="T71" t="str">
            <v>CN03 TEA (H)</v>
          </cell>
          <cell r="U71">
            <v>1</v>
          </cell>
          <cell r="W71" t="str">
            <v>DB02 1002:GVY CHK CP</v>
          </cell>
          <cell r="X71">
            <v>1</v>
          </cell>
          <cell r="Z71" t="str">
            <v>DB05 1005:FISH&amp;CHIP</v>
          </cell>
          <cell r="AA71">
            <v>1</v>
          </cell>
          <cell r="AC71" t="str">
            <v>DB03 1003:MSR CKN CP</v>
          </cell>
          <cell r="AD71">
            <v>1</v>
          </cell>
          <cell r="AF71" t="str">
            <v>CN14 EARL GREY (H)</v>
          </cell>
          <cell r="AG71">
            <v>3</v>
          </cell>
          <cell r="AI71" t="str">
            <v>CN08 LEMON HONEY (H)</v>
          </cell>
          <cell r="AJ71">
            <v>53</v>
          </cell>
          <cell r="AL71" t="str">
            <v>CN14 EARL GREY (H)</v>
          </cell>
          <cell r="AM71">
            <v>5</v>
          </cell>
          <cell r="AO71" t="str">
            <v>CN02 NESCAFE (H)</v>
          </cell>
          <cell r="AP71">
            <v>10</v>
          </cell>
          <cell r="AR71" t="str">
            <v>DB03 1003:MSR CKN CP</v>
          </cell>
          <cell r="AS71">
            <v>3</v>
          </cell>
          <cell r="AU71" t="str">
            <v>CN12 CHAMOMILE (H)</v>
          </cell>
          <cell r="AV71">
            <v>6</v>
          </cell>
          <cell r="AX71" t="str">
            <v>DB06 1006:SPAGHETTI</v>
          </cell>
          <cell r="AY71">
            <v>4</v>
          </cell>
          <cell r="BA71" t="str">
            <v>CN06 HNY GRN TEA (H)</v>
          </cell>
          <cell r="BB71">
            <v>22</v>
          </cell>
          <cell r="BD71" t="str">
            <v>CN04 LEMON TEA (H)</v>
          </cell>
          <cell r="BE71">
            <v>9</v>
          </cell>
          <cell r="BG71" t="str">
            <v>CM06 HNY GRN TEA (C)</v>
          </cell>
          <cell r="BH71">
            <v>100</v>
          </cell>
          <cell r="BJ71" t="str">
            <v>CM08 LEMON HONEY (C)</v>
          </cell>
          <cell r="BK71">
            <v>103</v>
          </cell>
          <cell r="BM71" t="str">
            <v>CO02 PLAIN WATER</v>
          </cell>
          <cell r="BN71">
            <v>12</v>
          </cell>
          <cell r="BP71" t="str">
            <v>DB01 1001:BP CKN CP</v>
          </cell>
          <cell r="BQ71">
            <v>2</v>
          </cell>
          <cell r="BS71" t="str">
            <v>DB01 1001:BP CKN CP</v>
          </cell>
          <cell r="BT71">
            <v>2</v>
          </cell>
          <cell r="BV71" t="str">
            <v>CN12 CHAMOMILE (H)</v>
          </cell>
          <cell r="BW71">
            <v>2</v>
          </cell>
          <cell r="BY71" t="str">
            <v>CN05 GRN TEA (H)</v>
          </cell>
          <cell r="BZ71">
            <v>13</v>
          </cell>
          <cell r="CB71" t="str">
            <v>CM08 LEMON HONEY (C)</v>
          </cell>
          <cell r="CC71">
            <v>156</v>
          </cell>
          <cell r="CE71" t="str">
            <v>CN02 NESCAFE (H)</v>
          </cell>
          <cell r="CF71">
            <v>6</v>
          </cell>
          <cell r="CH71" t="str">
            <v>CN06 HNY GRN TEA (H)</v>
          </cell>
          <cell r="CI71">
            <v>30</v>
          </cell>
          <cell r="CK71" t="str">
            <v>CN08 LEMON HONEY (H)</v>
          </cell>
          <cell r="CL71">
            <v>77</v>
          </cell>
          <cell r="CN71" t="str">
            <v>CN12 CHAMOMILE (H)</v>
          </cell>
          <cell r="CO71">
            <v>8</v>
          </cell>
        </row>
        <row r="72">
          <cell r="B72" t="str">
            <v>CN14 EARL GREY (H)</v>
          </cell>
          <cell r="C72">
            <v>1</v>
          </cell>
          <cell r="E72" t="str">
            <v>CN08 LEMON HONEY (H)</v>
          </cell>
          <cell r="F72">
            <v>61</v>
          </cell>
          <cell r="H72" t="str">
            <v>CN08 LEMON HONEY (H)</v>
          </cell>
          <cell r="I72">
            <v>19</v>
          </cell>
          <cell r="K72" t="str">
            <v>DB03 1003:MSR CKN CP</v>
          </cell>
          <cell r="L72">
            <v>2</v>
          </cell>
          <cell r="N72" t="str">
            <v>CN06 HNY GRN TEA (H)</v>
          </cell>
          <cell r="O72">
            <v>40</v>
          </cell>
          <cell r="Q72" t="str">
            <v>CN01 MILO (H)</v>
          </cell>
          <cell r="R72">
            <v>41</v>
          </cell>
          <cell r="T72" t="str">
            <v>CN04 LEMON TEA (H)</v>
          </cell>
          <cell r="U72">
            <v>5</v>
          </cell>
          <cell r="W72" t="str">
            <v>DB03 1003:MSR CKN CP</v>
          </cell>
          <cell r="X72">
            <v>3</v>
          </cell>
          <cell r="Z72" t="str">
            <v>DB06 1006:SPAGHETTI</v>
          </cell>
          <cell r="AA72">
            <v>1</v>
          </cell>
          <cell r="AC72" t="str">
            <v>DB04 1004:CKN MARY</v>
          </cell>
          <cell r="AD72">
            <v>0</v>
          </cell>
          <cell r="AF72" t="str">
            <v>CO02 PLAIN WATER</v>
          </cell>
          <cell r="AG72">
            <v>17</v>
          </cell>
          <cell r="AI72" t="str">
            <v>CN12 CHAMOMILE (H)</v>
          </cell>
          <cell r="AJ72">
            <v>2</v>
          </cell>
          <cell r="AL72" t="str">
            <v>CO02 PLAIN WATER</v>
          </cell>
          <cell r="AM72">
            <v>22</v>
          </cell>
          <cell r="AO72" t="str">
            <v>CN03 TEA (H)</v>
          </cell>
          <cell r="AP72">
            <v>4</v>
          </cell>
          <cell r="AR72" t="str">
            <v>DB04 1004:CKN MARY</v>
          </cell>
          <cell r="AS72">
            <v>1</v>
          </cell>
          <cell r="AU72" t="str">
            <v>CN13 DARJEELING (H)</v>
          </cell>
          <cell r="AV72">
            <v>1</v>
          </cell>
          <cell r="AX72" t="str">
            <v>DC01 1101:THAI CHK</v>
          </cell>
          <cell r="AY72">
            <v>5</v>
          </cell>
          <cell r="BA72" t="str">
            <v>CN07 HONEY (H)</v>
          </cell>
          <cell r="BB72">
            <v>9</v>
          </cell>
          <cell r="BD72" t="str">
            <v>CN05 GRN TEA (H)</v>
          </cell>
          <cell r="BE72">
            <v>12</v>
          </cell>
          <cell r="BG72" t="str">
            <v>CM07 HONEY (C)</v>
          </cell>
          <cell r="BH72">
            <v>13</v>
          </cell>
          <cell r="BJ72" t="str">
            <v>CN01 MILO (H)</v>
          </cell>
          <cell r="BK72">
            <v>32</v>
          </cell>
          <cell r="BM72" t="str">
            <v>DB01 1001:BP CKN CP</v>
          </cell>
          <cell r="BN72">
            <v>3</v>
          </cell>
          <cell r="BP72" t="str">
            <v>DB02 1002:GVY CHK CP</v>
          </cell>
          <cell r="BQ72">
            <v>2</v>
          </cell>
          <cell r="BS72" t="str">
            <v>DB02 1002:GVY CHK CP</v>
          </cell>
          <cell r="BT72">
            <v>1</v>
          </cell>
          <cell r="BV72" t="str">
            <v>CN13 DARJEELING (H)</v>
          </cell>
          <cell r="BW72">
            <v>1</v>
          </cell>
          <cell r="BY72" t="str">
            <v>CN06 HNY GRN TEA (H)</v>
          </cell>
          <cell r="BZ72">
            <v>21</v>
          </cell>
          <cell r="CB72" t="str">
            <v>CN01 MILO (H)</v>
          </cell>
          <cell r="CC72">
            <v>40</v>
          </cell>
          <cell r="CE72" t="str">
            <v>CN03 TEA (H)</v>
          </cell>
          <cell r="CF72">
            <v>4</v>
          </cell>
          <cell r="CH72" t="str">
            <v>CN07 HONEY (H)</v>
          </cell>
          <cell r="CI72">
            <v>15</v>
          </cell>
          <cell r="CK72" t="str">
            <v>CN12 CHAMOMILE (H)</v>
          </cell>
          <cell r="CL72">
            <v>7</v>
          </cell>
          <cell r="CN72" t="str">
            <v>CN13 DARJEELING (H)</v>
          </cell>
          <cell r="CO72">
            <v>1</v>
          </cell>
        </row>
        <row r="73">
          <cell r="B73" t="str">
            <v>CO02 PLAIN WATER</v>
          </cell>
          <cell r="C73">
            <v>34</v>
          </cell>
          <cell r="E73" t="str">
            <v>CN12 CHAMOMILE (H)</v>
          </cell>
          <cell r="F73">
            <v>1</v>
          </cell>
          <cell r="H73" t="str">
            <v>CN12 CHAMOMILE (H)</v>
          </cell>
          <cell r="I73">
            <v>3</v>
          </cell>
          <cell r="K73" t="str">
            <v>DB05 1005:FISH&amp;CHIP</v>
          </cell>
          <cell r="L73">
            <v>2</v>
          </cell>
          <cell r="N73" t="str">
            <v>CN07 HONEY (H)</v>
          </cell>
          <cell r="O73">
            <v>12</v>
          </cell>
          <cell r="Q73" t="str">
            <v>CN02 NESCAFE (H)</v>
          </cell>
          <cell r="R73">
            <v>3</v>
          </cell>
          <cell r="T73" t="str">
            <v>CN05 GRN TEA (H)</v>
          </cell>
          <cell r="U73">
            <v>16</v>
          </cell>
          <cell r="W73" t="str">
            <v>DB04 1004:CKN MARY</v>
          </cell>
          <cell r="X73">
            <v>3</v>
          </cell>
          <cell r="Z73" t="str">
            <v>DC02 1102:MAMITE CHK</v>
          </cell>
          <cell r="AA73">
            <v>2</v>
          </cell>
          <cell r="AC73" t="str">
            <v>DB05 1005:FISH&amp;CHIP</v>
          </cell>
          <cell r="AD73">
            <v>1</v>
          </cell>
          <cell r="AF73" t="str">
            <v>DB01 1001:BP CKN CP</v>
          </cell>
          <cell r="AG73">
            <v>5</v>
          </cell>
          <cell r="AI73" t="str">
            <v>CN14 EARL GREY (H)</v>
          </cell>
          <cell r="AJ73">
            <v>4</v>
          </cell>
          <cell r="AL73" t="str">
            <v>DB01 1001:BP CKN CP</v>
          </cell>
          <cell r="AM73">
            <v>3</v>
          </cell>
          <cell r="AO73" t="str">
            <v>CN04 LEMON TEA (H)</v>
          </cell>
          <cell r="AP73">
            <v>8</v>
          </cell>
          <cell r="AR73" t="str">
            <v>DB07 1007:CHK SALAD</v>
          </cell>
          <cell r="AS73">
            <v>1</v>
          </cell>
          <cell r="AU73" t="str">
            <v>CO02 PLAIN WATER</v>
          </cell>
          <cell r="AV73">
            <v>20</v>
          </cell>
          <cell r="AX73" t="str">
            <v>DC04 1104:S&amp;S CHK</v>
          </cell>
          <cell r="AY73">
            <v>2</v>
          </cell>
          <cell r="BA73" t="str">
            <v>CN08 LEMON HONEY (H)</v>
          </cell>
          <cell r="BB73">
            <v>44</v>
          </cell>
          <cell r="BD73" t="str">
            <v>CN06 HNY GRN TEA (H)</v>
          </cell>
          <cell r="BE73">
            <v>21</v>
          </cell>
          <cell r="BG73" t="str">
            <v>CM08 LEMON HONEY (C)</v>
          </cell>
          <cell r="BH73">
            <v>196</v>
          </cell>
          <cell r="BJ73" t="str">
            <v>CN02 NESCAFE (H)</v>
          </cell>
          <cell r="BK73">
            <v>9</v>
          </cell>
          <cell r="BM73" t="str">
            <v>DB02 1002:GVY CHK CP</v>
          </cell>
          <cell r="BN73">
            <v>0</v>
          </cell>
          <cell r="BP73" t="str">
            <v>DB03 1003:MSR CKN CP</v>
          </cell>
          <cell r="BQ73">
            <v>3</v>
          </cell>
          <cell r="BS73" t="str">
            <v>DB03 1003:MSR CKN CP</v>
          </cell>
          <cell r="BT73">
            <v>1</v>
          </cell>
          <cell r="BV73" t="str">
            <v>CN14 EARL GREY (H)</v>
          </cell>
          <cell r="BW73">
            <v>1</v>
          </cell>
          <cell r="BY73" t="str">
            <v>CN07 HONEY (H)</v>
          </cell>
          <cell r="BZ73">
            <v>15</v>
          </cell>
          <cell r="CB73" t="str">
            <v>CN02 NESCAFE (H)</v>
          </cell>
          <cell r="CC73">
            <v>10</v>
          </cell>
          <cell r="CE73" t="str">
            <v>CN04 LEMON TEA (H)</v>
          </cell>
          <cell r="CF73">
            <v>12</v>
          </cell>
          <cell r="CH73" t="str">
            <v>CN08 LEMON HONEY (H)</v>
          </cell>
          <cell r="CI73">
            <v>45</v>
          </cell>
          <cell r="CK73" t="str">
            <v>CN13 DARJEELING (H)</v>
          </cell>
          <cell r="CL73">
            <v>2</v>
          </cell>
          <cell r="CN73" t="str">
            <v>CN14 EARL GREY (H)</v>
          </cell>
          <cell r="CO73">
            <v>4</v>
          </cell>
        </row>
        <row r="74">
          <cell r="B74" t="str">
            <v>DB01 1001:BP CKN CP</v>
          </cell>
          <cell r="C74">
            <v>4</v>
          </cell>
          <cell r="E74" t="str">
            <v>CN13 DARJEELING (H)</v>
          </cell>
          <cell r="F74">
            <v>2</v>
          </cell>
          <cell r="H74" t="str">
            <v>CN14 EARL GREY (H)</v>
          </cell>
          <cell r="I74">
            <v>4</v>
          </cell>
          <cell r="K74" t="str">
            <v>DC01 1101:THAI CHK</v>
          </cell>
          <cell r="L74">
            <v>1</v>
          </cell>
          <cell r="N74" t="str">
            <v>CN08 LEMON HONEY (H)</v>
          </cell>
          <cell r="O74">
            <v>68</v>
          </cell>
          <cell r="Q74" t="str">
            <v>CN03 TEA (H)</v>
          </cell>
          <cell r="R74">
            <v>6</v>
          </cell>
          <cell r="T74" t="str">
            <v>CN06 HNY GRN TEA (H)</v>
          </cell>
          <cell r="U74">
            <v>9</v>
          </cell>
          <cell r="W74" t="str">
            <v>DB06 1006:SPAGHETTI</v>
          </cell>
          <cell r="X74">
            <v>2</v>
          </cell>
          <cell r="Z74" t="str">
            <v>DC05 1105:BUTTER CHK</v>
          </cell>
          <cell r="AA74">
            <v>1</v>
          </cell>
          <cell r="AC74" t="str">
            <v>DB06 1006:SPAGHETTI</v>
          </cell>
          <cell r="AD74">
            <v>0</v>
          </cell>
          <cell r="AF74" t="str">
            <v>DB03 1003:MSR CKN CP</v>
          </cell>
          <cell r="AG74">
            <v>1</v>
          </cell>
          <cell r="AI74" t="str">
            <v>CO02 PLAIN WATER</v>
          </cell>
          <cell r="AJ74">
            <v>33</v>
          </cell>
          <cell r="AL74" t="str">
            <v>DB02 1002:GVY CHK CP</v>
          </cell>
          <cell r="AM74">
            <v>1</v>
          </cell>
          <cell r="AO74" t="str">
            <v>CN05 GRN TEA (H)</v>
          </cell>
          <cell r="AP74">
            <v>13</v>
          </cell>
          <cell r="AR74" t="str">
            <v>DC02 1102:MAMITE CHK</v>
          </cell>
          <cell r="AS74">
            <v>1</v>
          </cell>
          <cell r="AU74" t="str">
            <v>DB01 1001:BP CKN CP</v>
          </cell>
          <cell r="AV74">
            <v>3</v>
          </cell>
          <cell r="AX74" t="str">
            <v>DC05 1105:BUTTER CHK</v>
          </cell>
          <cell r="AY74">
            <v>9</v>
          </cell>
          <cell r="BA74" t="str">
            <v>CN12 CHAMOMILE (H)</v>
          </cell>
          <cell r="BB74">
            <v>6</v>
          </cell>
          <cell r="BD74" t="str">
            <v>CN07 HONEY (H)</v>
          </cell>
          <cell r="BE74">
            <v>14</v>
          </cell>
          <cell r="BG74" t="str">
            <v>CN01 MILO (H)</v>
          </cell>
          <cell r="BH74">
            <v>45</v>
          </cell>
          <cell r="BJ74" t="str">
            <v>CN03 TEA (H)</v>
          </cell>
          <cell r="BK74">
            <v>1</v>
          </cell>
          <cell r="BM74" t="str">
            <v>DB03 1003:MSR CKN CP</v>
          </cell>
          <cell r="BN74">
            <v>1</v>
          </cell>
          <cell r="BP74" t="str">
            <v>DB04 1004:CKN MARY</v>
          </cell>
          <cell r="BQ74">
            <v>1</v>
          </cell>
          <cell r="BS74" t="str">
            <v>DB05 1005:FISH&amp;CHIP</v>
          </cell>
          <cell r="BT74">
            <v>2</v>
          </cell>
          <cell r="BV74" t="str">
            <v>CO02 PLAIN WATER</v>
          </cell>
          <cell r="BW74">
            <v>15</v>
          </cell>
          <cell r="BY74" t="str">
            <v>CN08 LEMON HONEY (H)</v>
          </cell>
          <cell r="BZ74">
            <v>74</v>
          </cell>
          <cell r="CB74" t="str">
            <v>CN03 TEA (H)</v>
          </cell>
          <cell r="CC74">
            <v>1</v>
          </cell>
          <cell r="CE74" t="str">
            <v>CN05 GRN TEA (H)</v>
          </cell>
          <cell r="CF74">
            <v>13</v>
          </cell>
          <cell r="CH74" t="str">
            <v>CN12 CHAMOMILE (H)</v>
          </cell>
          <cell r="CI74">
            <v>2</v>
          </cell>
          <cell r="CK74" t="str">
            <v>CN14 EARL GREY (H)</v>
          </cell>
          <cell r="CL74">
            <v>2</v>
          </cell>
          <cell r="CN74" t="str">
            <v>CO02 PLAIN WATER</v>
          </cell>
          <cell r="CO74">
            <v>32</v>
          </cell>
        </row>
        <row r="75">
          <cell r="B75" t="str">
            <v>DB03 1003:MSR CKN CP</v>
          </cell>
          <cell r="C75">
            <v>1</v>
          </cell>
          <cell r="E75" t="str">
            <v>CN14 EARL GREY (H)</v>
          </cell>
          <cell r="F75">
            <v>2</v>
          </cell>
          <cell r="H75" t="str">
            <v>CO02 PLAIN WATER</v>
          </cell>
          <cell r="I75">
            <v>16</v>
          </cell>
          <cell r="K75" t="str">
            <v>DC02 1102:MAMITE CHK</v>
          </cell>
          <cell r="L75">
            <v>1</v>
          </cell>
          <cell r="N75" t="str">
            <v>CN12 CHAMOMILE (H)</v>
          </cell>
          <cell r="O75">
            <v>4</v>
          </cell>
          <cell r="Q75" t="str">
            <v>CN04 LEMON TEA (H)</v>
          </cell>
          <cell r="R75">
            <v>8</v>
          </cell>
          <cell r="T75" t="str">
            <v>CN07 HONEY (H)</v>
          </cell>
          <cell r="U75">
            <v>15</v>
          </cell>
          <cell r="W75" t="str">
            <v>DB07 1007:CHK SALAD</v>
          </cell>
          <cell r="X75">
            <v>1</v>
          </cell>
          <cell r="Z75" t="str">
            <v>DC06 1106:HK F.RICE</v>
          </cell>
          <cell r="AA75">
            <v>1</v>
          </cell>
          <cell r="AC75" t="str">
            <v>DB07 1007:CHK SALAD</v>
          </cell>
          <cell r="AD75">
            <v>1</v>
          </cell>
          <cell r="AF75" t="str">
            <v>DB04 1004:CKN MARY</v>
          </cell>
          <cell r="AG75">
            <v>1</v>
          </cell>
          <cell r="AI75" t="str">
            <v>DB01 1001:BP CKN CP</v>
          </cell>
          <cell r="AJ75">
            <v>2</v>
          </cell>
          <cell r="AL75" t="str">
            <v>DB03 1003:MSR CKN CP</v>
          </cell>
          <cell r="AM75">
            <v>1</v>
          </cell>
          <cell r="AO75" t="str">
            <v>CN06 HNY GRN TEA (H)</v>
          </cell>
          <cell r="AP75">
            <v>23</v>
          </cell>
          <cell r="AR75" t="str">
            <v>DC04 1104:S&amp;S CHK</v>
          </cell>
          <cell r="AS75">
            <v>1</v>
          </cell>
          <cell r="AU75" t="str">
            <v>DB03 1003:MSR CKN CP</v>
          </cell>
          <cell r="AV75">
            <v>4</v>
          </cell>
          <cell r="AX75" t="str">
            <v>DC06 1106:HK F.RICE</v>
          </cell>
          <cell r="AY75">
            <v>1</v>
          </cell>
          <cell r="BA75" t="str">
            <v>CO02 PLAIN WATER</v>
          </cell>
          <cell r="BB75">
            <v>20</v>
          </cell>
          <cell r="BD75" t="str">
            <v>CN08 LEMON HONEY (H)</v>
          </cell>
          <cell r="BE75">
            <v>70</v>
          </cell>
          <cell r="BG75" t="str">
            <v>CN02 NESCAFE (H)</v>
          </cell>
          <cell r="BH75">
            <v>16</v>
          </cell>
          <cell r="BJ75" t="str">
            <v>CN04 LEMON TEA (H)</v>
          </cell>
          <cell r="BK75">
            <v>4</v>
          </cell>
          <cell r="BM75" t="str">
            <v>DB04 1004:CKN MARY</v>
          </cell>
          <cell r="BN75">
            <v>3</v>
          </cell>
          <cell r="BP75" t="str">
            <v>DB05 1005:FISH&amp;CHIP</v>
          </cell>
          <cell r="BQ75">
            <v>1</v>
          </cell>
          <cell r="BS75" t="str">
            <v>DB06 1006:SPAGHETTI</v>
          </cell>
          <cell r="BT75">
            <v>2</v>
          </cell>
          <cell r="BV75" t="str">
            <v>DB01 1001:BP CKN CP</v>
          </cell>
          <cell r="BW75">
            <v>1</v>
          </cell>
          <cell r="BY75" t="str">
            <v>CN12 CHAMOMILE (H)</v>
          </cell>
          <cell r="BZ75">
            <v>2</v>
          </cell>
          <cell r="CB75" t="str">
            <v>CN04 LEMON TEA (H)</v>
          </cell>
          <cell r="CC75">
            <v>15</v>
          </cell>
          <cell r="CE75" t="str">
            <v>CN06 HNY GRN TEA (H)</v>
          </cell>
          <cell r="CF75">
            <v>18</v>
          </cell>
          <cell r="CH75" t="str">
            <v>CN14 EARL GREY (H)</v>
          </cell>
          <cell r="CI75">
            <v>3</v>
          </cell>
          <cell r="CK75" t="str">
            <v>CO02 PLAIN WATER</v>
          </cell>
          <cell r="CL75">
            <v>16</v>
          </cell>
          <cell r="CN75" t="str">
            <v>DB01 1001:BP CKN CP</v>
          </cell>
          <cell r="CO75">
            <v>1</v>
          </cell>
        </row>
        <row r="76">
          <cell r="B76" t="str">
            <v>DB05 1005:FISH&amp;CHIP</v>
          </cell>
          <cell r="C76">
            <v>4</v>
          </cell>
          <cell r="E76" t="str">
            <v>CO02 PLAIN WATER</v>
          </cell>
          <cell r="F76">
            <v>35</v>
          </cell>
          <cell r="H76" t="str">
            <v>DB01 1001:BP CKN CP</v>
          </cell>
          <cell r="I76">
            <v>1</v>
          </cell>
          <cell r="K76" t="str">
            <v>DC05 1105:BUTTER CHK</v>
          </cell>
          <cell r="L76">
            <v>4</v>
          </cell>
          <cell r="N76" t="str">
            <v>CN14 EARL GREY (H)</v>
          </cell>
          <cell r="O76">
            <v>2</v>
          </cell>
          <cell r="Q76" t="str">
            <v>CN05 GRN TEA (H)</v>
          </cell>
          <cell r="R76">
            <v>22</v>
          </cell>
          <cell r="T76" t="str">
            <v>CN08 LEMON HONEY (H)</v>
          </cell>
          <cell r="U76">
            <v>42</v>
          </cell>
          <cell r="W76" t="str">
            <v>DC01 1101:THAI CHK</v>
          </cell>
          <cell r="X76">
            <v>3</v>
          </cell>
          <cell r="Z76" t="str">
            <v>DC07 1107:SBL F.RICE</v>
          </cell>
          <cell r="AA76">
            <v>1</v>
          </cell>
          <cell r="AC76" t="str">
            <v>DC01 1101:THAI CHK</v>
          </cell>
          <cell r="AD76">
            <v>3</v>
          </cell>
          <cell r="AF76" t="str">
            <v>DB05 1005:FISH&amp;CHIP</v>
          </cell>
          <cell r="AG76">
            <v>1</v>
          </cell>
          <cell r="AI76" t="str">
            <v>DB03 1003:MSR CKN CP</v>
          </cell>
          <cell r="AJ76">
            <v>1</v>
          </cell>
          <cell r="AL76" t="str">
            <v>DB04 1004:CKN MARY</v>
          </cell>
          <cell r="AM76">
            <v>1</v>
          </cell>
          <cell r="AO76" t="str">
            <v>CN07 HONEY (H)</v>
          </cell>
          <cell r="AP76">
            <v>16</v>
          </cell>
          <cell r="AR76" t="str">
            <v>DC05 1105:BUTTER CHK</v>
          </cell>
          <cell r="AS76">
            <v>4</v>
          </cell>
          <cell r="AU76" t="str">
            <v>DB04 1004:CKN MARY</v>
          </cell>
          <cell r="AV76">
            <v>3</v>
          </cell>
          <cell r="AX76" t="str">
            <v>DC07 1107:SBL F.RICE</v>
          </cell>
          <cell r="AY76">
            <v>1</v>
          </cell>
          <cell r="BA76" t="str">
            <v>DB01 1001:BP CKN CP</v>
          </cell>
          <cell r="BB76">
            <v>1</v>
          </cell>
          <cell r="BD76" t="str">
            <v>CN12 CHAMOMILE (H)</v>
          </cell>
          <cell r="BE76">
            <v>1</v>
          </cell>
          <cell r="BG76" t="str">
            <v>CN03 TEA (H)</v>
          </cell>
          <cell r="BH76">
            <v>4</v>
          </cell>
          <cell r="BJ76" t="str">
            <v>CN05 GRN TEA (H)</v>
          </cell>
          <cell r="BK76">
            <v>14</v>
          </cell>
          <cell r="BM76" t="str">
            <v>DB06 1006:SPAGHETTI</v>
          </cell>
          <cell r="BN76">
            <v>1</v>
          </cell>
          <cell r="BP76" t="str">
            <v>DB06 1006:SPAGHETTI</v>
          </cell>
          <cell r="BQ76">
            <v>1</v>
          </cell>
          <cell r="BS76" t="str">
            <v>DB07 1007:CHK SALAD</v>
          </cell>
          <cell r="BT76">
            <v>1</v>
          </cell>
          <cell r="BV76" t="str">
            <v>DB03 1003:MSR CKN CP</v>
          </cell>
          <cell r="BW76">
            <v>1</v>
          </cell>
          <cell r="BY76" t="str">
            <v>CN13 DARJEELING (H)</v>
          </cell>
          <cell r="BZ76">
            <v>1</v>
          </cell>
          <cell r="CB76" t="str">
            <v>CN05 GRN TEA (H)</v>
          </cell>
          <cell r="CC76">
            <v>18</v>
          </cell>
          <cell r="CE76" t="str">
            <v>CN07 HONEY (H)</v>
          </cell>
          <cell r="CF76">
            <v>14</v>
          </cell>
          <cell r="CH76" t="str">
            <v>CO02 PLAIN WATER</v>
          </cell>
          <cell r="CI76">
            <v>14</v>
          </cell>
          <cell r="CK76" t="str">
            <v>DB01 1001:BP CKN CP</v>
          </cell>
          <cell r="CL76">
            <v>3</v>
          </cell>
          <cell r="CN76" t="str">
            <v>DB03 1003:MSR CKN CP</v>
          </cell>
          <cell r="CO76">
            <v>1</v>
          </cell>
        </row>
        <row r="77">
          <cell r="B77" t="str">
            <v>DB06 1006:SPAGHETTI</v>
          </cell>
          <cell r="C77">
            <v>3</v>
          </cell>
          <cell r="E77" t="str">
            <v>DB01 1001:BP CKN CP</v>
          </cell>
          <cell r="F77">
            <v>1</v>
          </cell>
          <cell r="H77" t="str">
            <v>DB03 1003:MSR CKN CP</v>
          </cell>
          <cell r="I77">
            <v>2</v>
          </cell>
          <cell r="K77" t="str">
            <v>DC06 1106:HK F.RICE</v>
          </cell>
          <cell r="L77">
            <v>1</v>
          </cell>
          <cell r="N77" t="str">
            <v>CO02 PLAIN WATER</v>
          </cell>
          <cell r="O77">
            <v>30</v>
          </cell>
          <cell r="Q77" t="str">
            <v>CN06 HNY GRN TEA (H)</v>
          </cell>
          <cell r="R77">
            <v>39</v>
          </cell>
          <cell r="T77" t="str">
            <v>CN12 CHAMOMILE (H)</v>
          </cell>
          <cell r="U77">
            <v>2</v>
          </cell>
          <cell r="W77" t="str">
            <v>DC02 1102:MAMITE CHK</v>
          </cell>
          <cell r="X77">
            <v>2</v>
          </cell>
          <cell r="Z77" t="str">
            <v>DC09 1109:BP UDON</v>
          </cell>
          <cell r="AA77">
            <v>3</v>
          </cell>
          <cell r="AC77" t="str">
            <v>DC04 1104:S&amp;S CHK</v>
          </cell>
          <cell r="AD77">
            <v>1</v>
          </cell>
          <cell r="AF77" t="str">
            <v>DB06 1006:SPAGHETTI</v>
          </cell>
          <cell r="AG77">
            <v>2</v>
          </cell>
          <cell r="AI77" t="str">
            <v>DB04 1004:CKN MARY</v>
          </cell>
          <cell r="AJ77">
            <v>3</v>
          </cell>
          <cell r="AL77" t="str">
            <v>DB06 1006:SPAGHETTI</v>
          </cell>
          <cell r="AM77">
            <v>2</v>
          </cell>
          <cell r="AO77" t="str">
            <v>CN08 LEMON HONEY (H)</v>
          </cell>
          <cell r="AP77">
            <v>60</v>
          </cell>
          <cell r="AR77" t="str">
            <v>DC07 1107:SBL F.RICE</v>
          </cell>
          <cell r="AS77">
            <v>1</v>
          </cell>
          <cell r="AU77" t="str">
            <v>DB07 1007:CHK SALAD</v>
          </cell>
          <cell r="AV77">
            <v>1</v>
          </cell>
          <cell r="AX77" t="str">
            <v>DC09 1109:BP UDON</v>
          </cell>
          <cell r="AY77">
            <v>1</v>
          </cell>
          <cell r="BA77" t="str">
            <v>DB03 1003:MSR CKN CP</v>
          </cell>
          <cell r="BB77">
            <v>1</v>
          </cell>
          <cell r="BD77" t="str">
            <v>CN14 EARL GREY (H)</v>
          </cell>
          <cell r="BE77">
            <v>6</v>
          </cell>
          <cell r="BG77" t="str">
            <v>CN04 LEMON TEA (H)</v>
          </cell>
          <cell r="BH77">
            <v>16</v>
          </cell>
          <cell r="BJ77" t="str">
            <v>CN06 HNY GRN TEA (H)</v>
          </cell>
          <cell r="BK77">
            <v>31</v>
          </cell>
          <cell r="BM77" t="str">
            <v>DB07 1007:CHK SALAD</v>
          </cell>
          <cell r="BN77">
            <v>1</v>
          </cell>
          <cell r="BP77" t="str">
            <v>DB07 1007:CHK SALAD</v>
          </cell>
          <cell r="BQ77">
            <v>1</v>
          </cell>
          <cell r="BS77" t="str">
            <v>DC02 1102:MAMITE CHK</v>
          </cell>
          <cell r="BT77">
            <v>2</v>
          </cell>
          <cell r="BV77" t="str">
            <v>DB04 1004:CKN MARY</v>
          </cell>
          <cell r="BW77">
            <v>2</v>
          </cell>
          <cell r="BY77" t="str">
            <v>CO02 PLAIN WATER</v>
          </cell>
          <cell r="BZ77">
            <v>49</v>
          </cell>
          <cell r="CB77" t="str">
            <v>CN06 HNY GRN TEA (H)</v>
          </cell>
          <cell r="CC77">
            <v>28</v>
          </cell>
          <cell r="CE77" t="str">
            <v>CN08 LEMON HONEY (H)</v>
          </cell>
          <cell r="CF77">
            <v>57</v>
          </cell>
          <cell r="CH77" t="str">
            <v>DB01 1001:BP CKN CP</v>
          </cell>
          <cell r="CI77">
            <v>3</v>
          </cell>
          <cell r="CK77" t="str">
            <v>DB02 1002:GVY CHK CP</v>
          </cell>
          <cell r="CL77">
            <v>1</v>
          </cell>
          <cell r="CN77" t="str">
            <v>DB05 1005:FISH&amp;CHIP</v>
          </cell>
          <cell r="CO77">
            <v>1</v>
          </cell>
        </row>
        <row r="78">
          <cell r="B78" t="str">
            <v>DC01 1101:THAI CHK</v>
          </cell>
          <cell r="C78">
            <v>2</v>
          </cell>
          <cell r="E78" t="str">
            <v>DB03 1003:MSR CKN CP</v>
          </cell>
          <cell r="F78">
            <v>3</v>
          </cell>
          <cell r="H78" t="str">
            <v>DB04 1004:CKN MARY</v>
          </cell>
          <cell r="I78">
            <v>1</v>
          </cell>
          <cell r="K78" t="str">
            <v>DC09 1109:BP UDON</v>
          </cell>
          <cell r="L78">
            <v>3</v>
          </cell>
          <cell r="N78" t="str">
            <v>DB01 1001:BP CKN CP</v>
          </cell>
          <cell r="O78">
            <v>3</v>
          </cell>
          <cell r="Q78" t="str">
            <v>CN07 HONEY (H)</v>
          </cell>
          <cell r="R78">
            <v>24</v>
          </cell>
          <cell r="T78" t="str">
            <v>CN14 EARL GREY (H)</v>
          </cell>
          <cell r="U78">
            <v>2</v>
          </cell>
          <cell r="W78" t="str">
            <v>DC04 1104:S&amp;S CHK</v>
          </cell>
          <cell r="X78">
            <v>1</v>
          </cell>
          <cell r="Z78" t="str">
            <v>DC15 1115:CHK NOODLE</v>
          </cell>
          <cell r="AA78">
            <v>1</v>
          </cell>
          <cell r="AC78" t="str">
            <v>DC05 1105:BUTTER CHK</v>
          </cell>
          <cell r="AD78">
            <v>7</v>
          </cell>
          <cell r="AF78" t="str">
            <v>DC01 1101:THAI CHK</v>
          </cell>
          <cell r="AG78">
            <v>1</v>
          </cell>
          <cell r="AI78" t="str">
            <v>DB07 1007:CHK SALAD</v>
          </cell>
          <cell r="AJ78">
            <v>2</v>
          </cell>
          <cell r="AL78" t="str">
            <v>DB07 1007:CHK SALAD</v>
          </cell>
          <cell r="AM78">
            <v>1</v>
          </cell>
          <cell r="AO78" t="str">
            <v>CN12 CHAMOMILE (H)</v>
          </cell>
          <cell r="AP78">
            <v>7</v>
          </cell>
          <cell r="AR78" t="str">
            <v>DC10 1110:NISSIN</v>
          </cell>
          <cell r="AS78">
            <v>2</v>
          </cell>
          <cell r="AU78" t="str">
            <v>DC01 1101:THAI CHK</v>
          </cell>
          <cell r="AV78">
            <v>1</v>
          </cell>
          <cell r="AX78" t="str">
            <v>DC10 1110:NISSIN</v>
          </cell>
          <cell r="AY78">
            <v>3</v>
          </cell>
          <cell r="BA78" t="str">
            <v>DB07 1007:CHK SALAD</v>
          </cell>
          <cell r="BB78">
            <v>1</v>
          </cell>
          <cell r="BD78" t="str">
            <v>CO02 PLAIN WATER</v>
          </cell>
          <cell r="BE78">
            <v>31</v>
          </cell>
          <cell r="BG78" t="str">
            <v>CN05 GRN TEA (H)</v>
          </cell>
          <cell r="BH78">
            <v>22</v>
          </cell>
          <cell r="BJ78" t="str">
            <v>CN07 HONEY (H)</v>
          </cell>
          <cell r="BK78">
            <v>18</v>
          </cell>
          <cell r="BM78" t="str">
            <v>DC01 1101:THAI CHK</v>
          </cell>
          <cell r="BN78">
            <v>1</v>
          </cell>
          <cell r="BP78" t="str">
            <v>DC01 1101:THAI CHK</v>
          </cell>
          <cell r="BQ78">
            <v>4</v>
          </cell>
          <cell r="BS78" t="str">
            <v>DC04 1104:S&amp;S CHK</v>
          </cell>
          <cell r="BT78">
            <v>1</v>
          </cell>
          <cell r="BV78" t="str">
            <v>DB05 1005:FISH&amp;CHIP</v>
          </cell>
          <cell r="BW78">
            <v>1</v>
          </cell>
          <cell r="BY78" t="str">
            <v>DB01 1001:BP CKN CP</v>
          </cell>
          <cell r="BZ78">
            <v>1</v>
          </cell>
          <cell r="CB78" t="str">
            <v>CN07 HONEY (H)</v>
          </cell>
          <cell r="CC78">
            <v>22</v>
          </cell>
          <cell r="CE78" t="str">
            <v>CN12 CHAMOMILE (H)</v>
          </cell>
          <cell r="CF78">
            <v>9</v>
          </cell>
          <cell r="CH78" t="str">
            <v>DB03 1003:MSR CKN CP</v>
          </cell>
          <cell r="CI78">
            <v>8</v>
          </cell>
          <cell r="CK78" t="str">
            <v>DB03 1003:MSR CKN CP</v>
          </cell>
          <cell r="CL78">
            <v>3</v>
          </cell>
          <cell r="CN78" t="str">
            <v>DB06 1006:SPAGHETTI</v>
          </cell>
          <cell r="CO78">
            <v>1</v>
          </cell>
        </row>
        <row r="79">
          <cell r="B79" t="str">
            <v>DC02 1102:MAMITE CHK</v>
          </cell>
          <cell r="C79">
            <v>2</v>
          </cell>
          <cell r="E79" t="str">
            <v>DB06 1006:SPAGHETTI</v>
          </cell>
          <cell r="F79">
            <v>2</v>
          </cell>
          <cell r="H79" t="str">
            <v>DB05 1005:FISH&amp;CHIP</v>
          </cell>
          <cell r="I79">
            <v>1</v>
          </cell>
          <cell r="K79" t="str">
            <v>DC10 1110:NISSIN</v>
          </cell>
          <cell r="L79">
            <v>1</v>
          </cell>
          <cell r="N79" t="str">
            <v>DB03 1003:MSR CKN CP</v>
          </cell>
          <cell r="O79">
            <v>4</v>
          </cell>
          <cell r="Q79" t="str">
            <v>CN08 LEMON HONEY (H)</v>
          </cell>
          <cell r="R79">
            <v>63</v>
          </cell>
          <cell r="T79" t="str">
            <v>CO02 PLAIN WATER</v>
          </cell>
          <cell r="U79">
            <v>23</v>
          </cell>
          <cell r="W79" t="str">
            <v>DC05 1105:BUTTER CHK</v>
          </cell>
          <cell r="X79">
            <v>5</v>
          </cell>
          <cell r="Z79" t="str">
            <v>DD02 1202:FREN FRIES</v>
          </cell>
          <cell r="AA79">
            <v>3</v>
          </cell>
          <cell r="AC79" t="str">
            <v>DC07 1107:SBL F.RICE</v>
          </cell>
          <cell r="AD79">
            <v>1</v>
          </cell>
          <cell r="AF79" t="str">
            <v>DC02 1102:MAMITE CHK</v>
          </cell>
          <cell r="AG79">
            <v>1</v>
          </cell>
          <cell r="AI79" t="str">
            <v>DC02 1102:MAMITE CHK</v>
          </cell>
          <cell r="AJ79">
            <v>4</v>
          </cell>
          <cell r="AL79" t="str">
            <v>DC01 1101:THAI CHK</v>
          </cell>
          <cell r="AM79">
            <v>3</v>
          </cell>
          <cell r="AO79" t="str">
            <v>CN14 EARL GREY (H)</v>
          </cell>
          <cell r="AP79">
            <v>1</v>
          </cell>
          <cell r="AR79" t="str">
            <v>DC15 1115:CHK NOODLE</v>
          </cell>
          <cell r="AS79">
            <v>1</v>
          </cell>
          <cell r="AU79" t="str">
            <v>DC02 1102:MAMITE CHK</v>
          </cell>
          <cell r="AV79">
            <v>1</v>
          </cell>
          <cell r="AX79" t="str">
            <v>DC11 1111:VEG RICE</v>
          </cell>
          <cell r="AY79">
            <v>1</v>
          </cell>
          <cell r="BA79" t="str">
            <v>DC01 1101:THAI CHK</v>
          </cell>
          <cell r="BB79">
            <v>4</v>
          </cell>
          <cell r="BD79" t="str">
            <v>DB01 1001:BP CKN CP</v>
          </cell>
          <cell r="BE79">
            <v>4</v>
          </cell>
          <cell r="BG79" t="str">
            <v>CN06 HNY GRN TEA (H)</v>
          </cell>
          <cell r="BH79">
            <v>24</v>
          </cell>
          <cell r="BJ79" t="str">
            <v>CN08 LEMON HONEY (H)</v>
          </cell>
          <cell r="BK79">
            <v>73</v>
          </cell>
          <cell r="BM79" t="str">
            <v>DC02 1102:MAMITE CHK</v>
          </cell>
          <cell r="BN79">
            <v>1</v>
          </cell>
          <cell r="BP79" t="str">
            <v>DC02 1102:MAMITE CHK</v>
          </cell>
          <cell r="BQ79">
            <v>2</v>
          </cell>
          <cell r="BS79" t="str">
            <v>DC05 1105:BUTTER CHK</v>
          </cell>
          <cell r="BT79">
            <v>1</v>
          </cell>
          <cell r="BV79" t="str">
            <v>DC01 1101:THAI CHK</v>
          </cell>
          <cell r="BW79">
            <v>2</v>
          </cell>
          <cell r="BY79" t="str">
            <v>DB02 1002:GVY CHK CP</v>
          </cell>
          <cell r="BZ79">
            <v>4</v>
          </cell>
          <cell r="CB79" t="str">
            <v>CN08 LEMON HONEY (H)</v>
          </cell>
          <cell r="CC79">
            <v>72</v>
          </cell>
          <cell r="CE79" t="str">
            <v>CN14 EARL GREY (H)</v>
          </cell>
          <cell r="CF79">
            <v>1</v>
          </cell>
          <cell r="CH79" t="str">
            <v>DB04 1004:CKN MARY</v>
          </cell>
          <cell r="CI79">
            <v>3</v>
          </cell>
          <cell r="CK79" t="str">
            <v>DB05 1005:FISH&amp;CHIP</v>
          </cell>
          <cell r="CL79">
            <v>3</v>
          </cell>
          <cell r="CN79" t="str">
            <v>DC01 1101:THAI CHK</v>
          </cell>
          <cell r="CO79">
            <v>2</v>
          </cell>
        </row>
        <row r="80">
          <cell r="B80" t="str">
            <v>DC04 1104:S&amp;S CHK</v>
          </cell>
          <cell r="C80">
            <v>3</v>
          </cell>
          <cell r="E80" t="str">
            <v>DC01 1101:THAI CHK</v>
          </cell>
          <cell r="F80">
            <v>2</v>
          </cell>
          <cell r="H80" t="str">
            <v>DB07 1007:CHK SALAD</v>
          </cell>
          <cell r="I80">
            <v>2</v>
          </cell>
          <cell r="K80" t="str">
            <v>DC15 1115:CHK NOODLE</v>
          </cell>
          <cell r="L80">
            <v>1</v>
          </cell>
          <cell r="N80" t="str">
            <v>DB05 1005:FISH&amp;CHIP</v>
          </cell>
          <cell r="O80">
            <v>2</v>
          </cell>
          <cell r="Q80" t="str">
            <v>CN12 CHAMOMILE (H)</v>
          </cell>
          <cell r="R80">
            <v>5</v>
          </cell>
          <cell r="T80" t="str">
            <v>DB01 1001:BP CKN CP</v>
          </cell>
          <cell r="U80">
            <v>4</v>
          </cell>
          <cell r="W80" t="str">
            <v>DC06 1106:HK F.RICE</v>
          </cell>
          <cell r="X80">
            <v>4</v>
          </cell>
          <cell r="Z80" t="str">
            <v>DD06 1206:SPRING RL</v>
          </cell>
          <cell r="AA80">
            <v>1</v>
          </cell>
          <cell r="AC80" t="str">
            <v>DC09 1109:BP UDON</v>
          </cell>
          <cell r="AD80">
            <v>1</v>
          </cell>
          <cell r="AF80" t="str">
            <v>DC04 1104:S&amp;S CHK</v>
          </cell>
          <cell r="AG80">
            <v>1</v>
          </cell>
          <cell r="AI80" t="str">
            <v>DC05 1105:BUTTER CHK</v>
          </cell>
          <cell r="AJ80">
            <v>5</v>
          </cell>
          <cell r="AL80" t="str">
            <v>DC02 1102:MAMITE CHK</v>
          </cell>
          <cell r="AM80">
            <v>3</v>
          </cell>
          <cell r="AO80" t="str">
            <v>CO02 PLAIN WATER</v>
          </cell>
          <cell r="AP80">
            <v>19</v>
          </cell>
          <cell r="AR80" t="str">
            <v>DD02 1202:FREN FRIES</v>
          </cell>
          <cell r="AS80">
            <v>5</v>
          </cell>
          <cell r="AU80" t="str">
            <v>DC05 1105:BUTTER CHK</v>
          </cell>
          <cell r="AV80">
            <v>2</v>
          </cell>
          <cell r="AX80" t="str">
            <v>DC15 1115:CHK NOODLE</v>
          </cell>
          <cell r="AY80">
            <v>2</v>
          </cell>
          <cell r="BA80" t="str">
            <v>DC02 1102:MAMITE CHK</v>
          </cell>
          <cell r="BB80">
            <v>3</v>
          </cell>
          <cell r="BD80" t="str">
            <v>DB03 1003:MSR CKN CP</v>
          </cell>
          <cell r="BE80">
            <v>3</v>
          </cell>
          <cell r="BG80" t="str">
            <v>CN07 HONEY (H)</v>
          </cell>
          <cell r="BH80">
            <v>19</v>
          </cell>
          <cell r="BJ80" t="str">
            <v>CN12 CHAMOMILE (H)</v>
          </cell>
          <cell r="BK80">
            <v>3</v>
          </cell>
          <cell r="BM80" t="str">
            <v>DC04 1104:S&amp;S CHK</v>
          </cell>
          <cell r="BN80">
            <v>1</v>
          </cell>
          <cell r="BP80" t="str">
            <v>DC04 1104:S&amp;S CHK</v>
          </cell>
          <cell r="BQ80">
            <v>1</v>
          </cell>
          <cell r="BS80" t="str">
            <v>DC06 1106:HK F.RICE</v>
          </cell>
          <cell r="BT80">
            <v>2</v>
          </cell>
          <cell r="BV80" t="str">
            <v>DC02 1102:MAMITE CHK</v>
          </cell>
          <cell r="BW80">
            <v>3</v>
          </cell>
          <cell r="BY80" t="str">
            <v>DB03 1003:MSR CKN CP</v>
          </cell>
          <cell r="BZ80">
            <v>1</v>
          </cell>
          <cell r="CB80" t="str">
            <v>CN12 CHAMOMILE (H)</v>
          </cell>
          <cell r="CC80">
            <v>7</v>
          </cell>
          <cell r="CE80" t="str">
            <v>CO02 PLAIN WATER</v>
          </cell>
          <cell r="CF80">
            <v>36</v>
          </cell>
          <cell r="CH80" t="str">
            <v>DB05 1005:FISH&amp;CHIP</v>
          </cell>
          <cell r="CI80">
            <v>6</v>
          </cell>
          <cell r="CK80" t="str">
            <v>DB06 1006:SPAGHETTI</v>
          </cell>
          <cell r="CL80">
            <v>4</v>
          </cell>
          <cell r="CN80" t="str">
            <v>DC02 1102:MAMITE CHK</v>
          </cell>
          <cell r="CO80">
            <v>3</v>
          </cell>
        </row>
        <row r="81">
          <cell r="B81" t="str">
            <v>DC05 1105:BUTTER CHK</v>
          </cell>
          <cell r="C81">
            <v>2</v>
          </cell>
          <cell r="E81" t="str">
            <v>DC05 1105:BUTTER CHK</v>
          </cell>
          <cell r="F81">
            <v>8</v>
          </cell>
          <cell r="H81" t="str">
            <v>DC01 1101:THAI CHK</v>
          </cell>
          <cell r="I81">
            <v>2</v>
          </cell>
          <cell r="K81" t="str">
            <v>DD02 1202:FREN FRIES</v>
          </cell>
          <cell r="L81">
            <v>1</v>
          </cell>
          <cell r="N81" t="str">
            <v>DB06 1006:SPAGHETTI</v>
          </cell>
          <cell r="O81">
            <v>2</v>
          </cell>
          <cell r="Q81" t="str">
            <v>CN13 DARJEELING (H)</v>
          </cell>
          <cell r="R81">
            <v>3</v>
          </cell>
          <cell r="T81" t="str">
            <v>DB06 1006:SPAGHETTI</v>
          </cell>
          <cell r="U81">
            <v>1</v>
          </cell>
          <cell r="W81" t="str">
            <v>DC07 1107:SBL F.RICE</v>
          </cell>
          <cell r="X81">
            <v>2</v>
          </cell>
          <cell r="Z81" t="str">
            <v>DD07 1207:SAUSAGE</v>
          </cell>
          <cell r="AA81">
            <v>2</v>
          </cell>
          <cell r="AC81" t="str">
            <v>DC15 1115:CHK NOODLE</v>
          </cell>
          <cell r="AD81">
            <v>1</v>
          </cell>
          <cell r="AF81" t="str">
            <v>DC05 1105:BUTTER CHK</v>
          </cell>
          <cell r="AG81">
            <v>3</v>
          </cell>
          <cell r="AI81" t="str">
            <v>DC06 1106:HK F.RICE</v>
          </cell>
          <cell r="AJ81">
            <v>3</v>
          </cell>
          <cell r="AL81" t="str">
            <v>DC04 1104:S&amp;S CHK</v>
          </cell>
          <cell r="AM81">
            <v>1</v>
          </cell>
          <cell r="AO81" t="str">
            <v>DB01 1001:BP CKN CP</v>
          </cell>
          <cell r="AP81">
            <v>2</v>
          </cell>
          <cell r="AR81" t="str">
            <v>DD03 1203:GOLD MROOM</v>
          </cell>
          <cell r="AS81">
            <v>1</v>
          </cell>
          <cell r="AU81" t="str">
            <v>DC06 1106:HK F.RICE</v>
          </cell>
          <cell r="AV81">
            <v>1</v>
          </cell>
          <cell r="AX81" t="str">
            <v>DC16 1116:MGL CHICKEN</v>
          </cell>
          <cell r="AY81">
            <v>2</v>
          </cell>
          <cell r="BA81" t="str">
            <v>DC05 1105:BUTTER CHK</v>
          </cell>
          <cell r="BB81">
            <v>3</v>
          </cell>
          <cell r="BD81" t="str">
            <v>DB04 1004:CKN MARY</v>
          </cell>
          <cell r="BE81">
            <v>1</v>
          </cell>
          <cell r="BG81" t="str">
            <v>CN08 LEMON HONEY (H)</v>
          </cell>
          <cell r="BH81">
            <v>114</v>
          </cell>
          <cell r="BJ81" t="str">
            <v>CN13 DARJEELING (H)</v>
          </cell>
          <cell r="BK81">
            <v>1</v>
          </cell>
          <cell r="BM81" t="str">
            <v>DC05 1105:BUTTER CHK</v>
          </cell>
          <cell r="BN81">
            <v>6</v>
          </cell>
          <cell r="BP81" t="str">
            <v>DC05 1105:BUTTER CHK</v>
          </cell>
          <cell r="BQ81">
            <v>5</v>
          </cell>
          <cell r="BS81" t="str">
            <v>DC07 1107:SBL F.RICE</v>
          </cell>
          <cell r="BT81">
            <v>2</v>
          </cell>
          <cell r="BV81" t="str">
            <v>DC05 1105:BUTTER CHK</v>
          </cell>
          <cell r="BW81">
            <v>2</v>
          </cell>
          <cell r="BY81" t="str">
            <v>DB04 1004:CKN MARY</v>
          </cell>
          <cell r="BZ81">
            <v>5</v>
          </cell>
          <cell r="CB81" t="str">
            <v>CN13 DARJEELING (H)</v>
          </cell>
          <cell r="CC81">
            <v>3</v>
          </cell>
          <cell r="CE81" t="str">
            <v>DB03 1003:MSR CKN CP</v>
          </cell>
          <cell r="CF81">
            <v>3</v>
          </cell>
          <cell r="CH81" t="str">
            <v>DB06 1006:SPAGHETTI</v>
          </cell>
          <cell r="CI81">
            <v>2</v>
          </cell>
          <cell r="CK81" t="str">
            <v>DC01 1101:THAI CHK</v>
          </cell>
          <cell r="CL81">
            <v>1</v>
          </cell>
          <cell r="CN81" t="str">
            <v>DC05 1105:BUTTER CHK</v>
          </cell>
          <cell r="CO81">
            <v>3</v>
          </cell>
        </row>
        <row r="82">
          <cell r="B82" t="str">
            <v>DC06 1106:HK F.RICE</v>
          </cell>
          <cell r="C82">
            <v>2</v>
          </cell>
          <cell r="E82" t="str">
            <v>DC06 1106:HK F.RICE</v>
          </cell>
          <cell r="F82">
            <v>3</v>
          </cell>
          <cell r="H82" t="str">
            <v>DC02 1102:MAMITE CHK</v>
          </cell>
          <cell r="I82">
            <v>1</v>
          </cell>
          <cell r="K82" t="str">
            <v>DD03 1203:GOLD MROOM</v>
          </cell>
          <cell r="L82">
            <v>2</v>
          </cell>
          <cell r="N82" t="str">
            <v>DB07 1007:CHK SALAD</v>
          </cell>
          <cell r="O82">
            <v>1</v>
          </cell>
          <cell r="Q82" t="str">
            <v>CN14 EARL GREY (H)</v>
          </cell>
          <cell r="R82">
            <v>5</v>
          </cell>
          <cell r="T82" t="str">
            <v>DC01 1101:THAI CHK</v>
          </cell>
          <cell r="U82">
            <v>2</v>
          </cell>
          <cell r="W82" t="str">
            <v>DC09 1109:BP UDON</v>
          </cell>
          <cell r="X82">
            <v>1</v>
          </cell>
          <cell r="Z82" t="str">
            <v>DD11 1302:NUGGET</v>
          </cell>
          <cell r="AA82">
            <v>1</v>
          </cell>
          <cell r="AC82" t="str">
            <v>DC16 1116:MGL CHICKEN</v>
          </cell>
          <cell r="AD82">
            <v>1</v>
          </cell>
          <cell r="AF82" t="str">
            <v>DC09 1109:BP UDON</v>
          </cell>
          <cell r="AG82">
            <v>4</v>
          </cell>
          <cell r="AI82" t="str">
            <v>DC07 1107:SBL F.RICE</v>
          </cell>
          <cell r="AJ82">
            <v>1</v>
          </cell>
          <cell r="AL82" t="str">
            <v>DC05 1105:BUTTER CHK</v>
          </cell>
          <cell r="AM82">
            <v>2</v>
          </cell>
          <cell r="AO82" t="str">
            <v>DB03 1003:MSR CKN CP</v>
          </cell>
          <cell r="AP82">
            <v>2</v>
          </cell>
          <cell r="AR82" t="str">
            <v>DD06 1206:SPRING RL</v>
          </cell>
          <cell r="AS82">
            <v>1</v>
          </cell>
          <cell r="AU82" t="str">
            <v>DC08 1108:SBL F.MEE</v>
          </cell>
          <cell r="AV82">
            <v>1</v>
          </cell>
          <cell r="AX82" t="str">
            <v>DD03 1203:GOLD MROOM</v>
          </cell>
          <cell r="AY82">
            <v>1</v>
          </cell>
          <cell r="BA82" t="str">
            <v>DC06 1106:HK F.RICE</v>
          </cell>
          <cell r="BB82">
            <v>2</v>
          </cell>
          <cell r="BD82" t="str">
            <v>DB05 1005:FISH&amp;CHIP</v>
          </cell>
          <cell r="BE82">
            <v>1</v>
          </cell>
          <cell r="BG82" t="str">
            <v>CN12 CHAMOMILE (H)</v>
          </cell>
          <cell r="BH82">
            <v>11</v>
          </cell>
          <cell r="BJ82" t="str">
            <v>CN14 EARL GREY (H)</v>
          </cell>
          <cell r="BK82">
            <v>2</v>
          </cell>
          <cell r="BM82" t="str">
            <v>DC07 1107:SBL F.RICE</v>
          </cell>
          <cell r="BN82">
            <v>1</v>
          </cell>
          <cell r="BP82" t="str">
            <v>DC06 1106:HK F.RICE</v>
          </cell>
          <cell r="BQ82">
            <v>1</v>
          </cell>
          <cell r="BS82" t="str">
            <v>DC09 1109:BP UDON</v>
          </cell>
          <cell r="BT82">
            <v>0</v>
          </cell>
          <cell r="BV82" t="str">
            <v>DC07 1107:SBL F.RICE</v>
          </cell>
          <cell r="BW82">
            <v>1</v>
          </cell>
          <cell r="BY82" t="str">
            <v>DB05 1005:FISH&amp;CHIP</v>
          </cell>
          <cell r="BZ82">
            <v>1</v>
          </cell>
          <cell r="CB82" t="str">
            <v>CN14 EARL GREY (H)</v>
          </cell>
          <cell r="CC82">
            <v>3</v>
          </cell>
          <cell r="CE82" t="str">
            <v>DB04 1004:CKN MARY</v>
          </cell>
          <cell r="CF82">
            <v>2</v>
          </cell>
          <cell r="CH82" t="str">
            <v>DC01 1101:THAI CHK</v>
          </cell>
          <cell r="CI82">
            <v>0</v>
          </cell>
          <cell r="CK82" t="str">
            <v>DC02 1102:MAMITE CHK</v>
          </cell>
          <cell r="CL82">
            <v>4</v>
          </cell>
          <cell r="CN82" t="str">
            <v>DC06 1106:HK F.RICE</v>
          </cell>
          <cell r="CO82">
            <v>1</v>
          </cell>
        </row>
        <row r="83">
          <cell r="B83" t="str">
            <v>DC07 1107:SBL F.RICE</v>
          </cell>
          <cell r="C83">
            <v>1</v>
          </cell>
          <cell r="E83" t="str">
            <v>DC07 1107:SBL F.RICE</v>
          </cell>
          <cell r="F83">
            <v>2</v>
          </cell>
          <cell r="H83" t="str">
            <v>DC05 1105:BUTTER CHK</v>
          </cell>
          <cell r="I83">
            <v>1</v>
          </cell>
          <cell r="K83" t="str">
            <v>DD04 1204:FISHBALL</v>
          </cell>
          <cell r="L83">
            <v>1</v>
          </cell>
          <cell r="N83" t="str">
            <v>DC01 1101:THAI CHK</v>
          </cell>
          <cell r="O83">
            <v>6</v>
          </cell>
          <cell r="Q83" t="str">
            <v>CO02 PLAIN WATER</v>
          </cell>
          <cell r="R83">
            <v>44</v>
          </cell>
          <cell r="T83" t="str">
            <v>DC02 1102:MAMITE CHK</v>
          </cell>
          <cell r="U83">
            <v>1</v>
          </cell>
          <cell r="W83" t="str">
            <v>DC10 1110:NISSIN</v>
          </cell>
          <cell r="X83">
            <v>2</v>
          </cell>
          <cell r="Z83" t="str">
            <v>DD12 1303:CHK WING</v>
          </cell>
          <cell r="AA83">
            <v>1</v>
          </cell>
          <cell r="AC83" t="str">
            <v>DD02 1202:FREN FRIES</v>
          </cell>
          <cell r="AD83">
            <v>2</v>
          </cell>
          <cell r="AF83" t="str">
            <v>DC16 1116:MGL CHICKEN</v>
          </cell>
          <cell r="AG83">
            <v>1</v>
          </cell>
          <cell r="AI83" t="str">
            <v>DC10 1110:NISSIN</v>
          </cell>
          <cell r="AJ83">
            <v>1</v>
          </cell>
          <cell r="AL83" t="str">
            <v>DC07 1107:SBL F.RICE</v>
          </cell>
          <cell r="AM83">
            <v>1</v>
          </cell>
          <cell r="AO83" t="str">
            <v>DB05 1005:FISH&amp;CHIP</v>
          </cell>
          <cell r="AP83">
            <v>3</v>
          </cell>
          <cell r="AR83" t="str">
            <v>DD11 1302:NUGGET</v>
          </cell>
          <cell r="AS83">
            <v>3</v>
          </cell>
          <cell r="AU83" t="str">
            <v>DC09 1109:BP UDON</v>
          </cell>
          <cell r="AV83">
            <v>2</v>
          </cell>
          <cell r="AX83" t="str">
            <v>DD13 1304:IKAN BILIS</v>
          </cell>
          <cell r="AY83">
            <v>1</v>
          </cell>
          <cell r="BA83" t="str">
            <v>DC07 1107:SBL F.RICE</v>
          </cell>
          <cell r="BB83">
            <v>4</v>
          </cell>
          <cell r="BD83" t="str">
            <v>DC02 1102:MAMITE CHK</v>
          </cell>
          <cell r="BE83">
            <v>4</v>
          </cell>
          <cell r="BG83" t="str">
            <v>CN13 DARJEELING (H)</v>
          </cell>
          <cell r="BH83">
            <v>2</v>
          </cell>
          <cell r="BJ83" t="str">
            <v>CO02 PLAIN WATER</v>
          </cell>
          <cell r="BK83">
            <v>28</v>
          </cell>
          <cell r="BM83" t="str">
            <v>DC10 1110:NISSIN</v>
          </cell>
          <cell r="BN83">
            <v>2</v>
          </cell>
          <cell r="BP83" t="str">
            <v>DC07 1107:SBL F.RICE</v>
          </cell>
          <cell r="BQ83">
            <v>3</v>
          </cell>
          <cell r="BS83" t="str">
            <v>DC10 1110:NISSIN</v>
          </cell>
          <cell r="BT83">
            <v>1</v>
          </cell>
          <cell r="BV83" t="str">
            <v>DC10 1110:NISSIN</v>
          </cell>
          <cell r="BW83">
            <v>1</v>
          </cell>
          <cell r="BY83" t="str">
            <v>DB06 1006:SPAGHETTI</v>
          </cell>
          <cell r="BZ83">
            <v>1</v>
          </cell>
          <cell r="CB83" t="str">
            <v>CO02 PLAIN WATER</v>
          </cell>
          <cell r="CC83">
            <v>36</v>
          </cell>
          <cell r="CE83" t="str">
            <v>DB05 1005:FISH&amp;CHIP</v>
          </cell>
          <cell r="CF83">
            <v>2</v>
          </cell>
          <cell r="CH83" t="str">
            <v>DC02 1102:MAMITE CHK</v>
          </cell>
          <cell r="CI83">
            <v>2</v>
          </cell>
          <cell r="CK83" t="str">
            <v>DC05 1105:BUTTER CHK</v>
          </cell>
          <cell r="CL83">
            <v>1</v>
          </cell>
          <cell r="CN83" t="str">
            <v>DC07 1107:SBL F.RICE</v>
          </cell>
          <cell r="CO83">
            <v>1</v>
          </cell>
        </row>
        <row r="84">
          <cell r="B84" t="str">
            <v>DC10 1110:NISSIN</v>
          </cell>
          <cell r="C84">
            <v>1</v>
          </cell>
          <cell r="E84" t="str">
            <v>DC09 1109:BP UDON</v>
          </cell>
          <cell r="F84">
            <v>1</v>
          </cell>
          <cell r="H84" t="str">
            <v>DC10 1110:NISSIN</v>
          </cell>
          <cell r="I84">
            <v>3</v>
          </cell>
          <cell r="K84" t="str">
            <v>DD06 1206:SPRING RL</v>
          </cell>
          <cell r="L84">
            <v>1</v>
          </cell>
          <cell r="N84" t="str">
            <v>DC05 1105:BUTTER CHK</v>
          </cell>
          <cell r="O84">
            <v>7</v>
          </cell>
          <cell r="Q84" t="str">
            <v>DB01 1001:BP CKN CP</v>
          </cell>
          <cell r="R84">
            <v>1</v>
          </cell>
          <cell r="T84" t="str">
            <v>DC05 1105:BUTTER CHK</v>
          </cell>
          <cell r="U84">
            <v>5</v>
          </cell>
          <cell r="W84" t="str">
            <v>DC16 1116:MGL CHICKEN</v>
          </cell>
          <cell r="X84">
            <v>1</v>
          </cell>
          <cell r="Z84" t="str">
            <v>DE01 SET 990</v>
          </cell>
          <cell r="AA84">
            <v>5</v>
          </cell>
          <cell r="AC84" t="str">
            <v>DD07 1207:SAUSAGE</v>
          </cell>
          <cell r="AD84">
            <v>1</v>
          </cell>
          <cell r="AF84" t="str">
            <v>DD02 1202:FREN FRIES</v>
          </cell>
          <cell r="AG84">
            <v>3</v>
          </cell>
          <cell r="AI84" t="str">
            <v>DD02 1202:FREN FRIES</v>
          </cell>
          <cell r="AJ84">
            <v>1</v>
          </cell>
          <cell r="AL84" t="str">
            <v>DC08 1108:SBL F.MEE</v>
          </cell>
          <cell r="AM84">
            <v>1</v>
          </cell>
          <cell r="AO84" t="str">
            <v>DB06 1006:SPAGHETTI</v>
          </cell>
          <cell r="AP84">
            <v>2</v>
          </cell>
          <cell r="AR84" t="str">
            <v>DD17 1308 C/CALAMARI</v>
          </cell>
          <cell r="AS84">
            <v>3</v>
          </cell>
          <cell r="AU84" t="str">
            <v>DC15 1115:CHK NOODLE</v>
          </cell>
          <cell r="AV84">
            <v>2</v>
          </cell>
          <cell r="AX84" t="str">
            <v>DD14 1305:THAI RL</v>
          </cell>
          <cell r="AY84">
            <v>1</v>
          </cell>
          <cell r="BA84" t="str">
            <v>DC09 1109:BP UDON</v>
          </cell>
          <cell r="BB84">
            <v>2</v>
          </cell>
          <cell r="BD84" t="str">
            <v>DC05 1105:BUTTER CHK</v>
          </cell>
          <cell r="BE84">
            <v>4</v>
          </cell>
          <cell r="BG84" t="str">
            <v>CN14 EARL GREY (H)</v>
          </cell>
          <cell r="BH84">
            <v>4</v>
          </cell>
          <cell r="BJ84" t="str">
            <v>DB01 1001:BP CKN CP</v>
          </cell>
          <cell r="BK84">
            <v>1</v>
          </cell>
          <cell r="BM84" t="str">
            <v>DC15 1115:CHK NOODLE</v>
          </cell>
          <cell r="BN84">
            <v>2</v>
          </cell>
          <cell r="BP84" t="str">
            <v>DC08 1108:SBL F.MEE</v>
          </cell>
          <cell r="BQ84">
            <v>1</v>
          </cell>
          <cell r="BS84" t="str">
            <v>DC16 1116:MGL CHICKEN</v>
          </cell>
          <cell r="BT84">
            <v>1</v>
          </cell>
          <cell r="BV84" t="str">
            <v>DC15 1115:CHK NOODLE</v>
          </cell>
          <cell r="BW84">
            <v>1</v>
          </cell>
          <cell r="BY84" t="str">
            <v>DB07 1007:CHK SALAD</v>
          </cell>
          <cell r="BZ84">
            <v>1</v>
          </cell>
          <cell r="CB84" t="str">
            <v>DB01 1001:BP CKN CP</v>
          </cell>
          <cell r="CC84">
            <v>2</v>
          </cell>
          <cell r="CE84" t="str">
            <v>DB06 1006:SPAGHETTI</v>
          </cell>
          <cell r="CF84">
            <v>1</v>
          </cell>
          <cell r="CH84" t="str">
            <v>DC05 1105:BUTTER CHK</v>
          </cell>
          <cell r="CI84">
            <v>3</v>
          </cell>
          <cell r="CK84" t="str">
            <v>DC06 1106:HK F.RICE</v>
          </cell>
          <cell r="CL84">
            <v>2</v>
          </cell>
          <cell r="CN84" t="str">
            <v>DD02 1202:FREN FRIES</v>
          </cell>
          <cell r="CO84">
            <v>3</v>
          </cell>
        </row>
        <row r="85">
          <cell r="B85" t="str">
            <v>DC15 1115:CHK NOODLE</v>
          </cell>
          <cell r="C85">
            <v>1</v>
          </cell>
          <cell r="E85" t="str">
            <v>DC10 1110:NISSIN</v>
          </cell>
          <cell r="F85">
            <v>2</v>
          </cell>
          <cell r="H85" t="str">
            <v>DC11 1111:VEG RICE</v>
          </cell>
          <cell r="I85">
            <v>1</v>
          </cell>
          <cell r="K85" t="str">
            <v>DD12 1303:CHK WING</v>
          </cell>
          <cell r="L85">
            <v>3</v>
          </cell>
          <cell r="N85" t="str">
            <v>DC06 1106:HK F.RICE</v>
          </cell>
          <cell r="O85">
            <v>2</v>
          </cell>
          <cell r="Q85" t="str">
            <v>DB02 1002:GVY CHK CP</v>
          </cell>
          <cell r="R85">
            <v>1</v>
          </cell>
          <cell r="T85" t="str">
            <v>DC06 1106:HK F.RICE</v>
          </cell>
          <cell r="U85">
            <v>2</v>
          </cell>
          <cell r="W85" t="str">
            <v>DD02 1202:FREN FRIES</v>
          </cell>
          <cell r="X85">
            <v>4</v>
          </cell>
          <cell r="Z85" t="str">
            <v>DE02 SET 1390</v>
          </cell>
          <cell r="AA85">
            <v>6</v>
          </cell>
          <cell r="AC85" t="str">
            <v>DD18 1309 Mc C/O.RING</v>
          </cell>
          <cell r="AD85">
            <v>1</v>
          </cell>
          <cell r="AF85" t="str">
            <v>DD06 1206:SPRING RL</v>
          </cell>
          <cell r="AG85">
            <v>2</v>
          </cell>
          <cell r="AI85" t="str">
            <v>DD03 1203:GOLD MROOM</v>
          </cell>
          <cell r="AJ85">
            <v>1</v>
          </cell>
          <cell r="AL85" t="str">
            <v>DC15 1115:CHK NOODLE</v>
          </cell>
          <cell r="AM85">
            <v>2</v>
          </cell>
          <cell r="AO85" t="str">
            <v>DB07 1007:CHK SALAD</v>
          </cell>
          <cell r="AP85">
            <v>1</v>
          </cell>
          <cell r="AR85" t="str">
            <v>DD19 1310:Mc SPIRAL/F</v>
          </cell>
          <cell r="AS85">
            <v>1</v>
          </cell>
          <cell r="AU85" t="str">
            <v>DC16 1116:MGL CHICKEN</v>
          </cell>
          <cell r="AV85">
            <v>2</v>
          </cell>
          <cell r="AX85" t="str">
            <v>DD21 1312:Mc HASH BRW</v>
          </cell>
          <cell r="AY85">
            <v>1</v>
          </cell>
          <cell r="BA85" t="str">
            <v>DC15 1115:CHK NOODLE</v>
          </cell>
          <cell r="BB85">
            <v>1</v>
          </cell>
          <cell r="BD85" t="str">
            <v>DC06 1106:HK F.RICE</v>
          </cell>
          <cell r="BE85">
            <v>3</v>
          </cell>
          <cell r="BG85" t="str">
            <v>CO02 PLAIN WATER</v>
          </cell>
          <cell r="BH85">
            <v>42</v>
          </cell>
          <cell r="BJ85" t="str">
            <v>DB02 1002:GVY CHK CP</v>
          </cell>
          <cell r="BK85">
            <v>2</v>
          </cell>
          <cell r="BM85" t="str">
            <v>DC16 1116:MGL CHICKEN</v>
          </cell>
          <cell r="BN85">
            <v>2</v>
          </cell>
          <cell r="BP85" t="str">
            <v>DC15 1115:CHK NOODLE</v>
          </cell>
          <cell r="BQ85">
            <v>1</v>
          </cell>
          <cell r="BS85" t="str">
            <v>DD02 1202:FREN FRIES</v>
          </cell>
          <cell r="BT85">
            <v>1</v>
          </cell>
          <cell r="BV85" t="str">
            <v>DC16 1116:MGL CHICKEN</v>
          </cell>
          <cell r="BW85">
            <v>2</v>
          </cell>
          <cell r="BY85" t="str">
            <v>DC01 1101:THAI CHK</v>
          </cell>
          <cell r="BZ85">
            <v>2</v>
          </cell>
          <cell r="CB85" t="str">
            <v>DB03 1003:MSR CKN CP</v>
          </cell>
          <cell r="CC85">
            <v>3</v>
          </cell>
          <cell r="CE85" t="str">
            <v>DB07 1007:CHK SALAD</v>
          </cell>
          <cell r="CF85">
            <v>1</v>
          </cell>
          <cell r="CH85" t="str">
            <v>DC07 1107:SBL F.RICE</v>
          </cell>
          <cell r="CI85">
            <v>1</v>
          </cell>
          <cell r="CK85" t="str">
            <v>DC07 1107:SBL F.RICE</v>
          </cell>
          <cell r="CL85">
            <v>4</v>
          </cell>
          <cell r="CN85" t="str">
            <v>DD03 1203:GOLD MROOM</v>
          </cell>
          <cell r="CO85">
            <v>1</v>
          </cell>
        </row>
        <row r="86">
          <cell r="B86" t="str">
            <v>DC16 1116:MGL CHICKEN</v>
          </cell>
          <cell r="C86">
            <v>1</v>
          </cell>
          <cell r="E86" t="str">
            <v>DD02 1202:FREN FRIES</v>
          </cell>
          <cell r="F86">
            <v>2</v>
          </cell>
          <cell r="H86" t="str">
            <v>DC15 1115:CHK NOODLE</v>
          </cell>
          <cell r="I86">
            <v>1</v>
          </cell>
          <cell r="K86" t="str">
            <v>DD16 1307:D.F C/WING</v>
          </cell>
          <cell r="L86">
            <v>1</v>
          </cell>
          <cell r="N86" t="str">
            <v>DC07 1107:SBL F.RICE</v>
          </cell>
          <cell r="O86">
            <v>1</v>
          </cell>
          <cell r="Q86" t="str">
            <v>DB03 1003:MSR CKN CP</v>
          </cell>
          <cell r="R86">
            <v>9</v>
          </cell>
          <cell r="T86" t="str">
            <v>DC07 1107:SBL F.RICE</v>
          </cell>
          <cell r="U86">
            <v>2</v>
          </cell>
          <cell r="W86" t="str">
            <v>DD03 1203:GOLD MROOM</v>
          </cell>
          <cell r="X86">
            <v>0</v>
          </cell>
          <cell r="Z86" t="str">
            <v>DF09 ADD SAUCE MAYO</v>
          </cell>
          <cell r="AA86">
            <v>2</v>
          </cell>
          <cell r="AC86" t="str">
            <v>DE01 SET 990</v>
          </cell>
          <cell r="AD86">
            <v>1</v>
          </cell>
          <cell r="AF86" t="str">
            <v>DD07 1207:SAUSAGE</v>
          </cell>
          <cell r="AG86">
            <v>2</v>
          </cell>
          <cell r="AI86" t="str">
            <v>DD12 1303:CHK WING</v>
          </cell>
          <cell r="AJ86">
            <v>1</v>
          </cell>
          <cell r="AL86" t="str">
            <v>DC16 1116:MGL CHICKEN</v>
          </cell>
          <cell r="AM86">
            <v>2</v>
          </cell>
          <cell r="AO86" t="str">
            <v>DC01 1101:THAI CHK</v>
          </cell>
          <cell r="AP86">
            <v>4</v>
          </cell>
          <cell r="AR86" t="str">
            <v>DD21 1312:Mc HASH BRW</v>
          </cell>
          <cell r="AS86">
            <v>1</v>
          </cell>
          <cell r="AU86" t="str">
            <v>DD02 1202:FREN FRIES</v>
          </cell>
          <cell r="AV86">
            <v>4</v>
          </cell>
          <cell r="AX86" t="str">
            <v>DE01 SET 990</v>
          </cell>
          <cell r="AY86">
            <v>7</v>
          </cell>
          <cell r="BA86" t="str">
            <v>DC16 1116:MGL CHICKEN</v>
          </cell>
          <cell r="BB86">
            <v>1</v>
          </cell>
          <cell r="BD86" t="str">
            <v>DC07 1107:SBL F.RICE</v>
          </cell>
          <cell r="BE86">
            <v>2</v>
          </cell>
          <cell r="BG86" t="str">
            <v>DB01 1001:BP CKN CP</v>
          </cell>
          <cell r="BH86">
            <v>3</v>
          </cell>
          <cell r="BJ86" t="str">
            <v>DB03 1003:MSR CKN CP</v>
          </cell>
          <cell r="BK86">
            <v>3</v>
          </cell>
          <cell r="BM86" t="str">
            <v>DD02 1202:FREN FRIES</v>
          </cell>
          <cell r="BN86">
            <v>4</v>
          </cell>
          <cell r="BP86" t="str">
            <v>DC16 1116:MGL CHICKEN</v>
          </cell>
          <cell r="BQ86">
            <v>2</v>
          </cell>
          <cell r="BS86" t="str">
            <v>DD11 1302:NUGGET</v>
          </cell>
          <cell r="BT86">
            <v>1</v>
          </cell>
          <cell r="BV86" t="str">
            <v>DD02 1202:FREN FRIES</v>
          </cell>
          <cell r="BW86">
            <v>4</v>
          </cell>
          <cell r="BY86" t="str">
            <v>DC02 1102:MAMITE CHK</v>
          </cell>
          <cell r="BZ86">
            <v>3</v>
          </cell>
          <cell r="CB86" t="str">
            <v>DB04 1004:CKN MARY</v>
          </cell>
          <cell r="CC86">
            <v>1</v>
          </cell>
          <cell r="CE86" t="str">
            <v>DC01 1101:THAI CHK</v>
          </cell>
          <cell r="CF86">
            <v>2</v>
          </cell>
          <cell r="CH86" t="str">
            <v>DC10 1110:NISSIN</v>
          </cell>
          <cell r="CI86">
            <v>0</v>
          </cell>
          <cell r="CK86" t="str">
            <v>DC09 1109:BP UDON</v>
          </cell>
          <cell r="CL86">
            <v>1</v>
          </cell>
          <cell r="CN86" t="str">
            <v>DD11 1302:NUGGET</v>
          </cell>
          <cell r="CO86">
            <v>0</v>
          </cell>
        </row>
        <row r="87">
          <cell r="B87" t="str">
            <v>DD02 1202:FREN FRIES</v>
          </cell>
          <cell r="C87">
            <v>2</v>
          </cell>
          <cell r="E87" t="str">
            <v>DD11 1302:NUGGET</v>
          </cell>
          <cell r="F87">
            <v>1</v>
          </cell>
          <cell r="H87" t="str">
            <v>DC16 1116:MGL CHICKEN</v>
          </cell>
          <cell r="I87">
            <v>1</v>
          </cell>
          <cell r="K87" t="str">
            <v>DE01 SET 990</v>
          </cell>
          <cell r="L87">
            <v>4</v>
          </cell>
          <cell r="N87" t="str">
            <v>DC09 1109:BP UDON</v>
          </cell>
          <cell r="O87">
            <v>3</v>
          </cell>
          <cell r="Q87" t="str">
            <v>DB04 1004:CKN MARY</v>
          </cell>
          <cell r="R87">
            <v>3</v>
          </cell>
          <cell r="T87" t="str">
            <v>DC09 1109:BP UDON</v>
          </cell>
          <cell r="U87">
            <v>2</v>
          </cell>
          <cell r="W87" t="str">
            <v>DD04 1204:FISHBALL</v>
          </cell>
          <cell r="X87">
            <v>1</v>
          </cell>
          <cell r="Z87" t="str">
            <v>DF12 ADD SAUCE SAMBAL</v>
          </cell>
          <cell r="AA87">
            <v>1</v>
          </cell>
          <cell r="AC87" t="str">
            <v>DE02 SET 1390</v>
          </cell>
          <cell r="AD87">
            <v>2</v>
          </cell>
          <cell r="AF87" t="str">
            <v>DD11 1302:NUGGET</v>
          </cell>
          <cell r="AG87">
            <v>1</v>
          </cell>
          <cell r="AI87" t="str">
            <v>DD21 1312:Mc HASH BRW</v>
          </cell>
          <cell r="AJ87">
            <v>1</v>
          </cell>
          <cell r="AL87" t="str">
            <v>DD02 1202:FREN FRIES</v>
          </cell>
          <cell r="AM87">
            <v>2</v>
          </cell>
          <cell r="AO87" t="str">
            <v>DC02 1102:MAMITE CHK</v>
          </cell>
          <cell r="AP87">
            <v>4</v>
          </cell>
          <cell r="AR87" t="str">
            <v>DE01 SET 990</v>
          </cell>
          <cell r="AS87">
            <v>1</v>
          </cell>
          <cell r="AU87" t="str">
            <v>DD03 1203:GOLD MROOM</v>
          </cell>
          <cell r="AV87">
            <v>2</v>
          </cell>
          <cell r="AX87" t="str">
            <v>DE02 SET 1390</v>
          </cell>
          <cell r="AY87">
            <v>5</v>
          </cell>
          <cell r="BA87" t="str">
            <v>DD02 1202:FREN FRIES</v>
          </cell>
          <cell r="BB87">
            <v>1</v>
          </cell>
          <cell r="BD87" t="str">
            <v>DC09 1109:BP UDON</v>
          </cell>
          <cell r="BE87">
            <v>1</v>
          </cell>
          <cell r="BG87" t="str">
            <v>DB02 1002:GVY CHK CP</v>
          </cell>
          <cell r="BH87">
            <v>1</v>
          </cell>
          <cell r="BJ87" t="str">
            <v>DB06 1006:SPAGHETTI</v>
          </cell>
          <cell r="BK87">
            <v>2</v>
          </cell>
          <cell r="BM87" t="str">
            <v>DD11 1302:NUGGET</v>
          </cell>
          <cell r="BN87">
            <v>1</v>
          </cell>
          <cell r="BP87" t="str">
            <v>DD02 1202:FREN FRIES</v>
          </cell>
          <cell r="BQ87">
            <v>3</v>
          </cell>
          <cell r="BS87" t="str">
            <v>DD13 1304:IKAN BILIS</v>
          </cell>
          <cell r="BT87">
            <v>1</v>
          </cell>
          <cell r="BV87" t="str">
            <v>DD16 1307:D.F C/WING</v>
          </cell>
          <cell r="BW87">
            <v>1</v>
          </cell>
          <cell r="BY87" t="str">
            <v>DC05 1105:BUTTER CHK</v>
          </cell>
          <cell r="BZ87">
            <v>6</v>
          </cell>
          <cell r="CB87" t="str">
            <v>DB05 1005:FISH&amp;CHIP</v>
          </cell>
          <cell r="CC87">
            <v>2</v>
          </cell>
          <cell r="CE87" t="str">
            <v>DC05 1105:BUTTER CHK</v>
          </cell>
          <cell r="CF87">
            <v>7</v>
          </cell>
          <cell r="CH87" t="str">
            <v>DC16 1116:MGL CHICKEN</v>
          </cell>
          <cell r="CI87">
            <v>1</v>
          </cell>
          <cell r="CK87" t="str">
            <v>DC10 1110:NISSIN</v>
          </cell>
          <cell r="CL87">
            <v>0</v>
          </cell>
          <cell r="CN87" t="str">
            <v>DD12 1303:CHK WING</v>
          </cell>
          <cell r="CO87">
            <v>0</v>
          </cell>
        </row>
        <row r="88">
          <cell r="B88" t="str">
            <v>DD07 1207:SAUSAGE</v>
          </cell>
          <cell r="C88">
            <v>2</v>
          </cell>
          <cell r="E88" t="str">
            <v>DD12 1303:CHK WING</v>
          </cell>
          <cell r="F88">
            <v>4</v>
          </cell>
          <cell r="H88" t="str">
            <v>DD02 1202:FREN FRIES</v>
          </cell>
          <cell r="I88">
            <v>1</v>
          </cell>
          <cell r="K88" t="str">
            <v>DE02 SET 1390</v>
          </cell>
          <cell r="L88">
            <v>5</v>
          </cell>
          <cell r="N88" t="str">
            <v>DC11 1111:VEG RICE</v>
          </cell>
          <cell r="O88">
            <v>1</v>
          </cell>
          <cell r="Q88" t="str">
            <v>DB05 1005:FISH&amp;CHIP</v>
          </cell>
          <cell r="R88">
            <v>1</v>
          </cell>
          <cell r="T88" t="str">
            <v>DC16 1116:MGL CHICKEN</v>
          </cell>
          <cell r="U88">
            <v>1</v>
          </cell>
          <cell r="W88" t="str">
            <v>DD07 1207:SAUSAGE</v>
          </cell>
          <cell r="X88">
            <v>1</v>
          </cell>
          <cell r="Z88" t="str">
            <v>DF14 ADD SAUCE TOMATO</v>
          </cell>
          <cell r="AA88">
            <v>2</v>
          </cell>
          <cell r="AC88" t="str">
            <v>DF09 ADD SAUCE MAYO</v>
          </cell>
          <cell r="AD88">
            <v>2</v>
          </cell>
          <cell r="AF88" t="str">
            <v>DD12 1303:CHK WING</v>
          </cell>
          <cell r="AG88">
            <v>1</v>
          </cell>
          <cell r="AI88" t="str">
            <v>DE01 SET 990</v>
          </cell>
          <cell r="AJ88">
            <v>3</v>
          </cell>
          <cell r="AL88" t="str">
            <v>DD12 1303:CHK WING</v>
          </cell>
          <cell r="AM88">
            <v>2</v>
          </cell>
          <cell r="AO88" t="str">
            <v>DC04 1104:S&amp;S CHK</v>
          </cell>
          <cell r="AP88">
            <v>5</v>
          </cell>
          <cell r="AR88" t="str">
            <v>DE02 SET 1390</v>
          </cell>
          <cell r="AS88">
            <v>3</v>
          </cell>
          <cell r="AU88" t="str">
            <v>DD07 1207:SAUSAGE</v>
          </cell>
          <cell r="AV88">
            <v>1</v>
          </cell>
          <cell r="AX88" t="str">
            <v>DF09 ADD SAUCE MAYO</v>
          </cell>
          <cell r="AY88">
            <v>2</v>
          </cell>
          <cell r="BA88" t="str">
            <v>DD12 1303:CHK WING</v>
          </cell>
          <cell r="BB88">
            <v>2</v>
          </cell>
          <cell r="BD88" t="str">
            <v>DC11 1111:VEG RICE</v>
          </cell>
          <cell r="BE88">
            <v>1</v>
          </cell>
          <cell r="BG88" t="str">
            <v>DB03 1003:MSR CKN CP</v>
          </cell>
          <cell r="BH88">
            <v>4</v>
          </cell>
          <cell r="BJ88" t="str">
            <v>DC01 1101:THAI CHK</v>
          </cell>
          <cell r="BK88">
            <v>1</v>
          </cell>
          <cell r="BM88" t="str">
            <v>DD12 1303:CHK WING</v>
          </cell>
          <cell r="BN88">
            <v>2</v>
          </cell>
          <cell r="BP88" t="str">
            <v>DD04 1204:FISHBALL</v>
          </cell>
          <cell r="BQ88">
            <v>1</v>
          </cell>
          <cell r="BS88" t="str">
            <v>DD18 1309 Mc C/O.RING</v>
          </cell>
          <cell r="BT88">
            <v>1</v>
          </cell>
          <cell r="BV88" t="str">
            <v>DE01 SET 990</v>
          </cell>
          <cell r="BW88">
            <v>9</v>
          </cell>
          <cell r="BY88" t="str">
            <v>DC06 1106:HK F.RICE</v>
          </cell>
          <cell r="BZ88">
            <v>1</v>
          </cell>
          <cell r="CB88" t="str">
            <v>DB06 1006:SPAGHETTI</v>
          </cell>
          <cell r="CC88">
            <v>3</v>
          </cell>
          <cell r="CE88" t="str">
            <v>DC06 1106:HK F.RICE</v>
          </cell>
          <cell r="CF88">
            <v>1</v>
          </cell>
          <cell r="CH88" t="str">
            <v>DD02 1202:FREN FRIES</v>
          </cell>
          <cell r="CI88">
            <v>3</v>
          </cell>
          <cell r="CK88" t="str">
            <v>DC16 1116:MGL CHICKEN</v>
          </cell>
          <cell r="CL88">
            <v>2</v>
          </cell>
          <cell r="CN88" t="str">
            <v>DD19 1310:Mc SPIRAL/F</v>
          </cell>
          <cell r="CO88">
            <v>2</v>
          </cell>
        </row>
        <row r="89">
          <cell r="B89" t="str">
            <v>DD12 1303:CHK WING</v>
          </cell>
          <cell r="C89">
            <v>1</v>
          </cell>
          <cell r="E89" t="str">
            <v>DD13 1304:IKAN BILIS</v>
          </cell>
          <cell r="F89">
            <v>1</v>
          </cell>
          <cell r="H89" t="str">
            <v>DD03 1203:GOLD MROOM</v>
          </cell>
          <cell r="I89">
            <v>1</v>
          </cell>
          <cell r="K89" t="str">
            <v>DF07 ADD SAUCE C.PADI</v>
          </cell>
          <cell r="L89">
            <v>1</v>
          </cell>
          <cell r="N89" t="str">
            <v>DC16 1116:MGL CHICKEN</v>
          </cell>
          <cell r="O89">
            <v>4</v>
          </cell>
          <cell r="Q89" t="str">
            <v>DB06 1006:SPAGHETTI</v>
          </cell>
          <cell r="R89">
            <v>2</v>
          </cell>
          <cell r="T89" t="str">
            <v>DD01 1201:SFD STICK</v>
          </cell>
          <cell r="U89">
            <v>1</v>
          </cell>
          <cell r="W89" t="str">
            <v>DD11 1302:NUGGET</v>
          </cell>
          <cell r="X89">
            <v>1</v>
          </cell>
          <cell r="Z89" t="str">
            <v>DG01 91001:BP CHK CP</v>
          </cell>
          <cell r="AA89">
            <v>4</v>
          </cell>
          <cell r="AC89" t="str">
            <v>DF14 ADD SAUCE TOMATO</v>
          </cell>
          <cell r="AD89">
            <v>2</v>
          </cell>
          <cell r="AF89" t="str">
            <v>DD17 1308 C/CALAMARI</v>
          </cell>
          <cell r="AG89">
            <v>2</v>
          </cell>
          <cell r="AI89" t="str">
            <v>DE02 SET 1390</v>
          </cell>
          <cell r="AJ89">
            <v>3</v>
          </cell>
          <cell r="AL89" t="str">
            <v>DD19 1310:Mc SPIRAL/F</v>
          </cell>
          <cell r="AM89">
            <v>1</v>
          </cell>
          <cell r="AO89" t="str">
            <v>DC05 1105:BUTTER CHK</v>
          </cell>
          <cell r="AP89">
            <v>8</v>
          </cell>
          <cell r="AR89" t="str">
            <v>DF07 ADD SAUCE C.PADI</v>
          </cell>
          <cell r="AS89">
            <v>1</v>
          </cell>
          <cell r="AU89" t="str">
            <v>DD12 1303:CHK WING</v>
          </cell>
          <cell r="AV89">
            <v>4</v>
          </cell>
          <cell r="AX89" t="str">
            <v>DF14 ADD SAUCE TOMATO</v>
          </cell>
          <cell r="AY89">
            <v>2</v>
          </cell>
          <cell r="BA89" t="str">
            <v>DD13 1304:IKAN BILIS</v>
          </cell>
          <cell r="BB89">
            <v>1</v>
          </cell>
          <cell r="BD89" t="str">
            <v>DC16 1116:MGL CHICKEN</v>
          </cell>
          <cell r="BE89">
            <v>1</v>
          </cell>
          <cell r="BG89" t="str">
            <v>DB05 1005:FISH&amp;CHIP</v>
          </cell>
          <cell r="BH89">
            <v>4</v>
          </cell>
          <cell r="BJ89" t="str">
            <v>DC02 1102:MAMITE CHK</v>
          </cell>
          <cell r="BK89">
            <v>6</v>
          </cell>
          <cell r="BM89" t="str">
            <v>DD16 1307:D.F C/WING</v>
          </cell>
          <cell r="BN89">
            <v>0</v>
          </cell>
          <cell r="BP89" t="str">
            <v>DD11 1302:NUGGET</v>
          </cell>
          <cell r="BQ89">
            <v>1</v>
          </cell>
          <cell r="BS89" t="str">
            <v>DD21 1312:Mc HASH BRW</v>
          </cell>
          <cell r="BT89">
            <v>1</v>
          </cell>
          <cell r="BV89" t="str">
            <v>DE02 SET 1390</v>
          </cell>
          <cell r="BW89">
            <v>3</v>
          </cell>
          <cell r="BY89" t="str">
            <v>DC07 1107:SBL F.RICE</v>
          </cell>
          <cell r="BZ89">
            <v>1</v>
          </cell>
          <cell r="CB89" t="str">
            <v>DB07 1007:CHK SALAD</v>
          </cell>
          <cell r="CC89">
            <v>1</v>
          </cell>
          <cell r="CE89" t="str">
            <v>DC09 1109:BP UDON</v>
          </cell>
          <cell r="CF89">
            <v>1</v>
          </cell>
          <cell r="CH89" t="str">
            <v>DD11 1302:NUGGET</v>
          </cell>
          <cell r="CI89">
            <v>5</v>
          </cell>
          <cell r="CK89" t="str">
            <v>DD02 1202:FREN FRIES</v>
          </cell>
          <cell r="CL89">
            <v>4</v>
          </cell>
          <cell r="CN89" t="str">
            <v>DE01 SET 990</v>
          </cell>
          <cell r="CO89">
            <v>7</v>
          </cell>
        </row>
        <row r="90">
          <cell r="B90" t="str">
            <v>DE01 SET 990</v>
          </cell>
          <cell r="C90">
            <v>4</v>
          </cell>
          <cell r="E90" t="str">
            <v>DD17 1308 C/CALAMARI</v>
          </cell>
          <cell r="F90">
            <v>1</v>
          </cell>
          <cell r="H90" t="str">
            <v>DD11 1302:NUGGET</v>
          </cell>
          <cell r="I90">
            <v>1</v>
          </cell>
          <cell r="K90" t="str">
            <v>DF09 ADD SAUCE MAYO</v>
          </cell>
          <cell r="L90">
            <v>1</v>
          </cell>
          <cell r="N90" t="str">
            <v>DD02 1202:FREN FRIES</v>
          </cell>
          <cell r="O90">
            <v>2</v>
          </cell>
          <cell r="Q90" t="str">
            <v>DB07 1007:CHK SALAD</v>
          </cell>
          <cell r="R90">
            <v>1</v>
          </cell>
          <cell r="T90" t="str">
            <v>DD02 1202:FREN FRIES</v>
          </cell>
          <cell r="U90">
            <v>2</v>
          </cell>
          <cell r="W90" t="str">
            <v>DD12 1303:CHK WING</v>
          </cell>
          <cell r="X90">
            <v>1</v>
          </cell>
          <cell r="Z90" t="str">
            <v>DG03 91003:MSR CHK CP</v>
          </cell>
          <cell r="AA90">
            <v>4</v>
          </cell>
          <cell r="AC90" t="str">
            <v>DG01 91001:BP CHK CP</v>
          </cell>
          <cell r="AD90">
            <v>3</v>
          </cell>
          <cell r="AF90" t="str">
            <v>DD19 1310:Mc SPIRAL/F</v>
          </cell>
          <cell r="AG90">
            <v>1</v>
          </cell>
          <cell r="AI90" t="str">
            <v>DF01 ADD RICE</v>
          </cell>
          <cell r="AJ90">
            <v>1</v>
          </cell>
          <cell r="AL90" t="str">
            <v>DE01 SET 990</v>
          </cell>
          <cell r="AM90">
            <v>8</v>
          </cell>
          <cell r="AO90" t="str">
            <v>DC06 1106:HK F.RICE</v>
          </cell>
          <cell r="AP90">
            <v>1</v>
          </cell>
          <cell r="AR90" t="str">
            <v>DF14 ADD SAUCE TOMATO</v>
          </cell>
          <cell r="AS90">
            <v>1</v>
          </cell>
          <cell r="AU90" t="str">
            <v>DD13 1304:IKAN BILIS</v>
          </cell>
          <cell r="AV90">
            <v>1</v>
          </cell>
          <cell r="AX90" t="str">
            <v>DG01 91001:BP CHK CP</v>
          </cell>
          <cell r="AY90">
            <v>2</v>
          </cell>
          <cell r="BA90" t="str">
            <v>DE01 SET 990</v>
          </cell>
          <cell r="BB90">
            <v>2</v>
          </cell>
          <cell r="BD90" t="str">
            <v>DD02 1202:FREN FRIES</v>
          </cell>
          <cell r="BE90">
            <v>4</v>
          </cell>
          <cell r="BG90" t="str">
            <v>DB06 1006:SPAGHETTI</v>
          </cell>
          <cell r="BH90">
            <v>6</v>
          </cell>
          <cell r="BJ90" t="str">
            <v>DC05 1105:BUTTER CHK</v>
          </cell>
          <cell r="BK90">
            <v>5</v>
          </cell>
          <cell r="BM90" t="str">
            <v>DE01 SET 990</v>
          </cell>
          <cell r="BN90">
            <v>5</v>
          </cell>
          <cell r="BP90" t="str">
            <v>DD12 1303:CHK WING</v>
          </cell>
          <cell r="BQ90">
            <v>4</v>
          </cell>
          <cell r="BS90" t="str">
            <v>DE01 SET 990</v>
          </cell>
          <cell r="BT90">
            <v>10</v>
          </cell>
          <cell r="BV90" t="str">
            <v>DF03 ADD SAUCE 1000</v>
          </cell>
          <cell r="BW90">
            <v>1</v>
          </cell>
          <cell r="BY90" t="str">
            <v>DC10 1110:NISSIN</v>
          </cell>
          <cell r="BZ90">
            <v>1</v>
          </cell>
          <cell r="CB90" t="str">
            <v>DC01 1101:THAI CHK</v>
          </cell>
          <cell r="CC90">
            <v>3</v>
          </cell>
          <cell r="CE90" t="str">
            <v>DC10 1110:NISSIN</v>
          </cell>
          <cell r="CF90">
            <v>0</v>
          </cell>
          <cell r="CH90" t="str">
            <v>DD12 1303:CHK WING</v>
          </cell>
          <cell r="CI90">
            <v>1</v>
          </cell>
          <cell r="CK90" t="str">
            <v>DD03 1203:GOLD MROOM</v>
          </cell>
          <cell r="CL90">
            <v>1</v>
          </cell>
          <cell r="CN90" t="str">
            <v>DE02 SET 1390</v>
          </cell>
          <cell r="CO90">
            <v>8</v>
          </cell>
        </row>
        <row r="91">
          <cell r="B91" t="str">
            <v>DE02 SET 1390</v>
          </cell>
          <cell r="C91">
            <v>2</v>
          </cell>
          <cell r="E91" t="str">
            <v>DD19 1310:Mc SPIRAL/F</v>
          </cell>
          <cell r="F91">
            <v>1</v>
          </cell>
          <cell r="H91" t="str">
            <v>DD12 1303:CHK WING</v>
          </cell>
          <cell r="I91">
            <v>1</v>
          </cell>
          <cell r="K91" t="str">
            <v>DF14 ADD SAUCE TOMATO</v>
          </cell>
          <cell r="L91">
            <v>3</v>
          </cell>
          <cell r="N91" t="str">
            <v>DD03 1203:GOLD MROOM</v>
          </cell>
          <cell r="O91">
            <v>1</v>
          </cell>
          <cell r="Q91" t="str">
            <v>DC01 1101:THAI CHK</v>
          </cell>
          <cell r="R91">
            <v>1</v>
          </cell>
          <cell r="T91" t="str">
            <v>DD11 1302:NUGGET</v>
          </cell>
          <cell r="U91">
            <v>1</v>
          </cell>
          <cell r="W91" t="str">
            <v>DE01 SET 990</v>
          </cell>
          <cell r="X91">
            <v>5</v>
          </cell>
          <cell r="Z91" t="str">
            <v>DG04 91004:CKN MARY</v>
          </cell>
          <cell r="AA91">
            <v>3</v>
          </cell>
          <cell r="AC91" t="str">
            <v>DG02 91002:GVY CHK CP</v>
          </cell>
          <cell r="AD91">
            <v>1</v>
          </cell>
          <cell r="AF91" t="str">
            <v>DD21 1312:Mc HASH BRW</v>
          </cell>
          <cell r="AG91">
            <v>1</v>
          </cell>
          <cell r="AI91" t="str">
            <v>DG01 91001:BP CHK CP</v>
          </cell>
          <cell r="AJ91">
            <v>16</v>
          </cell>
          <cell r="AL91" t="str">
            <v>DE02 SET 1390</v>
          </cell>
          <cell r="AM91">
            <v>7</v>
          </cell>
          <cell r="AO91" t="str">
            <v>DC07 1107:SBL F.RICE</v>
          </cell>
          <cell r="AP91">
            <v>1</v>
          </cell>
          <cell r="AR91" t="str">
            <v>DF15 ADD TATA SAUCE</v>
          </cell>
          <cell r="AS91">
            <v>2</v>
          </cell>
          <cell r="AU91" t="str">
            <v>DE01 SET 990</v>
          </cell>
          <cell r="AV91">
            <v>4</v>
          </cell>
          <cell r="AX91" t="str">
            <v>DG03 91003:MSR CHK CP</v>
          </cell>
          <cell r="AY91">
            <v>5</v>
          </cell>
          <cell r="BA91" t="str">
            <v>DE02 SET 1390</v>
          </cell>
          <cell r="BB91">
            <v>3</v>
          </cell>
          <cell r="BD91" t="str">
            <v>DD03 1203:GOLD MROOM</v>
          </cell>
          <cell r="BE91">
            <v>1</v>
          </cell>
          <cell r="BG91" t="str">
            <v>DC01 1101:THAI CHK</v>
          </cell>
          <cell r="BH91">
            <v>4</v>
          </cell>
          <cell r="BJ91" t="str">
            <v>DC06 1106:HK F.RICE</v>
          </cell>
          <cell r="BK91">
            <v>4</v>
          </cell>
          <cell r="BM91" t="str">
            <v>DE02 SET 1390</v>
          </cell>
          <cell r="BN91">
            <v>2</v>
          </cell>
          <cell r="BP91" t="str">
            <v>DE01 SET 990</v>
          </cell>
          <cell r="BQ91">
            <v>3</v>
          </cell>
          <cell r="BS91" t="str">
            <v>DE02 SET 1390</v>
          </cell>
          <cell r="BT91">
            <v>5</v>
          </cell>
          <cell r="BV91" t="str">
            <v>DF07 ADD SAUCE C.PADI</v>
          </cell>
          <cell r="BW91">
            <v>2</v>
          </cell>
          <cell r="BY91" t="str">
            <v>DC11 1111:VEG RICE</v>
          </cell>
          <cell r="BZ91">
            <v>2</v>
          </cell>
          <cell r="CB91" t="str">
            <v>DC02 1102:MAMITE CHK</v>
          </cell>
          <cell r="CC91">
            <v>11</v>
          </cell>
          <cell r="CE91" t="str">
            <v>DC15 1115:CHK NOODLE</v>
          </cell>
          <cell r="CF91">
            <v>4</v>
          </cell>
          <cell r="CH91" t="str">
            <v>DE01 SET 990</v>
          </cell>
          <cell r="CI91">
            <v>2</v>
          </cell>
          <cell r="CK91" t="str">
            <v>DD06 1206:SPRING RL</v>
          </cell>
          <cell r="CL91">
            <v>1</v>
          </cell>
          <cell r="CN91" t="str">
            <v>DF03 ADD SAUCE 1000</v>
          </cell>
          <cell r="CO91">
            <v>1</v>
          </cell>
        </row>
        <row r="92">
          <cell r="B92" t="str">
            <v>DF14 ADD SAUCE TOMATO</v>
          </cell>
          <cell r="C92">
            <v>1</v>
          </cell>
          <cell r="E92" t="str">
            <v>DE01 SET 990</v>
          </cell>
          <cell r="F92">
            <v>6</v>
          </cell>
          <cell r="H92" t="str">
            <v>DD13 1304:IKAN BILIS</v>
          </cell>
          <cell r="I92">
            <v>1</v>
          </cell>
          <cell r="K92" t="str">
            <v>DG01 91001:BP CHK CP</v>
          </cell>
          <cell r="L92">
            <v>5</v>
          </cell>
          <cell r="N92" t="str">
            <v>DD06 1206:SPRING RL</v>
          </cell>
          <cell r="O92">
            <v>1</v>
          </cell>
          <cell r="Q92" t="str">
            <v>DC02 1102:MAMITE CHK</v>
          </cell>
          <cell r="R92">
            <v>3</v>
          </cell>
          <cell r="T92" t="str">
            <v>DD18 1309 Mc C/O.RING</v>
          </cell>
          <cell r="U92">
            <v>1</v>
          </cell>
          <cell r="W92" t="str">
            <v>DE02 SET 1390</v>
          </cell>
          <cell r="X92">
            <v>3</v>
          </cell>
          <cell r="Z92" t="str">
            <v>DG05 91005:FISH&amp;CHIP</v>
          </cell>
          <cell r="AA92">
            <v>1</v>
          </cell>
          <cell r="AC92" t="str">
            <v>DG03 91003:MSR CHK CP</v>
          </cell>
          <cell r="AD92">
            <v>2</v>
          </cell>
          <cell r="AF92" t="str">
            <v>DE01 SET 990</v>
          </cell>
          <cell r="AG92">
            <v>2</v>
          </cell>
          <cell r="AI92" t="str">
            <v>DG02 91002:GVY CHK CP</v>
          </cell>
          <cell r="AJ92">
            <v>3</v>
          </cell>
          <cell r="AL92" t="str">
            <v>DF07 ADD SAUCE C.PADI</v>
          </cell>
          <cell r="AM92">
            <v>1</v>
          </cell>
          <cell r="AO92" t="str">
            <v>DC09 1109:BP UDON</v>
          </cell>
          <cell r="AP92">
            <v>2</v>
          </cell>
          <cell r="AR92" t="str">
            <v>DG01 91001:BP CHK CP</v>
          </cell>
          <cell r="AS92">
            <v>8</v>
          </cell>
          <cell r="AU92" t="str">
            <v>DE02 SET 1390</v>
          </cell>
          <cell r="AV92">
            <v>1</v>
          </cell>
          <cell r="AX92" t="str">
            <v>DG04 91004:CKN MARY</v>
          </cell>
          <cell r="AY92">
            <v>4</v>
          </cell>
          <cell r="BA92" t="str">
            <v>DF07 ADD SAUCE C.PADI</v>
          </cell>
          <cell r="BB92">
            <v>4</v>
          </cell>
          <cell r="BD92" t="str">
            <v>DD06 1206:SPRING RL</v>
          </cell>
          <cell r="BE92">
            <v>1</v>
          </cell>
          <cell r="BG92" t="str">
            <v>DC04 1104:S&amp;S CHK</v>
          </cell>
          <cell r="BH92">
            <v>2</v>
          </cell>
          <cell r="BJ92" t="str">
            <v>DC07 1107:SBL F.RICE</v>
          </cell>
          <cell r="BK92">
            <v>1</v>
          </cell>
          <cell r="BM92" t="str">
            <v>DF09 ADD SAUCE MAYO</v>
          </cell>
          <cell r="BN92">
            <v>10</v>
          </cell>
          <cell r="BP92" t="str">
            <v>DE02 SET 1390</v>
          </cell>
          <cell r="BQ92">
            <v>1</v>
          </cell>
          <cell r="BS92" t="str">
            <v>DF09 ADD SAUCE MAYO</v>
          </cell>
          <cell r="BT92">
            <v>4</v>
          </cell>
          <cell r="BV92" t="str">
            <v>DF09 ADD SAUCE MAYO</v>
          </cell>
          <cell r="BW92">
            <v>10</v>
          </cell>
          <cell r="BY92" t="str">
            <v>DC15 1115:CHK NOODLE</v>
          </cell>
          <cell r="BZ92">
            <v>3</v>
          </cell>
          <cell r="CB92" t="str">
            <v>DC04 1104:S&amp;S CHK</v>
          </cell>
          <cell r="CC92">
            <v>1</v>
          </cell>
          <cell r="CE92" t="str">
            <v>DC16 1116:MGL CHICKEN</v>
          </cell>
          <cell r="CF92">
            <v>4</v>
          </cell>
          <cell r="CH92" t="str">
            <v>DE02 SET 1390</v>
          </cell>
          <cell r="CI92">
            <v>4</v>
          </cell>
          <cell r="CK92" t="str">
            <v>DD07 1207:SAUSAGE</v>
          </cell>
          <cell r="CL92">
            <v>1</v>
          </cell>
          <cell r="CN92" t="str">
            <v>DF09 ADD SAUCE MAYO</v>
          </cell>
          <cell r="CO92">
            <v>5</v>
          </cell>
        </row>
        <row r="93">
          <cell r="B93" t="str">
            <v>DG01 91001:BP CHK CP</v>
          </cell>
          <cell r="C93">
            <v>7</v>
          </cell>
          <cell r="E93" t="str">
            <v>DE02 SET 1390</v>
          </cell>
          <cell r="F93">
            <v>3</v>
          </cell>
          <cell r="H93" t="str">
            <v>DD14 1305:THAI RL</v>
          </cell>
          <cell r="I93">
            <v>1</v>
          </cell>
          <cell r="K93" t="str">
            <v>DG02 91002:GVY CHK CP</v>
          </cell>
          <cell r="L93">
            <v>3</v>
          </cell>
          <cell r="N93" t="str">
            <v>DD07 1207:SAUSAGE</v>
          </cell>
          <cell r="O93">
            <v>1</v>
          </cell>
          <cell r="Q93" t="str">
            <v>DC04 1104:S&amp;S CHK</v>
          </cell>
          <cell r="R93">
            <v>1</v>
          </cell>
          <cell r="T93" t="str">
            <v>DE01 SET 990</v>
          </cell>
          <cell r="U93">
            <v>7</v>
          </cell>
          <cell r="W93" t="str">
            <v>DF01 ADD RICE</v>
          </cell>
          <cell r="X93">
            <v>2</v>
          </cell>
          <cell r="Z93" t="str">
            <v>DG06 91006:SPAGHETTI</v>
          </cell>
          <cell r="AA93">
            <v>1</v>
          </cell>
          <cell r="AC93" t="str">
            <v>DG04 91004:CKN MARY</v>
          </cell>
          <cell r="AD93">
            <v>8</v>
          </cell>
          <cell r="AF93" t="str">
            <v>DE02 SET 1390</v>
          </cell>
          <cell r="AG93">
            <v>6</v>
          </cell>
          <cell r="AI93" t="str">
            <v>DG03 91003:MSR CHK CP</v>
          </cell>
          <cell r="AJ93">
            <v>14</v>
          </cell>
          <cell r="AL93" t="str">
            <v>DF09 ADD SAUCE MAYO</v>
          </cell>
          <cell r="AM93">
            <v>1</v>
          </cell>
          <cell r="AO93" t="str">
            <v>DC10 1110:NISSIN</v>
          </cell>
          <cell r="AP93">
            <v>4</v>
          </cell>
          <cell r="AR93" t="str">
            <v>DG02 91002:GVY CHK CP</v>
          </cell>
          <cell r="AS93">
            <v>1</v>
          </cell>
          <cell r="AU93" t="str">
            <v>DF07 ADD SAUCE C.PADI</v>
          </cell>
          <cell r="AV93">
            <v>2</v>
          </cell>
          <cell r="AX93" t="str">
            <v>DG05 91005:FISH&amp;CHIP</v>
          </cell>
          <cell r="AY93">
            <v>3</v>
          </cell>
          <cell r="BA93" t="str">
            <v>DF09 ADD SAUCE MAYO</v>
          </cell>
          <cell r="BB93">
            <v>1</v>
          </cell>
          <cell r="BD93" t="str">
            <v>DD11 1302:NUGGET</v>
          </cell>
          <cell r="BE93">
            <v>1</v>
          </cell>
          <cell r="BG93" t="str">
            <v>DC05 1105:BUTTER CHK</v>
          </cell>
          <cell r="BH93">
            <v>3</v>
          </cell>
          <cell r="BJ93" t="str">
            <v>DC09 1109:BP UDON</v>
          </cell>
          <cell r="BK93">
            <v>1</v>
          </cell>
          <cell r="BM93" t="str">
            <v>DF14 ADD SAUCE TOMATO</v>
          </cell>
          <cell r="BN93">
            <v>4</v>
          </cell>
          <cell r="BP93" t="str">
            <v>DF01 ADD RICE</v>
          </cell>
          <cell r="BQ93">
            <v>1</v>
          </cell>
          <cell r="BS93" t="str">
            <v>DG01 91001:BP CHK CP</v>
          </cell>
          <cell r="BT93">
            <v>1</v>
          </cell>
          <cell r="BV93" t="str">
            <v>DF14 ADD SAUCE TOMATO</v>
          </cell>
          <cell r="BW93">
            <v>7</v>
          </cell>
          <cell r="BY93" t="str">
            <v>DD02 1202:FREN FRIES</v>
          </cell>
          <cell r="BZ93">
            <v>5</v>
          </cell>
          <cell r="CB93" t="str">
            <v>DC05 1105:BUTTER CHK</v>
          </cell>
          <cell r="CC93">
            <v>3</v>
          </cell>
          <cell r="CE93" t="str">
            <v>DD02 1202:FREN FRIES</v>
          </cell>
          <cell r="CF93">
            <v>2</v>
          </cell>
          <cell r="CH93" t="str">
            <v>DF03 ADD SAUCE 1000</v>
          </cell>
          <cell r="CI93">
            <v>1</v>
          </cell>
          <cell r="CK93" t="str">
            <v>DD12 1303:CHK WING</v>
          </cell>
          <cell r="CL93">
            <v>1</v>
          </cell>
          <cell r="CN93" t="str">
            <v>DF14 ADD SAUCE TOMATO</v>
          </cell>
          <cell r="CO93">
            <v>2</v>
          </cell>
        </row>
        <row r="94">
          <cell r="B94" t="str">
            <v>DG02 91002:GVY CHK CP</v>
          </cell>
          <cell r="C94">
            <v>3</v>
          </cell>
          <cell r="E94" t="str">
            <v>DF01 ADD RICE</v>
          </cell>
          <cell r="F94">
            <v>2</v>
          </cell>
          <cell r="H94" t="str">
            <v>DE01 SET 990</v>
          </cell>
          <cell r="I94">
            <v>4</v>
          </cell>
          <cell r="K94" t="str">
            <v>DG03 91003:MSR CHK CP</v>
          </cell>
          <cell r="L94">
            <v>7</v>
          </cell>
          <cell r="N94" t="str">
            <v>DD12 1303:CHK WING</v>
          </cell>
          <cell r="O94">
            <v>1</v>
          </cell>
          <cell r="Q94" t="str">
            <v>DC05 1105:BUTTER CHK</v>
          </cell>
          <cell r="R94">
            <v>2</v>
          </cell>
          <cell r="T94" t="str">
            <v>DE02 SET 1390</v>
          </cell>
          <cell r="U94">
            <v>4</v>
          </cell>
          <cell r="W94" t="str">
            <v>DF07 ADD SAUCE C.PADI</v>
          </cell>
          <cell r="X94">
            <v>1</v>
          </cell>
          <cell r="Z94" t="str">
            <v>DH01 91101:THAI CHK</v>
          </cell>
          <cell r="AA94">
            <v>1</v>
          </cell>
          <cell r="AC94" t="str">
            <v>DG05 91005:FISH&amp;CHIP</v>
          </cell>
          <cell r="AD94">
            <v>10</v>
          </cell>
          <cell r="AF94" t="str">
            <v>DF09 ADD SAUCE MAYO</v>
          </cell>
          <cell r="AG94">
            <v>2</v>
          </cell>
          <cell r="AI94" t="str">
            <v>DG04 91004:CKN MARY</v>
          </cell>
          <cell r="AJ94">
            <v>9</v>
          </cell>
          <cell r="AL94" t="str">
            <v>DF14 ADD SAUCE TOMATO</v>
          </cell>
          <cell r="AM94">
            <v>2</v>
          </cell>
          <cell r="AO94" t="str">
            <v>DC15 1115:CHK NOODLE</v>
          </cell>
          <cell r="AP94">
            <v>1</v>
          </cell>
          <cell r="AR94" t="str">
            <v>DG03 91003:MSR CHK CP</v>
          </cell>
          <cell r="AS94">
            <v>4</v>
          </cell>
          <cell r="AU94" t="str">
            <v>DF09 ADD SAUCE MAYO</v>
          </cell>
          <cell r="AV94">
            <v>2</v>
          </cell>
          <cell r="AX94" t="str">
            <v>DG06 91006:SPAGHETTI</v>
          </cell>
          <cell r="AY94">
            <v>1</v>
          </cell>
          <cell r="BA94" t="str">
            <v>DF14 ADD SAUCE TOMATO</v>
          </cell>
          <cell r="BB94">
            <v>4</v>
          </cell>
          <cell r="BD94" t="str">
            <v>DD12 1303:CHK WING</v>
          </cell>
          <cell r="BE94">
            <v>2</v>
          </cell>
          <cell r="BG94" t="str">
            <v>DC06 1106:HK F.RICE</v>
          </cell>
          <cell r="BH94">
            <v>4</v>
          </cell>
          <cell r="BJ94" t="str">
            <v>DC10 1110:NISSIN</v>
          </cell>
          <cell r="BK94">
            <v>1</v>
          </cell>
          <cell r="BM94" t="str">
            <v>DG01 91001:BP CHK CP</v>
          </cell>
          <cell r="BN94">
            <v>9</v>
          </cell>
          <cell r="BP94" t="str">
            <v>DF06 ADD SAUCE BUTTER</v>
          </cell>
          <cell r="BQ94">
            <v>1</v>
          </cell>
          <cell r="BS94" t="str">
            <v>DG03 91003:MSR CHK CP</v>
          </cell>
          <cell r="BT94">
            <v>7</v>
          </cell>
          <cell r="BV94" t="str">
            <v>DG01 91001:BP CHK CP</v>
          </cell>
          <cell r="BW94">
            <v>11</v>
          </cell>
          <cell r="BY94" t="str">
            <v>DD06 1206:SPRING RL</v>
          </cell>
          <cell r="BZ94">
            <v>1</v>
          </cell>
          <cell r="CB94" t="str">
            <v>DC06 1106:HK F.RICE</v>
          </cell>
          <cell r="CC94">
            <v>6</v>
          </cell>
          <cell r="CE94" t="str">
            <v>DD07 1207:SAUSAGE</v>
          </cell>
          <cell r="CF94">
            <v>2</v>
          </cell>
          <cell r="CH94" t="str">
            <v>DF07 ADD SAUCE C.PADI</v>
          </cell>
          <cell r="CI94">
            <v>2</v>
          </cell>
          <cell r="CK94" t="str">
            <v>DD16 1307:D.F C/WING</v>
          </cell>
          <cell r="CL94">
            <v>1</v>
          </cell>
          <cell r="CN94" t="str">
            <v>DG01 91001:BP CHK CP</v>
          </cell>
          <cell r="CO94">
            <v>3</v>
          </cell>
        </row>
        <row r="95">
          <cell r="B95" t="str">
            <v>DG03 91003:MSR CHK CP</v>
          </cell>
          <cell r="C95">
            <v>6</v>
          </cell>
          <cell r="E95" t="str">
            <v>DF09 ADD SAUCE MAYO</v>
          </cell>
          <cell r="F95">
            <v>5</v>
          </cell>
          <cell r="H95" t="str">
            <v>DE02 SET 1390</v>
          </cell>
          <cell r="I95">
            <v>7</v>
          </cell>
          <cell r="K95" t="str">
            <v>DG04 91004:CKN MARY</v>
          </cell>
          <cell r="L95">
            <v>2</v>
          </cell>
          <cell r="N95" t="str">
            <v>DD14 1305:THAI RL</v>
          </cell>
          <cell r="O95">
            <v>1</v>
          </cell>
          <cell r="Q95" t="str">
            <v>DC06 1106:HK F.RICE</v>
          </cell>
          <cell r="R95">
            <v>2</v>
          </cell>
          <cell r="T95" t="str">
            <v>DF09 ADD SAUCE MAYO</v>
          </cell>
          <cell r="U95">
            <v>2</v>
          </cell>
          <cell r="W95" t="str">
            <v>DF09 ADD SAUCE MAYO</v>
          </cell>
          <cell r="X95">
            <v>6</v>
          </cell>
          <cell r="Z95" t="str">
            <v>DH02 91102:MAMITE CHK</v>
          </cell>
          <cell r="AA95">
            <v>2</v>
          </cell>
          <cell r="AC95" t="str">
            <v>DG06 91006:SPAGHETTI</v>
          </cell>
          <cell r="AD95">
            <v>2</v>
          </cell>
          <cell r="AF95" t="str">
            <v>DF11 ADD SAUCE MR</v>
          </cell>
          <cell r="AG95">
            <v>1</v>
          </cell>
          <cell r="AI95" t="str">
            <v>DG05 91005:FISH&amp;CHIP</v>
          </cell>
          <cell r="AJ95">
            <v>4</v>
          </cell>
          <cell r="AL95" t="str">
            <v>DG01 91001:BP CHK CP</v>
          </cell>
          <cell r="AM95">
            <v>13</v>
          </cell>
          <cell r="AO95" t="str">
            <v>DC16 1116:MGL CHICKEN</v>
          </cell>
          <cell r="AP95">
            <v>2</v>
          </cell>
          <cell r="AR95" t="str">
            <v>DG04 91004:CKN MARY</v>
          </cell>
          <cell r="AS95">
            <v>6</v>
          </cell>
          <cell r="AU95" t="str">
            <v>DF14 ADD SAUCE TOMATO</v>
          </cell>
          <cell r="AV95">
            <v>5</v>
          </cell>
          <cell r="AX95" t="str">
            <v>DH01 91101:THAI CHK</v>
          </cell>
          <cell r="AY95">
            <v>1</v>
          </cell>
          <cell r="BA95" t="str">
            <v>DG01 91001:BP CHK CP</v>
          </cell>
          <cell r="BB95">
            <v>9</v>
          </cell>
          <cell r="BD95" t="str">
            <v>DD21 1312:Mc HASH BRW</v>
          </cell>
          <cell r="BE95">
            <v>1</v>
          </cell>
          <cell r="BG95" t="str">
            <v>DC07 1107:SBL F.RICE</v>
          </cell>
          <cell r="BH95">
            <v>1</v>
          </cell>
          <cell r="BJ95" t="str">
            <v>DC15 1115:CHK NOODLE</v>
          </cell>
          <cell r="BK95">
            <v>1</v>
          </cell>
          <cell r="BM95" t="str">
            <v>DG02 91002:GVY CHK CP</v>
          </cell>
          <cell r="BN95">
            <v>4</v>
          </cell>
          <cell r="BP95" t="str">
            <v>DF07 ADD SAUCE C.PADI</v>
          </cell>
          <cell r="BQ95">
            <v>4</v>
          </cell>
          <cell r="BS95" t="str">
            <v>DG04 91004:CKN MARY</v>
          </cell>
          <cell r="BT95">
            <v>2</v>
          </cell>
          <cell r="BV95" t="str">
            <v>DG02 91002:GVY CHK CP</v>
          </cell>
          <cell r="BW95">
            <v>5</v>
          </cell>
          <cell r="BY95" t="str">
            <v>DD07 1207:SAUSAGE</v>
          </cell>
          <cell r="BZ95">
            <v>2</v>
          </cell>
          <cell r="CB95" t="str">
            <v>DC07 1107:SBL F.RICE</v>
          </cell>
          <cell r="CC95">
            <v>5</v>
          </cell>
          <cell r="CE95" t="str">
            <v>DD11 1302:NUGGET</v>
          </cell>
          <cell r="CF95">
            <v>1</v>
          </cell>
          <cell r="CH95" t="str">
            <v>DF09 ADD SAUCE MAYO</v>
          </cell>
          <cell r="CI95">
            <v>1</v>
          </cell>
          <cell r="CK95" t="str">
            <v>DE01 SET 990</v>
          </cell>
          <cell r="CL95">
            <v>2</v>
          </cell>
          <cell r="CN95" t="str">
            <v>DG02 91002:GVY CHK CP</v>
          </cell>
          <cell r="CO95">
            <v>4</v>
          </cell>
        </row>
        <row r="96">
          <cell r="B96" t="str">
            <v>DG04 91004:CKN MARY</v>
          </cell>
          <cell r="C96">
            <v>1</v>
          </cell>
          <cell r="E96" t="str">
            <v>DF14 ADD SAUCE TOMATO</v>
          </cell>
          <cell r="F96">
            <v>5</v>
          </cell>
          <cell r="H96" t="str">
            <v>DF09 ADD SAUCE MAYO</v>
          </cell>
          <cell r="I96">
            <v>2</v>
          </cell>
          <cell r="K96" t="str">
            <v>DG05 91005:FISH&amp;CHIP</v>
          </cell>
          <cell r="L96">
            <v>7</v>
          </cell>
          <cell r="N96" t="str">
            <v>DD16 1307:D.F C/WING</v>
          </cell>
          <cell r="O96">
            <v>2</v>
          </cell>
          <cell r="Q96" t="str">
            <v>DC10 1110:NISSIN</v>
          </cell>
          <cell r="R96">
            <v>4</v>
          </cell>
          <cell r="T96" t="str">
            <v>DF14 ADD SAUCE TOMATO</v>
          </cell>
          <cell r="U96">
            <v>3</v>
          </cell>
          <cell r="W96" t="str">
            <v>DF11 ADD SAUCE MR</v>
          </cell>
          <cell r="X96">
            <v>1</v>
          </cell>
          <cell r="Z96" t="str">
            <v>DH04 91104:S&amp;S CHK</v>
          </cell>
          <cell r="AA96">
            <v>1</v>
          </cell>
          <cell r="AC96" t="str">
            <v>DH04 91104:S&amp;S CHK</v>
          </cell>
          <cell r="AD96">
            <v>1</v>
          </cell>
          <cell r="AF96" t="str">
            <v>DG01 91001:BP CHK CP</v>
          </cell>
          <cell r="AG96">
            <v>6</v>
          </cell>
          <cell r="AI96" t="str">
            <v>DG06 91006:SPAGHETTI</v>
          </cell>
          <cell r="AJ96">
            <v>4</v>
          </cell>
          <cell r="AL96" t="str">
            <v>DG02 91002:GVY CHK CP</v>
          </cell>
          <cell r="AM96">
            <v>4</v>
          </cell>
          <cell r="AO96" t="str">
            <v>DD02 1202:FREN FRIES</v>
          </cell>
          <cell r="AP96">
            <v>3</v>
          </cell>
          <cell r="AR96" t="str">
            <v>DG05 91005:FISH&amp;CHIP</v>
          </cell>
          <cell r="AS96">
            <v>7</v>
          </cell>
          <cell r="AU96" t="str">
            <v>DF15 ADD TATA SAUCE</v>
          </cell>
          <cell r="AV96">
            <v>1</v>
          </cell>
          <cell r="AX96" t="str">
            <v>DH02 91102:MAMITE CHK</v>
          </cell>
          <cell r="AY96">
            <v>1</v>
          </cell>
          <cell r="BA96" t="str">
            <v>DG02 91002:GVY CHK CP</v>
          </cell>
          <cell r="BB96">
            <v>2</v>
          </cell>
          <cell r="BD96" t="str">
            <v>DE01 SET 990</v>
          </cell>
          <cell r="BE96">
            <v>3</v>
          </cell>
          <cell r="BG96" t="str">
            <v>DC10 1110:NISSIN</v>
          </cell>
          <cell r="BH96">
            <v>8</v>
          </cell>
          <cell r="BJ96" t="str">
            <v>DD02 1202:FREN FRIES</v>
          </cell>
          <cell r="BK96">
            <v>5</v>
          </cell>
          <cell r="BM96" t="str">
            <v>DG03 91003:MSR CHK CP</v>
          </cell>
          <cell r="BN96">
            <v>10</v>
          </cell>
          <cell r="BP96" t="str">
            <v>DF14 ADD SAUCE TOMATO</v>
          </cell>
          <cell r="BQ96">
            <v>1</v>
          </cell>
          <cell r="BS96" t="str">
            <v>DG05 91005:FISH&amp;CHIP</v>
          </cell>
          <cell r="BT96">
            <v>2</v>
          </cell>
          <cell r="BV96" t="str">
            <v>DG03 91003:MSR CHK CP</v>
          </cell>
          <cell r="BW96">
            <v>19</v>
          </cell>
          <cell r="BY96" t="str">
            <v>DD11 1302:NUGGET</v>
          </cell>
          <cell r="BZ96">
            <v>2</v>
          </cell>
          <cell r="CB96" t="str">
            <v>DC08 1108:SBL F.MEE</v>
          </cell>
          <cell r="CC96">
            <v>3</v>
          </cell>
          <cell r="CE96" t="str">
            <v>DD12 1303:CHK WING</v>
          </cell>
          <cell r="CF96">
            <v>2</v>
          </cell>
          <cell r="CH96" t="str">
            <v>DF14 ADD SAUCE TOMATO</v>
          </cell>
          <cell r="CI96">
            <v>5</v>
          </cell>
          <cell r="CK96" t="str">
            <v>DE02 SET 1390</v>
          </cell>
          <cell r="CL96">
            <v>7</v>
          </cell>
          <cell r="CN96" t="str">
            <v>DG03 91003:MSR CHK CP</v>
          </cell>
          <cell r="CO96">
            <v>7</v>
          </cell>
        </row>
        <row r="97">
          <cell r="B97" t="str">
            <v>DG05 91005:FISH&amp;CHIP</v>
          </cell>
          <cell r="C97">
            <v>1</v>
          </cell>
          <cell r="E97" t="str">
            <v>DF15 ADD TATA SAUCE</v>
          </cell>
          <cell r="F97">
            <v>1</v>
          </cell>
          <cell r="H97" t="str">
            <v>DF16 ADD SAUCE CHEES</v>
          </cell>
          <cell r="I97">
            <v>1</v>
          </cell>
          <cell r="K97" t="str">
            <v>DG06 91006:SPAGHETTI</v>
          </cell>
          <cell r="L97">
            <v>1</v>
          </cell>
          <cell r="N97" t="str">
            <v>DE01 SET 990</v>
          </cell>
          <cell r="O97">
            <v>5</v>
          </cell>
          <cell r="Q97" t="str">
            <v>DC15 1115:CHK NOODLE</v>
          </cell>
          <cell r="R97">
            <v>1</v>
          </cell>
          <cell r="T97" t="str">
            <v>DG01 91001:BP CHK CP</v>
          </cell>
          <cell r="U97">
            <v>15</v>
          </cell>
          <cell r="W97" t="str">
            <v>DF14 ADD SAUCE TOMATO</v>
          </cell>
          <cell r="X97">
            <v>1</v>
          </cell>
          <cell r="Z97" t="str">
            <v>DH05 91105:BUTTER CHK</v>
          </cell>
          <cell r="AA97">
            <v>4</v>
          </cell>
          <cell r="AC97" t="str">
            <v>DH05 91105:BUTTER CHK</v>
          </cell>
          <cell r="AD97">
            <v>1</v>
          </cell>
          <cell r="AF97" t="str">
            <v>DG02 91002:GVY CHK CP</v>
          </cell>
          <cell r="AG97">
            <v>2</v>
          </cell>
          <cell r="AI97" t="str">
            <v>DG07 91007:CHK SALAD</v>
          </cell>
          <cell r="AJ97">
            <v>4</v>
          </cell>
          <cell r="AL97" t="str">
            <v>DG03 91003:MSR CHK CP</v>
          </cell>
          <cell r="AM97">
            <v>16</v>
          </cell>
          <cell r="AO97" t="str">
            <v>DD03 1203:GOLD MROOM</v>
          </cell>
          <cell r="AP97">
            <v>1</v>
          </cell>
          <cell r="AR97" t="str">
            <v>DG06 91006:SPAGHETTI</v>
          </cell>
          <cell r="AS97">
            <v>1</v>
          </cell>
          <cell r="AU97" t="str">
            <v>DG01 91001:BP CHK CP</v>
          </cell>
          <cell r="AV97">
            <v>2</v>
          </cell>
          <cell r="AX97" t="str">
            <v>DH05 91105:BUTTER CHK</v>
          </cell>
          <cell r="AY97">
            <v>1</v>
          </cell>
          <cell r="BA97" t="str">
            <v>DG03 91003:MSR CHK CP</v>
          </cell>
          <cell r="BB97">
            <v>8</v>
          </cell>
          <cell r="BD97" t="str">
            <v>DE02 SET 1390</v>
          </cell>
          <cell r="BE97">
            <v>4</v>
          </cell>
          <cell r="BG97" t="str">
            <v>DC11 1111:VEG RICE</v>
          </cell>
          <cell r="BH97">
            <v>1</v>
          </cell>
          <cell r="BJ97" t="str">
            <v>DD06 1206:SPRING RL</v>
          </cell>
          <cell r="BK97">
            <v>0</v>
          </cell>
          <cell r="BM97" t="str">
            <v>DG04 91004:CKN MARY</v>
          </cell>
          <cell r="BN97">
            <v>2</v>
          </cell>
          <cell r="BP97" t="str">
            <v>DG01 91001:BP CHK CP</v>
          </cell>
          <cell r="BQ97">
            <v>6</v>
          </cell>
          <cell r="BS97" t="str">
            <v>DG07 91007:CHK SALAD</v>
          </cell>
          <cell r="BT97">
            <v>2</v>
          </cell>
          <cell r="BV97" t="str">
            <v>DG04 91004:CKN MARY</v>
          </cell>
          <cell r="BW97">
            <v>7</v>
          </cell>
          <cell r="BY97" t="str">
            <v>DD12 1303:CHK WING</v>
          </cell>
          <cell r="BZ97">
            <v>1</v>
          </cell>
          <cell r="CB97" t="str">
            <v>DC09 1109:BP UDON</v>
          </cell>
          <cell r="CC97">
            <v>2</v>
          </cell>
          <cell r="CE97" t="str">
            <v>DD16 1307:D.F C/WING</v>
          </cell>
          <cell r="CF97">
            <v>1</v>
          </cell>
          <cell r="CH97" t="str">
            <v>DF15 ADD TATA SAUCE</v>
          </cell>
          <cell r="CI97">
            <v>1</v>
          </cell>
          <cell r="CK97" t="str">
            <v>DF02 ADD F.EGG</v>
          </cell>
          <cell r="CL97">
            <v>1</v>
          </cell>
          <cell r="CN97" t="str">
            <v>DG04 91004:CKN MARY</v>
          </cell>
          <cell r="CO97">
            <v>2</v>
          </cell>
        </row>
        <row r="98">
          <cell r="B98" t="str">
            <v>DG06 91006:SPAGHETTI</v>
          </cell>
          <cell r="C98">
            <v>2</v>
          </cell>
          <cell r="E98" t="str">
            <v>DF16 ADD SAUCE CHEES</v>
          </cell>
          <cell r="F98">
            <v>1</v>
          </cell>
          <cell r="H98" t="str">
            <v>DG01 91001:BP CHK CP</v>
          </cell>
          <cell r="I98">
            <v>7</v>
          </cell>
          <cell r="K98" t="str">
            <v>DH01 91101:THAI CHK</v>
          </cell>
          <cell r="L98">
            <v>2</v>
          </cell>
          <cell r="N98" t="str">
            <v>DE02 SET 1390</v>
          </cell>
          <cell r="O98">
            <v>6</v>
          </cell>
          <cell r="Q98" t="str">
            <v>DC16 1116:MGL CHICKEN</v>
          </cell>
          <cell r="R98">
            <v>2</v>
          </cell>
          <cell r="T98" t="str">
            <v>DG02 91002:GVY CHK CP</v>
          </cell>
          <cell r="U98">
            <v>3</v>
          </cell>
          <cell r="W98" t="str">
            <v>DG01 91001:BP CHK CP</v>
          </cell>
          <cell r="X98">
            <v>6</v>
          </cell>
          <cell r="Z98" t="str">
            <v>DH08 91108:SBL F.MEE</v>
          </cell>
          <cell r="AA98">
            <v>1</v>
          </cell>
          <cell r="AC98" t="str">
            <v>DH08 91108:SBL F.MEE</v>
          </cell>
          <cell r="AD98">
            <v>1</v>
          </cell>
          <cell r="AF98" t="str">
            <v>DG03 91003:MSR CHK CP</v>
          </cell>
          <cell r="AG98">
            <v>5</v>
          </cell>
          <cell r="AI98" t="str">
            <v>DH02 91102:MAMITE CHK</v>
          </cell>
          <cell r="AJ98">
            <v>2</v>
          </cell>
          <cell r="AL98" t="str">
            <v>DG04 91004:CKN MARY</v>
          </cell>
          <cell r="AM98">
            <v>7</v>
          </cell>
          <cell r="AO98" t="str">
            <v>DD06 1206:SPRING RL</v>
          </cell>
          <cell r="AP98">
            <v>1</v>
          </cell>
          <cell r="AR98" t="str">
            <v>DG07 91007:CHK SALAD</v>
          </cell>
          <cell r="AS98">
            <v>5</v>
          </cell>
          <cell r="AU98" t="str">
            <v>DG03 91003:MSR CHK CP</v>
          </cell>
          <cell r="AV98">
            <v>5</v>
          </cell>
          <cell r="AX98" t="str">
            <v>DH06 91106:HK F.RICE</v>
          </cell>
          <cell r="AY98">
            <v>1</v>
          </cell>
          <cell r="BA98" t="str">
            <v>DG04 91004:CKN MARY</v>
          </cell>
          <cell r="BB98">
            <v>6</v>
          </cell>
          <cell r="BD98" t="str">
            <v>DF02 ADD F.EGG</v>
          </cell>
          <cell r="BE98">
            <v>2</v>
          </cell>
          <cell r="BG98" t="str">
            <v>DC15 1115:CHK NOODLE</v>
          </cell>
          <cell r="BH98">
            <v>2</v>
          </cell>
          <cell r="BJ98" t="str">
            <v>DD07 1207:SAUSAGE</v>
          </cell>
          <cell r="BK98">
            <v>2</v>
          </cell>
          <cell r="BM98" t="str">
            <v>DG05 91005:FISH&amp;CHIP</v>
          </cell>
          <cell r="BN98">
            <v>7</v>
          </cell>
          <cell r="BP98" t="str">
            <v>DG03 91003:MSR CHK CP</v>
          </cell>
          <cell r="BQ98">
            <v>7</v>
          </cell>
          <cell r="BS98" t="str">
            <v>DH01 91101:THAI CHK</v>
          </cell>
          <cell r="BT98">
            <v>2</v>
          </cell>
          <cell r="BV98" t="str">
            <v>DG05 91005:FISH&amp;CHIP</v>
          </cell>
          <cell r="BW98">
            <v>7</v>
          </cell>
          <cell r="BY98" t="str">
            <v>DD16 1307:D.F C/WING</v>
          </cell>
          <cell r="BZ98">
            <v>2</v>
          </cell>
          <cell r="CB98" t="str">
            <v>DC10 1110:NISSIN</v>
          </cell>
          <cell r="CC98">
            <v>2</v>
          </cell>
          <cell r="CE98" t="str">
            <v>DD17 1308 C/CALAMARI</v>
          </cell>
          <cell r="CF98">
            <v>1</v>
          </cell>
          <cell r="CH98" t="str">
            <v>DG01 91001:BP CHK CP</v>
          </cell>
          <cell r="CI98">
            <v>5</v>
          </cell>
          <cell r="CK98" t="str">
            <v>DF07 ADD SAUCE C.PADI</v>
          </cell>
          <cell r="CL98">
            <v>1</v>
          </cell>
          <cell r="CN98" t="str">
            <v>DG06 91006:SPAGHETTI</v>
          </cell>
          <cell r="CO98">
            <v>2</v>
          </cell>
        </row>
        <row r="99">
          <cell r="B99" t="str">
            <v>DG07 91007:CHK SALAD</v>
          </cell>
          <cell r="C99">
            <v>1</v>
          </cell>
          <cell r="E99" t="str">
            <v>DG01 91001:BP CHK CP</v>
          </cell>
          <cell r="F99">
            <v>6</v>
          </cell>
          <cell r="H99" t="str">
            <v>DG03 91003:MSR CHK CP</v>
          </cell>
          <cell r="I99">
            <v>5</v>
          </cell>
          <cell r="K99" t="str">
            <v>DH05 91105:BUTTER CHK</v>
          </cell>
          <cell r="L99">
            <v>3</v>
          </cell>
          <cell r="N99" t="str">
            <v>DF01 ADD RICE</v>
          </cell>
          <cell r="O99">
            <v>3</v>
          </cell>
          <cell r="Q99" t="str">
            <v>DD01 1201:SFD STICK</v>
          </cell>
          <cell r="R99">
            <v>1</v>
          </cell>
          <cell r="T99" t="str">
            <v>DG03 91003:MSR CHK CP</v>
          </cell>
          <cell r="U99">
            <v>11</v>
          </cell>
          <cell r="W99" t="str">
            <v>DG02 91002:GVY CHK CP</v>
          </cell>
          <cell r="X99">
            <v>1</v>
          </cell>
          <cell r="Z99" t="str">
            <v>DH09 91109:BP UDON</v>
          </cell>
          <cell r="AA99">
            <v>3</v>
          </cell>
          <cell r="AC99" t="str">
            <v>DH11 91111:VEG RICE</v>
          </cell>
          <cell r="AD99">
            <v>1</v>
          </cell>
          <cell r="AF99" t="str">
            <v>DG04 91004:CKN MARY</v>
          </cell>
          <cell r="AG99">
            <v>3</v>
          </cell>
          <cell r="AI99" t="str">
            <v>DH05 91105:BUTTER CHK</v>
          </cell>
          <cell r="AJ99">
            <v>5</v>
          </cell>
          <cell r="AL99" t="str">
            <v>DG05 91005:FISH&amp;CHIP</v>
          </cell>
          <cell r="AM99">
            <v>10</v>
          </cell>
          <cell r="AO99" t="str">
            <v>DD12 1303:CHK WING</v>
          </cell>
          <cell r="AP99">
            <v>2</v>
          </cell>
          <cell r="AR99" t="str">
            <v>DH02 91102:MAMITE CHK</v>
          </cell>
          <cell r="AS99">
            <v>1</v>
          </cell>
          <cell r="AU99" t="str">
            <v>DG04 91004:CKN MARY</v>
          </cell>
          <cell r="AV99">
            <v>3</v>
          </cell>
          <cell r="AX99" t="str">
            <v>DL01 3001:6'HAWAIIAN</v>
          </cell>
          <cell r="AY99">
            <v>1</v>
          </cell>
          <cell r="BA99" t="str">
            <v>DG05 91005:FISH&amp;CHIP</v>
          </cell>
          <cell r="BB99">
            <v>7</v>
          </cell>
          <cell r="BD99" t="str">
            <v>DF06 ADD SAUCE BUTTER</v>
          </cell>
          <cell r="BE99">
            <v>1</v>
          </cell>
          <cell r="BG99" t="str">
            <v>DD02 1202:FREN FRIES</v>
          </cell>
          <cell r="BH99">
            <v>7</v>
          </cell>
          <cell r="BJ99" t="str">
            <v>DD11 1302:NUGGET</v>
          </cell>
          <cell r="BK99">
            <v>1</v>
          </cell>
          <cell r="BM99" t="str">
            <v>DG06 91006:SPAGHETTI</v>
          </cell>
          <cell r="BN99">
            <v>3</v>
          </cell>
          <cell r="BP99" t="str">
            <v>DG04 91004:CKN MARY</v>
          </cell>
          <cell r="BQ99">
            <v>1</v>
          </cell>
          <cell r="BS99" t="str">
            <v>DH02 91102:MAMITE CHK</v>
          </cell>
          <cell r="BT99">
            <v>1</v>
          </cell>
          <cell r="BV99" t="str">
            <v>DG06 91006:SPAGHETTI</v>
          </cell>
          <cell r="BW99">
            <v>9</v>
          </cell>
          <cell r="BY99" t="str">
            <v>DD18 1309 Mc C/O.RING</v>
          </cell>
          <cell r="BZ99">
            <v>1</v>
          </cell>
          <cell r="CB99" t="str">
            <v>DC11 1111:VEG RICE</v>
          </cell>
          <cell r="CC99">
            <v>1</v>
          </cell>
          <cell r="CE99" t="str">
            <v>DE01 SET 990</v>
          </cell>
          <cell r="CF99">
            <v>8</v>
          </cell>
          <cell r="CH99" t="str">
            <v>DG02 91002:GVY CHK CP</v>
          </cell>
          <cell r="CI99">
            <v>1</v>
          </cell>
          <cell r="CK99" t="str">
            <v>DF08 ADD SAUCE GS</v>
          </cell>
          <cell r="CL99">
            <v>1</v>
          </cell>
          <cell r="CN99" t="str">
            <v>DH01 91101:THAI CHK</v>
          </cell>
          <cell r="CO99">
            <v>2</v>
          </cell>
        </row>
        <row r="100">
          <cell r="B100" t="str">
            <v>DH02 91102:MAMITE CHK</v>
          </cell>
          <cell r="C100">
            <v>2</v>
          </cell>
          <cell r="E100" t="str">
            <v>DG02 91002:GVY CHK CP</v>
          </cell>
          <cell r="F100">
            <v>2</v>
          </cell>
          <cell r="H100" t="str">
            <v>DG05 91005:FISH&amp;CHIP</v>
          </cell>
          <cell r="I100">
            <v>2</v>
          </cell>
          <cell r="K100" t="str">
            <v>DH07 91107:SBL F.RICE</v>
          </cell>
          <cell r="L100">
            <v>1</v>
          </cell>
          <cell r="N100" t="str">
            <v>DF07 ADD SAUCE C.PADI</v>
          </cell>
          <cell r="O100">
            <v>3</v>
          </cell>
          <cell r="Q100" t="str">
            <v>DD02 1202:FREN FRIES</v>
          </cell>
          <cell r="R100">
            <v>4</v>
          </cell>
          <cell r="T100" t="str">
            <v>DG04 91004:CKN MARY</v>
          </cell>
          <cell r="U100">
            <v>8</v>
          </cell>
          <cell r="W100" t="str">
            <v>DG03 91003:MSR CHK CP</v>
          </cell>
          <cell r="X100">
            <v>4</v>
          </cell>
          <cell r="Z100" t="str">
            <v>DI13 91304:IKAN BILIS</v>
          </cell>
          <cell r="AA100">
            <v>1</v>
          </cell>
          <cell r="AC100" t="str">
            <v>DI11 91302:NUGGET</v>
          </cell>
          <cell r="AD100">
            <v>1</v>
          </cell>
          <cell r="AF100" t="str">
            <v>DG05 91005:FISH&amp;CHIP</v>
          </cell>
          <cell r="AG100">
            <v>8</v>
          </cell>
          <cell r="AI100" t="str">
            <v>DH06 91106:HK F.RICE</v>
          </cell>
          <cell r="AJ100">
            <v>6</v>
          </cell>
          <cell r="AL100" t="str">
            <v>DG06 91006:SPAGHETTI</v>
          </cell>
          <cell r="AM100">
            <v>8</v>
          </cell>
          <cell r="AO100" t="str">
            <v>DE01 SET 990</v>
          </cell>
          <cell r="AP100">
            <v>9</v>
          </cell>
          <cell r="AR100" t="str">
            <v>DH05 91105:BUTTER CHK</v>
          </cell>
          <cell r="AS100">
            <v>1</v>
          </cell>
          <cell r="AU100" t="str">
            <v>DG05 91005:FISH&amp;CHIP</v>
          </cell>
          <cell r="AV100">
            <v>1</v>
          </cell>
          <cell r="AX100" t="str">
            <v>EA02 TIDBITS</v>
          </cell>
          <cell r="AY100">
            <v>1</v>
          </cell>
          <cell r="BA100" t="str">
            <v>DG06 91006:SPAGHETTI</v>
          </cell>
          <cell r="BB100">
            <v>6</v>
          </cell>
          <cell r="BD100" t="str">
            <v>DF09 ADD SAUCE MAYO</v>
          </cell>
          <cell r="BE100">
            <v>7</v>
          </cell>
          <cell r="BG100" t="str">
            <v>DD07 1207:SAUSAGE</v>
          </cell>
          <cell r="BH100">
            <v>2</v>
          </cell>
          <cell r="BJ100" t="str">
            <v>DD12 1303:CHK WING</v>
          </cell>
          <cell r="BK100">
            <v>2</v>
          </cell>
          <cell r="BM100" t="str">
            <v>DH01 91101:THAI CHK</v>
          </cell>
          <cell r="BN100">
            <v>2</v>
          </cell>
          <cell r="BP100" t="str">
            <v>DG06 91006:SPAGHETTI</v>
          </cell>
          <cell r="BQ100">
            <v>1</v>
          </cell>
          <cell r="BS100" t="str">
            <v>DH04 91104:S&amp;S CHK</v>
          </cell>
          <cell r="BT100">
            <v>1</v>
          </cell>
          <cell r="BV100" t="str">
            <v>DG07 91007:CHK SALAD</v>
          </cell>
          <cell r="BW100">
            <v>2</v>
          </cell>
          <cell r="BY100" t="str">
            <v>DE01 SET 990</v>
          </cell>
          <cell r="BZ100">
            <v>7</v>
          </cell>
          <cell r="CB100" t="str">
            <v>DC15 1115:CHK NOODLE</v>
          </cell>
          <cell r="CC100">
            <v>1</v>
          </cell>
          <cell r="CE100" t="str">
            <v>DE02 SET 1390</v>
          </cell>
          <cell r="CF100">
            <v>6</v>
          </cell>
          <cell r="CH100" t="str">
            <v>DG03 91003:MSR CHK CP</v>
          </cell>
          <cell r="CI100">
            <v>4</v>
          </cell>
          <cell r="CK100" t="str">
            <v>DF09 ADD SAUCE MAYO</v>
          </cell>
          <cell r="CL100">
            <v>1</v>
          </cell>
          <cell r="CN100" t="str">
            <v>DH02 91102:MAMITE CHK</v>
          </cell>
          <cell r="CO100">
            <v>1</v>
          </cell>
        </row>
        <row r="101">
          <cell r="B101" t="str">
            <v>DH04 91104:S&amp;S CHK</v>
          </cell>
          <cell r="C101">
            <v>1</v>
          </cell>
          <cell r="E101" t="str">
            <v>DG03 91003:MSR CHK CP</v>
          </cell>
          <cell r="F101">
            <v>8</v>
          </cell>
          <cell r="H101" t="str">
            <v>DG06 91006:SPAGHETTI</v>
          </cell>
          <cell r="I101">
            <v>3</v>
          </cell>
          <cell r="K101" t="str">
            <v>DH09 91109:BP UDON</v>
          </cell>
          <cell r="L101">
            <v>3</v>
          </cell>
          <cell r="N101" t="str">
            <v>DF09 ADD SAUCE MAYO</v>
          </cell>
          <cell r="O101">
            <v>1</v>
          </cell>
          <cell r="Q101" t="str">
            <v>DD07 1207:SAUSAGE</v>
          </cell>
          <cell r="R101">
            <v>3</v>
          </cell>
          <cell r="T101" t="str">
            <v>DG05 91005:FISH&amp;CHIP</v>
          </cell>
          <cell r="U101">
            <v>17</v>
          </cell>
          <cell r="W101" t="str">
            <v>DG04 91004:CKN MARY</v>
          </cell>
          <cell r="X101">
            <v>1</v>
          </cell>
          <cell r="Z101" t="str">
            <v>DI19 91310:McSPIRAL.F</v>
          </cell>
          <cell r="AA101">
            <v>1</v>
          </cell>
          <cell r="AC101" t="str">
            <v>DI17 91308:C/CALAMARI</v>
          </cell>
          <cell r="AD101">
            <v>1</v>
          </cell>
          <cell r="AF101" t="str">
            <v>DG06 91006:SPAGHETTI</v>
          </cell>
          <cell r="AG101">
            <v>2</v>
          </cell>
          <cell r="AI101" t="str">
            <v>DH07 91107:SBL F.RICE</v>
          </cell>
          <cell r="AJ101">
            <v>2</v>
          </cell>
          <cell r="AL101" t="str">
            <v>DG07 91007:CHK SALAD</v>
          </cell>
          <cell r="AM101">
            <v>6</v>
          </cell>
          <cell r="AO101" t="str">
            <v>DE02 SET 1390</v>
          </cell>
          <cell r="AP101">
            <v>7</v>
          </cell>
          <cell r="AR101" t="str">
            <v>DH07 91107:SBL F.RICE</v>
          </cell>
          <cell r="AS101">
            <v>1</v>
          </cell>
          <cell r="AU101" t="str">
            <v>DG06 91006:SPAGHETTI</v>
          </cell>
          <cell r="AV101">
            <v>1</v>
          </cell>
          <cell r="AX101" t="str">
            <v>GA09 LIGHTER</v>
          </cell>
          <cell r="AY101">
            <v>1</v>
          </cell>
          <cell r="BA101" t="str">
            <v>DG07 91007:CHK SALAD</v>
          </cell>
          <cell r="BB101">
            <v>3</v>
          </cell>
          <cell r="BD101" t="str">
            <v>DF14 ADD SAUCE TOMATO</v>
          </cell>
          <cell r="BE101">
            <v>7</v>
          </cell>
          <cell r="BG101" t="str">
            <v>DD11 1302:NUGGET</v>
          </cell>
          <cell r="BH101">
            <v>3</v>
          </cell>
          <cell r="BJ101" t="str">
            <v>DD16 1307:D.F C/WING</v>
          </cell>
          <cell r="BK101">
            <v>1</v>
          </cell>
          <cell r="BM101" t="str">
            <v>DH02 91102:MAMITE CHK</v>
          </cell>
          <cell r="BN101">
            <v>3</v>
          </cell>
          <cell r="BP101" t="str">
            <v>DG07 91007:CHK SALAD</v>
          </cell>
          <cell r="BQ101">
            <v>1</v>
          </cell>
          <cell r="BS101" t="str">
            <v>DH05 91105:BUTTER CHK</v>
          </cell>
          <cell r="BT101">
            <v>3</v>
          </cell>
          <cell r="BV101" t="str">
            <v>DH01 91101:THAI CHK</v>
          </cell>
          <cell r="BW101">
            <v>1</v>
          </cell>
          <cell r="BY101" t="str">
            <v>DE02 SET 1390</v>
          </cell>
          <cell r="BZ101">
            <v>10</v>
          </cell>
          <cell r="CB101" t="str">
            <v>DC16 1116:MGL CHICKEN</v>
          </cell>
          <cell r="CC101">
            <v>2</v>
          </cell>
          <cell r="CE101" t="str">
            <v>DF07 ADD SAUCE C.PADI</v>
          </cell>
          <cell r="CF101">
            <v>2</v>
          </cell>
          <cell r="CH101" t="str">
            <v>DG04 91004:CKN MARY</v>
          </cell>
          <cell r="CI101">
            <v>5</v>
          </cell>
          <cell r="CK101" t="str">
            <v>DF14 ADD SAUCE TOMATO</v>
          </cell>
          <cell r="CL101">
            <v>1</v>
          </cell>
          <cell r="CN101" t="str">
            <v>DH05 91105:BUTTER CHK</v>
          </cell>
          <cell r="CO101">
            <v>2</v>
          </cell>
        </row>
        <row r="102">
          <cell r="B102" t="str">
            <v>DH05 91105:BUTTER CHK</v>
          </cell>
          <cell r="C102">
            <v>2</v>
          </cell>
          <cell r="E102" t="str">
            <v>DG04 91004:CKN MARY</v>
          </cell>
          <cell r="F102">
            <v>3</v>
          </cell>
          <cell r="H102" t="str">
            <v>DG07 91007:CHK SALAD</v>
          </cell>
          <cell r="I102">
            <v>2</v>
          </cell>
          <cell r="K102" t="str">
            <v>DH10 91110:NISSIN</v>
          </cell>
          <cell r="L102">
            <v>1</v>
          </cell>
          <cell r="N102" t="str">
            <v>DF15 ADD TATA SAUCE</v>
          </cell>
          <cell r="O102">
            <v>2</v>
          </cell>
          <cell r="Q102" t="str">
            <v>DD11 1302:NUGGET</v>
          </cell>
          <cell r="R102">
            <v>1</v>
          </cell>
          <cell r="T102" t="str">
            <v>DG06 91006:SPAGHETTI</v>
          </cell>
          <cell r="U102">
            <v>6</v>
          </cell>
          <cell r="W102" t="str">
            <v>DG05 91005:FISH&amp;CHIP</v>
          </cell>
          <cell r="X102">
            <v>4</v>
          </cell>
          <cell r="Z102" t="str">
            <v>DL02 3002:6'SMOKE BBQ</v>
          </cell>
          <cell r="AA102">
            <v>1</v>
          </cell>
          <cell r="AC102" t="str">
            <v>GA09 LIGHTER</v>
          </cell>
          <cell r="AD102">
            <v>1</v>
          </cell>
          <cell r="AF102" t="str">
            <v>DG07 91007:CHK SALAD</v>
          </cell>
          <cell r="AG102">
            <v>2</v>
          </cell>
          <cell r="AI102" t="str">
            <v>DH10 91110:NISSIN</v>
          </cell>
          <cell r="AJ102">
            <v>1</v>
          </cell>
          <cell r="AL102" t="str">
            <v>DH01 91101:THAI CHK</v>
          </cell>
          <cell r="AM102">
            <v>2</v>
          </cell>
          <cell r="AO102" t="str">
            <v>DF01 ADD RICE</v>
          </cell>
          <cell r="AP102">
            <v>5</v>
          </cell>
          <cell r="AR102" t="str">
            <v>DH10 91110:NISSIN</v>
          </cell>
          <cell r="AS102">
            <v>1</v>
          </cell>
          <cell r="AU102" t="str">
            <v>DG07 91007:CHK SALAD</v>
          </cell>
          <cell r="AV102">
            <v>5</v>
          </cell>
          <cell r="AX102" t="str">
            <v>GC01 CARD NEW</v>
          </cell>
          <cell r="AY102">
            <v>1</v>
          </cell>
          <cell r="BA102" t="str">
            <v>DH02 91102:MAMITE CHK</v>
          </cell>
          <cell r="BB102">
            <v>2</v>
          </cell>
          <cell r="BD102" t="str">
            <v>DG01 91001:BP CHK CP</v>
          </cell>
          <cell r="BE102">
            <v>19</v>
          </cell>
          <cell r="BG102" t="str">
            <v>DD12 1303:CHK WING</v>
          </cell>
          <cell r="BH102">
            <v>1</v>
          </cell>
          <cell r="BJ102" t="str">
            <v>DE01 SET 990</v>
          </cell>
          <cell r="BK102">
            <v>4</v>
          </cell>
          <cell r="BM102" t="str">
            <v>DH04 91104:S&amp;S CHK</v>
          </cell>
          <cell r="BN102">
            <v>1</v>
          </cell>
          <cell r="BP102" t="str">
            <v>DH01 91101:THAI CHK</v>
          </cell>
          <cell r="BQ102">
            <v>1</v>
          </cell>
          <cell r="BS102" t="str">
            <v>DH06 91106:HK F.RICE</v>
          </cell>
          <cell r="BT102">
            <v>2</v>
          </cell>
          <cell r="BV102" t="str">
            <v>DH02 91102:MAMITE CHK</v>
          </cell>
          <cell r="BW102">
            <v>2</v>
          </cell>
          <cell r="BY102" t="str">
            <v>DF09 ADD SAUCE MAYO</v>
          </cell>
          <cell r="BZ102">
            <v>5</v>
          </cell>
          <cell r="CB102" t="str">
            <v>DD02 1202:FREN FRIES</v>
          </cell>
          <cell r="CC102">
            <v>7</v>
          </cell>
          <cell r="CE102" t="str">
            <v>DF09 ADD SAUCE MAYO</v>
          </cell>
          <cell r="CF102">
            <v>5</v>
          </cell>
          <cell r="CH102" t="str">
            <v>DG05 91005:FISH&amp;CHIP</v>
          </cell>
          <cell r="CI102">
            <v>3</v>
          </cell>
          <cell r="CK102" t="str">
            <v>DG01 91001:BP CHK CP</v>
          </cell>
          <cell r="CL102">
            <v>6</v>
          </cell>
          <cell r="CN102" t="str">
            <v>DH06 91106:HK F.RICE</v>
          </cell>
          <cell r="CO102">
            <v>2</v>
          </cell>
        </row>
        <row r="103">
          <cell r="B103" t="str">
            <v>DH06 91106:HK F.RICE</v>
          </cell>
          <cell r="C103">
            <v>2</v>
          </cell>
          <cell r="E103" t="str">
            <v>DG05 91005:FISH&amp;CHIP</v>
          </cell>
          <cell r="F103">
            <v>3</v>
          </cell>
          <cell r="H103" t="str">
            <v>DH01 91101:THAI CHK</v>
          </cell>
          <cell r="I103">
            <v>1</v>
          </cell>
          <cell r="K103" t="str">
            <v>DH11 91111:VEG RICE</v>
          </cell>
          <cell r="L103">
            <v>1</v>
          </cell>
          <cell r="N103" t="str">
            <v>DG01 91001:BP CHK CP</v>
          </cell>
          <cell r="O103">
            <v>23</v>
          </cell>
          <cell r="Q103" t="str">
            <v>DD12 1303:CHK WING</v>
          </cell>
          <cell r="R103">
            <v>2</v>
          </cell>
          <cell r="T103" t="str">
            <v>DG07 91007:CHK SALAD</v>
          </cell>
          <cell r="U103">
            <v>4</v>
          </cell>
          <cell r="W103" t="str">
            <v>DG06 91006:SPAGHETTI</v>
          </cell>
          <cell r="X103">
            <v>2</v>
          </cell>
          <cell r="Z103" t="str">
            <v>DM01 SNACK PLATTER(A)</v>
          </cell>
          <cell r="AA103">
            <v>3</v>
          </cell>
          <cell r="AC103" t="str">
            <v>GC05 AEON MEMBER 50%</v>
          </cell>
          <cell r="AD103">
            <v>1</v>
          </cell>
          <cell r="AF103" t="str">
            <v>DH01 91101:THAI CHK</v>
          </cell>
          <cell r="AG103">
            <v>6</v>
          </cell>
          <cell r="AI103" t="str">
            <v>DH11 91111:VEG RICE</v>
          </cell>
          <cell r="AJ103">
            <v>1</v>
          </cell>
          <cell r="AL103" t="str">
            <v>DH02 91102:MAMITE CHK</v>
          </cell>
          <cell r="AM103">
            <v>2</v>
          </cell>
          <cell r="AO103" t="str">
            <v>DF07 ADD SAUCE C.PADI</v>
          </cell>
          <cell r="AP103">
            <v>1</v>
          </cell>
          <cell r="AR103" t="str">
            <v>DH15 91115:CHK NOODLE</v>
          </cell>
          <cell r="AS103">
            <v>2</v>
          </cell>
          <cell r="AU103" t="str">
            <v>DH01 91101:THAI CHK</v>
          </cell>
          <cell r="AV103">
            <v>1</v>
          </cell>
          <cell r="AX103" t="str">
            <v>GC05 AEON MEMBER 50%</v>
          </cell>
          <cell r="AY103">
            <v>3</v>
          </cell>
          <cell r="BA103" t="str">
            <v>DH04 91104:S&amp;S CHK</v>
          </cell>
          <cell r="BB103">
            <v>2</v>
          </cell>
          <cell r="BD103" t="str">
            <v>DG03 91003:MSR CHK CP</v>
          </cell>
          <cell r="BE103">
            <v>12</v>
          </cell>
          <cell r="BG103" t="str">
            <v>DD16 1307:D.F C/WING</v>
          </cell>
          <cell r="BH103">
            <v>1</v>
          </cell>
          <cell r="BJ103" t="str">
            <v>DE02 SET 1390</v>
          </cell>
          <cell r="BK103">
            <v>7</v>
          </cell>
          <cell r="BM103" t="str">
            <v>DH05 91105:BUTTER CHK</v>
          </cell>
          <cell r="BN103">
            <v>3</v>
          </cell>
          <cell r="BP103" t="str">
            <v>DH02 91102:MAMITE CHK</v>
          </cell>
          <cell r="BQ103">
            <v>5</v>
          </cell>
          <cell r="BS103" t="str">
            <v>DH07 91107:SBL F.RICE</v>
          </cell>
          <cell r="BT103">
            <v>2</v>
          </cell>
          <cell r="BV103" t="str">
            <v>DH05 91105:BUTTER CHK</v>
          </cell>
          <cell r="BW103">
            <v>7</v>
          </cell>
          <cell r="BY103" t="str">
            <v>DF11 ADD SAUCE MR</v>
          </cell>
          <cell r="BZ103">
            <v>3</v>
          </cell>
          <cell r="CB103" t="str">
            <v>DD07 1207:SAUSAGE</v>
          </cell>
          <cell r="CC103">
            <v>1</v>
          </cell>
          <cell r="CE103" t="str">
            <v>DF11 ADD SAUCE MR</v>
          </cell>
          <cell r="CF103">
            <v>1</v>
          </cell>
          <cell r="CH103" t="str">
            <v>DG06 91006:SPAGHETTI</v>
          </cell>
          <cell r="CI103">
            <v>3</v>
          </cell>
          <cell r="CK103" t="str">
            <v>DG02 91002:GVY CHK CP</v>
          </cell>
          <cell r="CL103">
            <v>2</v>
          </cell>
          <cell r="CN103" t="str">
            <v>DH07 91107:SBL F.RICE</v>
          </cell>
          <cell r="CO103">
            <v>1</v>
          </cell>
        </row>
        <row r="104">
          <cell r="B104" t="str">
            <v>DH09 91109:BP UDON</v>
          </cell>
          <cell r="C104">
            <v>1</v>
          </cell>
          <cell r="E104" t="str">
            <v>DG06 91006:SPAGHETTI</v>
          </cell>
          <cell r="F104">
            <v>10</v>
          </cell>
          <cell r="H104" t="str">
            <v>DH02 91102:MAMITE CHK</v>
          </cell>
          <cell r="I104">
            <v>2</v>
          </cell>
          <cell r="K104" t="str">
            <v>DH16 91116:MGL CHK</v>
          </cell>
          <cell r="L104">
            <v>1</v>
          </cell>
          <cell r="N104" t="str">
            <v>DG02 91002:GVY CHK CP</v>
          </cell>
          <cell r="O104">
            <v>3</v>
          </cell>
          <cell r="Q104" t="str">
            <v>DD19 1310:Mc SPIRAL/F</v>
          </cell>
          <cell r="R104">
            <v>2</v>
          </cell>
          <cell r="T104" t="str">
            <v>DH01 91101:THAI CHK</v>
          </cell>
          <cell r="U104">
            <v>3</v>
          </cell>
          <cell r="W104" t="str">
            <v>DH01 91101:THAI CHK</v>
          </cell>
          <cell r="X104">
            <v>1</v>
          </cell>
          <cell r="Z104" t="str">
            <v>GA09 LIGHTER</v>
          </cell>
          <cell r="AA104">
            <v>1</v>
          </cell>
          <cell r="AC104" t="str">
            <v>GD02 MIKE COVER 03</v>
          </cell>
          <cell r="AD104">
            <v>2</v>
          </cell>
          <cell r="AF104" t="str">
            <v>DH02 91102:MAMITE CHK</v>
          </cell>
          <cell r="AG104">
            <v>2</v>
          </cell>
          <cell r="AI104" t="str">
            <v>DH15 91115:CHK NOODLE</v>
          </cell>
          <cell r="AJ104">
            <v>1</v>
          </cell>
          <cell r="AL104" t="str">
            <v>DH04 91104:S&amp;S CHK</v>
          </cell>
          <cell r="AM104">
            <v>1</v>
          </cell>
          <cell r="AO104" t="str">
            <v>DF09 ADD SAUCE MAYO</v>
          </cell>
          <cell r="AP104">
            <v>1</v>
          </cell>
          <cell r="AR104" t="str">
            <v>DH16 91116:MGL CHK</v>
          </cell>
          <cell r="AS104">
            <v>2</v>
          </cell>
          <cell r="AU104" t="str">
            <v>DH02 91102:MAMITE CHK</v>
          </cell>
          <cell r="AV104">
            <v>2</v>
          </cell>
          <cell r="AX104" t="str">
            <v>GD02 MIKE COVER 03</v>
          </cell>
          <cell r="AY104">
            <v>1</v>
          </cell>
          <cell r="BA104" t="str">
            <v>DH05 91105:BUTTER CHK</v>
          </cell>
          <cell r="BB104">
            <v>3</v>
          </cell>
          <cell r="BD104" t="str">
            <v>DG04 91004:CKN MARY</v>
          </cell>
          <cell r="BE104">
            <v>6</v>
          </cell>
          <cell r="BG104" t="str">
            <v>DD20 1311:Mc H/SMILES</v>
          </cell>
          <cell r="BH104">
            <v>1</v>
          </cell>
          <cell r="BJ104" t="str">
            <v>DF07 ADD SAUCE C.PADI</v>
          </cell>
          <cell r="BK104">
            <v>1</v>
          </cell>
          <cell r="BM104" t="str">
            <v>DH06 91106:HK F.RICE</v>
          </cell>
          <cell r="BN104">
            <v>3</v>
          </cell>
          <cell r="BP104" t="str">
            <v>DH04 91104:S&amp;S CHK</v>
          </cell>
          <cell r="BQ104">
            <v>1</v>
          </cell>
          <cell r="BS104" t="str">
            <v>DH09 91109:BP UDON</v>
          </cell>
          <cell r="BT104">
            <v>5</v>
          </cell>
          <cell r="BV104" t="str">
            <v>DH07 91107:SBL F.RICE</v>
          </cell>
          <cell r="BW104">
            <v>3</v>
          </cell>
          <cell r="BY104" t="str">
            <v>DF14 ADD SAUCE TOMATO</v>
          </cell>
          <cell r="BZ104">
            <v>8</v>
          </cell>
          <cell r="CB104" t="str">
            <v>DD11 1302:NUGGET</v>
          </cell>
          <cell r="CC104">
            <v>2</v>
          </cell>
          <cell r="CE104" t="str">
            <v>DF13 ADD SAUCE THAI</v>
          </cell>
          <cell r="CF104">
            <v>1</v>
          </cell>
          <cell r="CH104" t="str">
            <v>DH01 91101:THAI CHK</v>
          </cell>
          <cell r="CI104">
            <v>1</v>
          </cell>
          <cell r="CK104" t="str">
            <v>DG03 91003:MSR CHK CP</v>
          </cell>
          <cell r="CL104">
            <v>6</v>
          </cell>
          <cell r="CN104" t="str">
            <v>DH08 91108:SBL F.MEE</v>
          </cell>
          <cell r="CO104">
            <v>1</v>
          </cell>
        </row>
        <row r="105">
          <cell r="B105" t="str">
            <v>DH10 91110:NISSIN</v>
          </cell>
          <cell r="C105">
            <v>1</v>
          </cell>
          <cell r="E105" t="str">
            <v>DG07 91007:CHK SALAD</v>
          </cell>
          <cell r="F105">
            <v>3</v>
          </cell>
          <cell r="H105" t="str">
            <v>DH04 91104:S&amp;S CHK</v>
          </cell>
          <cell r="I105">
            <v>1</v>
          </cell>
          <cell r="K105" t="str">
            <v>DI03 91203:GOLD MROOM</v>
          </cell>
          <cell r="L105">
            <v>1</v>
          </cell>
          <cell r="N105" t="str">
            <v>DG03 91003:MSR CHK CP</v>
          </cell>
          <cell r="O105">
            <v>22</v>
          </cell>
          <cell r="Q105" t="str">
            <v>DE01 SET 990</v>
          </cell>
          <cell r="R105">
            <v>10</v>
          </cell>
          <cell r="T105" t="str">
            <v>DH02 91102:MAMITE CHK</v>
          </cell>
          <cell r="U105">
            <v>3</v>
          </cell>
          <cell r="W105" t="str">
            <v>DH02 91102:MAMITE CHK</v>
          </cell>
          <cell r="X105">
            <v>2</v>
          </cell>
          <cell r="Z105" t="str">
            <v>GC01 CARD NEW</v>
          </cell>
          <cell r="AA105">
            <v>3</v>
          </cell>
          <cell r="AC105" t="str">
            <v>GE01 DUNHILL</v>
          </cell>
          <cell r="AD105">
            <v>1</v>
          </cell>
          <cell r="AF105" t="str">
            <v>DH04 91104:S&amp;S CHK</v>
          </cell>
          <cell r="AG105">
            <v>1</v>
          </cell>
          <cell r="AI105" t="str">
            <v>DI02 91202:FREN FRIES</v>
          </cell>
          <cell r="AJ105">
            <v>1</v>
          </cell>
          <cell r="AL105" t="str">
            <v>DH05 91105:BUTTER CHK</v>
          </cell>
          <cell r="AM105">
            <v>2</v>
          </cell>
          <cell r="AO105" t="str">
            <v>DF14 ADD SAUCE TOMATO</v>
          </cell>
          <cell r="AP105">
            <v>1</v>
          </cell>
          <cell r="AR105" t="str">
            <v>DI02 91202:FREN FRIES</v>
          </cell>
          <cell r="AS105">
            <v>1</v>
          </cell>
          <cell r="AU105" t="str">
            <v>DH05 91105:BUTTER CHK</v>
          </cell>
          <cell r="AV105">
            <v>3</v>
          </cell>
          <cell r="AX105" t="str">
            <v>GE02 DUNHILL LITE</v>
          </cell>
          <cell r="AY105">
            <v>2</v>
          </cell>
          <cell r="BA105" t="str">
            <v>DH06 91106:HK F.RICE</v>
          </cell>
          <cell r="BB105">
            <v>2</v>
          </cell>
          <cell r="BD105" t="str">
            <v>DG05 91005:FISH&amp;CHIP</v>
          </cell>
          <cell r="BE105">
            <v>13</v>
          </cell>
          <cell r="BG105" t="str">
            <v>DE01 SET 990</v>
          </cell>
          <cell r="BH105">
            <v>12</v>
          </cell>
          <cell r="BJ105" t="str">
            <v>DF14 ADD SAUCE TOMATO</v>
          </cell>
          <cell r="BK105">
            <v>8</v>
          </cell>
          <cell r="BM105" t="str">
            <v>DH07 91107:SBL F.RICE</v>
          </cell>
          <cell r="BN105">
            <v>2</v>
          </cell>
          <cell r="BP105" t="str">
            <v>DH05 91105:BUTTER CHK</v>
          </cell>
          <cell r="BQ105">
            <v>5</v>
          </cell>
          <cell r="BS105" t="str">
            <v>DH15 91115:CHK NOODLE</v>
          </cell>
          <cell r="BT105">
            <v>1</v>
          </cell>
          <cell r="BV105" t="str">
            <v>DH11 91111:VEG RICE</v>
          </cell>
          <cell r="BW105">
            <v>2</v>
          </cell>
          <cell r="BY105" t="str">
            <v>DG01 91001:BP CHK CP</v>
          </cell>
          <cell r="BZ105">
            <v>23</v>
          </cell>
          <cell r="CB105" t="str">
            <v>DD12 1303:CHK WING</v>
          </cell>
          <cell r="CC105">
            <v>1</v>
          </cell>
          <cell r="CE105" t="str">
            <v>DF14 ADD SAUCE TOMATO</v>
          </cell>
          <cell r="CF105">
            <v>4</v>
          </cell>
          <cell r="CH105" t="str">
            <v>DH02 91102:MAMITE CHK</v>
          </cell>
          <cell r="CI105">
            <v>2</v>
          </cell>
          <cell r="CK105" t="str">
            <v>DG04 91004:CKN MARY</v>
          </cell>
          <cell r="CL105">
            <v>1</v>
          </cell>
          <cell r="CN105" t="str">
            <v>DH09 91109:BP UDON</v>
          </cell>
          <cell r="CO105">
            <v>1</v>
          </cell>
        </row>
        <row r="106">
          <cell r="B106" t="str">
            <v>DH15 91115:CHK NOODLE</v>
          </cell>
          <cell r="C106">
            <v>2</v>
          </cell>
          <cell r="E106" t="str">
            <v>DH01 91101:THAI CHK</v>
          </cell>
          <cell r="F106">
            <v>3</v>
          </cell>
          <cell r="H106" t="str">
            <v>DH05 91105:BUTTER CHK</v>
          </cell>
          <cell r="I106">
            <v>1</v>
          </cell>
          <cell r="K106" t="str">
            <v>DI12 91303:CHK WING</v>
          </cell>
          <cell r="L106">
            <v>1</v>
          </cell>
          <cell r="N106" t="str">
            <v>DG04 91004:CKN MARY</v>
          </cell>
          <cell r="O106">
            <v>20</v>
          </cell>
          <cell r="Q106" t="str">
            <v>DE02 SET 1390</v>
          </cell>
          <cell r="R106">
            <v>14</v>
          </cell>
          <cell r="T106" t="str">
            <v>DH04 91104:S&amp;S CHK</v>
          </cell>
          <cell r="U106">
            <v>2</v>
          </cell>
          <cell r="W106" t="str">
            <v>DH04 91104:S&amp;S CHK</v>
          </cell>
          <cell r="X106">
            <v>3</v>
          </cell>
          <cell r="Z106" t="str">
            <v>GC05 AEON MEMBER 50%</v>
          </cell>
          <cell r="AA106">
            <v>3</v>
          </cell>
          <cell r="AC106" t="str">
            <v>GE02 DUNHILL LITE</v>
          </cell>
          <cell r="AD106">
            <v>1</v>
          </cell>
          <cell r="AF106" t="str">
            <v>DH05 91105:BUTTER CHK</v>
          </cell>
          <cell r="AG106">
            <v>3</v>
          </cell>
          <cell r="AI106" t="str">
            <v>DI03 91203:GOLD MROOM</v>
          </cell>
          <cell r="AJ106">
            <v>1</v>
          </cell>
          <cell r="AL106" t="str">
            <v>DH06 91106:HK F.RICE</v>
          </cell>
          <cell r="AM106">
            <v>4</v>
          </cell>
          <cell r="AO106" t="str">
            <v>DG01 91001:BP CHK CP</v>
          </cell>
          <cell r="AP106">
            <v>16</v>
          </cell>
          <cell r="AR106" t="str">
            <v>DI11 91302:NUGGET</v>
          </cell>
          <cell r="AS106">
            <v>2</v>
          </cell>
          <cell r="AU106" t="str">
            <v>DH06 91106:HK F.RICE</v>
          </cell>
          <cell r="AV106">
            <v>2</v>
          </cell>
          <cell r="AX106" t="str">
            <v>GE06 DUNHILL SWITCH</v>
          </cell>
          <cell r="AY106">
            <v>2</v>
          </cell>
          <cell r="BA106" t="str">
            <v>DH07 91107:SBL F.RICE</v>
          </cell>
          <cell r="BB106">
            <v>2</v>
          </cell>
          <cell r="BD106" t="str">
            <v>DG06 91006:SPAGHETTI</v>
          </cell>
          <cell r="BE106">
            <v>9</v>
          </cell>
          <cell r="BG106" t="str">
            <v>DE02 SET 1390</v>
          </cell>
          <cell r="BH106">
            <v>6</v>
          </cell>
          <cell r="BJ106" t="str">
            <v>DG01 91001:BP CHK CP</v>
          </cell>
          <cell r="BK106">
            <v>22</v>
          </cell>
          <cell r="BM106" t="str">
            <v>DH09 91109:BP UDON</v>
          </cell>
          <cell r="BN106">
            <v>1</v>
          </cell>
          <cell r="BP106" t="str">
            <v>DH06 91106:HK F.RICE</v>
          </cell>
          <cell r="BQ106">
            <v>4</v>
          </cell>
          <cell r="BS106" t="str">
            <v>DI12 91303:CHK WING</v>
          </cell>
          <cell r="BT106">
            <v>1</v>
          </cell>
          <cell r="BV106" t="str">
            <v>DH15 91115:CHK NOODLE</v>
          </cell>
          <cell r="BW106">
            <v>3</v>
          </cell>
          <cell r="BY106" t="str">
            <v>DG02 91002:GVY CHK CP</v>
          </cell>
          <cell r="BZ106">
            <v>7</v>
          </cell>
          <cell r="CB106" t="str">
            <v>DD17 1308 C/CALAMARI</v>
          </cell>
          <cell r="CC106">
            <v>1</v>
          </cell>
          <cell r="CE106" t="str">
            <v>DF15 ADD TATA SAUCE</v>
          </cell>
          <cell r="CF106">
            <v>3</v>
          </cell>
          <cell r="CH106" t="str">
            <v>DH05 91105:BUTTER CHK</v>
          </cell>
          <cell r="CI106">
            <v>3</v>
          </cell>
          <cell r="CK106" t="str">
            <v>DG05 91005:FISH&amp;CHIP</v>
          </cell>
          <cell r="CL106">
            <v>7</v>
          </cell>
          <cell r="CN106" t="str">
            <v>DH16 91116:MGL CHK</v>
          </cell>
          <cell r="CO106">
            <v>1</v>
          </cell>
        </row>
        <row r="107">
          <cell r="B107" t="str">
            <v>DM01 SNACK PLATTER(A)</v>
          </cell>
          <cell r="C107">
            <v>1</v>
          </cell>
          <cell r="E107" t="str">
            <v>DH02 91102:MAMITE CHK</v>
          </cell>
          <cell r="F107">
            <v>6</v>
          </cell>
          <cell r="H107" t="str">
            <v>DH06 91106:HK F.RICE</v>
          </cell>
          <cell r="I107">
            <v>3</v>
          </cell>
          <cell r="K107" t="str">
            <v>DI16 91307:D/F C.WING</v>
          </cell>
          <cell r="L107">
            <v>1</v>
          </cell>
          <cell r="N107" t="str">
            <v>DG05 91005:FISH&amp;CHIP</v>
          </cell>
          <cell r="O107">
            <v>16</v>
          </cell>
          <cell r="Q107" t="str">
            <v>DF01 ADD RICE</v>
          </cell>
          <cell r="R107">
            <v>3</v>
          </cell>
          <cell r="T107" t="str">
            <v>DH05 91105:BUTTER CHK</v>
          </cell>
          <cell r="U107">
            <v>5</v>
          </cell>
          <cell r="W107" t="str">
            <v>DH05 91105:BUTTER CHK</v>
          </cell>
          <cell r="X107">
            <v>1</v>
          </cell>
          <cell r="Z107" t="str">
            <v>GE01 DUNHILL</v>
          </cell>
          <cell r="AA107">
            <v>1</v>
          </cell>
          <cell r="AC107" t="str">
            <v>ZAB02 1202:FRIES</v>
          </cell>
          <cell r="AD107">
            <v>0</v>
          </cell>
          <cell r="AF107" t="str">
            <v>DH06 91106:HK F.RICE</v>
          </cell>
          <cell r="AG107">
            <v>2</v>
          </cell>
          <cell r="AI107" t="str">
            <v>DI07 91207:SAUSAGE</v>
          </cell>
          <cell r="AJ107">
            <v>1</v>
          </cell>
          <cell r="AL107" t="str">
            <v>DH07 91107:SBL F.RICE</v>
          </cell>
          <cell r="AM107">
            <v>4</v>
          </cell>
          <cell r="AO107" t="str">
            <v>DG02 91002:GVY CHK CP</v>
          </cell>
          <cell r="AP107">
            <v>6</v>
          </cell>
          <cell r="AR107" t="str">
            <v>DI12 91303:CHK WING</v>
          </cell>
          <cell r="AS107">
            <v>1</v>
          </cell>
          <cell r="AU107" t="str">
            <v>DH07 91107:SBL F.RICE</v>
          </cell>
          <cell r="AV107">
            <v>2</v>
          </cell>
          <cell r="AX107" t="str">
            <v>ZAB02 1202:FRIES</v>
          </cell>
          <cell r="AY107">
            <v>8</v>
          </cell>
          <cell r="BA107" t="str">
            <v>DH08 91108:SBL F.MEE</v>
          </cell>
          <cell r="BB107">
            <v>1</v>
          </cell>
          <cell r="BD107" t="str">
            <v>DG07 91007:CHK SALAD</v>
          </cell>
          <cell r="BE107">
            <v>1</v>
          </cell>
          <cell r="BG107" t="str">
            <v>DF03 ADD SAUCE 1000</v>
          </cell>
          <cell r="BH107">
            <v>5</v>
          </cell>
          <cell r="BJ107" t="str">
            <v>DG02 91002:GVY CHK CP</v>
          </cell>
          <cell r="BK107">
            <v>5</v>
          </cell>
          <cell r="BM107" t="str">
            <v>DH10 91110:NISSIN</v>
          </cell>
          <cell r="BN107">
            <v>2</v>
          </cell>
          <cell r="BP107" t="str">
            <v>DH09 91109:BP UDON</v>
          </cell>
          <cell r="BQ107">
            <v>1</v>
          </cell>
          <cell r="BS107" t="str">
            <v>DL04 3004:6'SPICY BUF</v>
          </cell>
          <cell r="BT107">
            <v>1</v>
          </cell>
          <cell r="BV107" t="str">
            <v>DI06 91206:SPRING RL</v>
          </cell>
          <cell r="BW107">
            <v>1</v>
          </cell>
          <cell r="BY107" t="str">
            <v>DG03 91003:MSR CHK CP</v>
          </cell>
          <cell r="BZ107">
            <v>25</v>
          </cell>
          <cell r="CB107" t="str">
            <v>DD18 1309 Mc C/O.RING</v>
          </cell>
          <cell r="CC107">
            <v>1</v>
          </cell>
          <cell r="CE107" t="str">
            <v>DG01 91001:BP CHK CP</v>
          </cell>
          <cell r="CF107">
            <v>17</v>
          </cell>
          <cell r="CH107" t="str">
            <v>DH06 91106:HK F.RICE</v>
          </cell>
          <cell r="CI107">
            <v>2</v>
          </cell>
          <cell r="CK107" t="str">
            <v>DG06 91006:SPAGHETTI</v>
          </cell>
          <cell r="CL107">
            <v>3</v>
          </cell>
          <cell r="CN107" t="str">
            <v>DI04 91204:FISHBALL</v>
          </cell>
          <cell r="CO107">
            <v>1</v>
          </cell>
        </row>
        <row r="108">
          <cell r="B108" t="str">
            <v>GA09 LIGHTER</v>
          </cell>
          <cell r="C108">
            <v>1</v>
          </cell>
          <cell r="E108" t="str">
            <v>DH04 91104:S&amp;S CHK</v>
          </cell>
          <cell r="F108">
            <v>1</v>
          </cell>
          <cell r="H108" t="str">
            <v>DH07 91107:SBL F.RICE</v>
          </cell>
          <cell r="I108">
            <v>2</v>
          </cell>
          <cell r="K108" t="str">
            <v>DI17 91308:C/CALAMARI</v>
          </cell>
          <cell r="L108">
            <v>1</v>
          </cell>
          <cell r="N108" t="str">
            <v>DG06 91006:SPAGHETTI</v>
          </cell>
          <cell r="O108">
            <v>7</v>
          </cell>
          <cell r="Q108" t="str">
            <v>DF03 ADD SAUCE 1000</v>
          </cell>
          <cell r="R108">
            <v>1</v>
          </cell>
          <cell r="T108" t="str">
            <v>DH06 91106:HK F.RICE</v>
          </cell>
          <cell r="U108">
            <v>4</v>
          </cell>
          <cell r="W108" t="str">
            <v>DH06 91106:HK F.RICE</v>
          </cell>
          <cell r="X108">
            <v>3</v>
          </cell>
          <cell r="Z108" t="str">
            <v>GE02 DUNHILL LITE</v>
          </cell>
          <cell r="AA108">
            <v>1</v>
          </cell>
          <cell r="AC108" t="str">
            <v>ZAB03 1203:GOLD MROOM</v>
          </cell>
          <cell r="AD108">
            <v>0</v>
          </cell>
          <cell r="AF108" t="str">
            <v>DH11 91111:VEG RICE</v>
          </cell>
          <cell r="AG108">
            <v>1</v>
          </cell>
          <cell r="AI108" t="str">
            <v>DI11 91302:NUGGET</v>
          </cell>
          <cell r="AJ108">
            <v>2</v>
          </cell>
          <cell r="AL108" t="str">
            <v>DH08 91108:SBL F.MEE</v>
          </cell>
          <cell r="AM108">
            <v>1</v>
          </cell>
          <cell r="AO108" t="str">
            <v>DG03 91003:MSR CHK CP</v>
          </cell>
          <cell r="AP108">
            <v>17</v>
          </cell>
          <cell r="AR108" t="str">
            <v>DI16 91307:D/F C.WING</v>
          </cell>
          <cell r="AS108">
            <v>1</v>
          </cell>
          <cell r="AU108" t="str">
            <v>DH11 91111:VEG RICE</v>
          </cell>
          <cell r="AV108">
            <v>1</v>
          </cell>
          <cell r="AX108" t="str">
            <v>ZAB03 1203:GOLD MROOM</v>
          </cell>
          <cell r="AY108">
            <v>2</v>
          </cell>
          <cell r="BA108" t="str">
            <v>DH09 91109:BP UDON</v>
          </cell>
          <cell r="BB108">
            <v>1</v>
          </cell>
          <cell r="BD108" t="str">
            <v>DH01 91101:THAI CHK</v>
          </cell>
          <cell r="BE108">
            <v>1</v>
          </cell>
          <cell r="BG108" t="str">
            <v>DF07 ADD SAUCE C.PADI</v>
          </cell>
          <cell r="BH108">
            <v>2</v>
          </cell>
          <cell r="BJ108" t="str">
            <v>DG03 91003:MSR CHK CP</v>
          </cell>
          <cell r="BK108">
            <v>23</v>
          </cell>
          <cell r="BM108" t="str">
            <v>DH15 91115:CHK NOODLE</v>
          </cell>
          <cell r="BN108">
            <v>3</v>
          </cell>
          <cell r="BP108" t="str">
            <v>DL02 3002:6'SMOKE BBQ</v>
          </cell>
          <cell r="BQ108">
            <v>2</v>
          </cell>
          <cell r="BS108" t="str">
            <v>DM01 SNACK PLATTER(A)</v>
          </cell>
          <cell r="BT108">
            <v>1</v>
          </cell>
          <cell r="BV108" t="str">
            <v>DM01 SNACK PLATTER(A)</v>
          </cell>
          <cell r="BW108">
            <v>1</v>
          </cell>
          <cell r="BY108" t="str">
            <v>DG04 91004:CKN MARY</v>
          </cell>
          <cell r="BZ108">
            <v>16</v>
          </cell>
          <cell r="CB108" t="str">
            <v>DD21 1312:Mc HASH BRW</v>
          </cell>
          <cell r="CC108">
            <v>1</v>
          </cell>
          <cell r="CE108" t="str">
            <v>DG02 91002:GVY CHK CP</v>
          </cell>
          <cell r="CF108">
            <v>4</v>
          </cell>
          <cell r="CH108" t="str">
            <v>DH08 91108:SBL F.MEE</v>
          </cell>
          <cell r="CI108">
            <v>1</v>
          </cell>
          <cell r="CK108" t="str">
            <v>DG07 91007:CHK SALAD</v>
          </cell>
          <cell r="CL108">
            <v>2</v>
          </cell>
          <cell r="CN108" t="str">
            <v>DL01 3001:6'HAWAIIAN</v>
          </cell>
          <cell r="CO108">
            <v>1</v>
          </cell>
        </row>
        <row r="109">
          <cell r="B109" t="str">
            <v>GC01 CARD NEW</v>
          </cell>
          <cell r="C109">
            <v>3</v>
          </cell>
          <cell r="E109" t="str">
            <v>DH05 91105:BUTTER CHK</v>
          </cell>
          <cell r="F109">
            <v>7</v>
          </cell>
          <cell r="H109" t="str">
            <v>DH10 91110:NISSIN</v>
          </cell>
          <cell r="I109">
            <v>1</v>
          </cell>
          <cell r="K109" t="str">
            <v>DI19 91310:McSPIRAL.F</v>
          </cell>
          <cell r="L109">
            <v>1</v>
          </cell>
          <cell r="N109" t="str">
            <v>DG07 91007:CHK SALAD</v>
          </cell>
          <cell r="O109">
            <v>2</v>
          </cell>
          <cell r="Q109" t="str">
            <v>DF05 ADD SAUCE BP</v>
          </cell>
          <cell r="R109">
            <v>1</v>
          </cell>
          <cell r="T109" t="str">
            <v>DH07 91107:SBL F.RICE</v>
          </cell>
          <cell r="U109">
            <v>4</v>
          </cell>
          <cell r="W109" t="str">
            <v>DH16 91116:MGL CHK</v>
          </cell>
          <cell r="X109">
            <v>1</v>
          </cell>
          <cell r="Z109" t="str">
            <v>GE03 DUNHILL MT</v>
          </cell>
          <cell r="AA109">
            <v>2</v>
          </cell>
          <cell r="AC109" t="str">
            <v>ZAB04 1204:F.BALL</v>
          </cell>
          <cell r="AD109">
            <v>1</v>
          </cell>
          <cell r="AF109" t="str">
            <v>DH15 91115:CHK NOODLE</v>
          </cell>
          <cell r="AG109">
            <v>1</v>
          </cell>
          <cell r="AI109" t="str">
            <v>DI16 91307:D/F C.WING</v>
          </cell>
          <cell r="AJ109">
            <v>1</v>
          </cell>
          <cell r="AL109" t="str">
            <v>DH09 91109:BP UDON</v>
          </cell>
          <cell r="AM109">
            <v>2</v>
          </cell>
          <cell r="AO109" t="str">
            <v>DG04 91004:CKN MARY</v>
          </cell>
          <cell r="AP109">
            <v>9</v>
          </cell>
          <cell r="AR109" t="str">
            <v>DI17 91308:C/CALAMARI</v>
          </cell>
          <cell r="AS109">
            <v>1</v>
          </cell>
          <cell r="AU109" t="str">
            <v>DH16 91116:MGL CHK</v>
          </cell>
          <cell r="AV109">
            <v>3</v>
          </cell>
          <cell r="AX109" t="str">
            <v>ZAB04 1204:F.BALL</v>
          </cell>
          <cell r="AY109">
            <v>2</v>
          </cell>
          <cell r="BA109" t="str">
            <v>DH15 91115:CHK NOODLE</v>
          </cell>
          <cell r="BB109">
            <v>1</v>
          </cell>
          <cell r="BD109" t="str">
            <v>DH02 91102:MAMITE CHK</v>
          </cell>
          <cell r="BE109">
            <v>2</v>
          </cell>
          <cell r="BG109" t="str">
            <v>DF09 ADD SAUCE MAYO</v>
          </cell>
          <cell r="BH109">
            <v>2</v>
          </cell>
          <cell r="BJ109" t="str">
            <v>DG04 91004:CKN MARY</v>
          </cell>
          <cell r="BK109">
            <v>9</v>
          </cell>
          <cell r="BM109" t="str">
            <v>DH16 91116:MGL CHK</v>
          </cell>
          <cell r="BN109">
            <v>1</v>
          </cell>
          <cell r="BP109" t="str">
            <v>EA02 TIDBITS</v>
          </cell>
          <cell r="BQ109">
            <v>1</v>
          </cell>
          <cell r="BS109" t="str">
            <v>DM02 SNACK PLATTER(B)</v>
          </cell>
          <cell r="BT109">
            <v>1</v>
          </cell>
          <cell r="BV109" t="str">
            <v>DM02 SNACK PLATTER(B)</v>
          </cell>
          <cell r="BW109">
            <v>1</v>
          </cell>
          <cell r="BY109" t="str">
            <v>DG05 91005:FISH&amp;CHIP</v>
          </cell>
          <cell r="BZ109">
            <v>19</v>
          </cell>
          <cell r="CB109" t="str">
            <v>DE01 SET 990</v>
          </cell>
          <cell r="CC109">
            <v>4</v>
          </cell>
          <cell r="CE109" t="str">
            <v>DG03 91003:MSR CHK CP</v>
          </cell>
          <cell r="CF109">
            <v>21</v>
          </cell>
          <cell r="CH109" t="str">
            <v>DH11 91111:VEG RICE</v>
          </cell>
          <cell r="CI109">
            <v>1</v>
          </cell>
          <cell r="CK109" t="str">
            <v>DH02 91102:MAMITE CHK</v>
          </cell>
          <cell r="CL109">
            <v>2</v>
          </cell>
          <cell r="CN109" t="str">
            <v>DM02 SNACK PLATTER(B)</v>
          </cell>
          <cell r="CO109">
            <v>1</v>
          </cell>
        </row>
        <row r="110">
          <cell r="B110" t="str">
            <v>GC05 AEON MEMBER 50%</v>
          </cell>
          <cell r="C110">
            <v>2</v>
          </cell>
          <cell r="E110" t="str">
            <v>DH10 91110:NISSIN</v>
          </cell>
          <cell r="F110">
            <v>2</v>
          </cell>
          <cell r="H110" t="str">
            <v>DH16 91116:MGL CHK</v>
          </cell>
          <cell r="I110">
            <v>1</v>
          </cell>
          <cell r="K110" t="str">
            <v>DM01 SNACK PLATTER(A)</v>
          </cell>
          <cell r="L110">
            <v>1</v>
          </cell>
          <cell r="N110" t="str">
            <v>DH01 91101:THAI CHK</v>
          </cell>
          <cell r="O110">
            <v>8</v>
          </cell>
          <cell r="Q110" t="str">
            <v>DF07 ADD SAUCE C.PADI</v>
          </cell>
          <cell r="R110">
            <v>3</v>
          </cell>
          <cell r="T110" t="str">
            <v>DH08 91108:SBL F.MEE</v>
          </cell>
          <cell r="U110">
            <v>1</v>
          </cell>
          <cell r="W110" t="str">
            <v>DI12 91303:CHK WING</v>
          </cell>
          <cell r="X110">
            <v>2</v>
          </cell>
          <cell r="Z110" t="str">
            <v>ZAB01 1201:SFD STICK</v>
          </cell>
          <cell r="AA110">
            <v>2</v>
          </cell>
          <cell r="AC110" t="str">
            <v>ZAB07 1207:SAUSAGE</v>
          </cell>
          <cell r="AD110">
            <v>1</v>
          </cell>
          <cell r="AF110" t="str">
            <v>DH16 91116:MGL CHK</v>
          </cell>
          <cell r="AG110">
            <v>2</v>
          </cell>
          <cell r="AI110" t="str">
            <v>DM01 SNACK PLATTER(A)</v>
          </cell>
          <cell r="AJ110">
            <v>1</v>
          </cell>
          <cell r="AL110" t="str">
            <v>DH10 91110:NISSIN</v>
          </cell>
          <cell r="AM110">
            <v>2</v>
          </cell>
          <cell r="AO110" t="str">
            <v>DG05 91005:FISH&amp;CHIP</v>
          </cell>
          <cell r="AP110">
            <v>17</v>
          </cell>
          <cell r="AR110" t="str">
            <v>DI19 91310:McSPIRAL.F</v>
          </cell>
          <cell r="AS110">
            <v>1</v>
          </cell>
          <cell r="AU110" t="str">
            <v>DI16 91307:D/F C.WING</v>
          </cell>
          <cell r="AV110">
            <v>1</v>
          </cell>
          <cell r="AX110" t="str">
            <v>ZAB06 1206:SPRING RL</v>
          </cell>
          <cell r="AY110">
            <v>2</v>
          </cell>
          <cell r="BA110" t="str">
            <v>DH16 91116:MGL CHK</v>
          </cell>
          <cell r="BB110">
            <v>1</v>
          </cell>
          <cell r="BD110" t="str">
            <v>DH05 91105:BUTTER CHK</v>
          </cell>
          <cell r="BE110">
            <v>5</v>
          </cell>
          <cell r="BG110" t="str">
            <v>DF14 ADD SAUCE TOMATO</v>
          </cell>
          <cell r="BH110">
            <v>6</v>
          </cell>
          <cell r="BJ110" t="str">
            <v>DG05 91005:FISH&amp;CHIP</v>
          </cell>
          <cell r="BK110">
            <v>15</v>
          </cell>
          <cell r="BM110" t="str">
            <v>DI07 91207:SAUSAGE</v>
          </cell>
          <cell r="BN110">
            <v>1</v>
          </cell>
          <cell r="BP110" t="str">
            <v>GC05 AEON MEMBER 50%</v>
          </cell>
          <cell r="BQ110">
            <v>3</v>
          </cell>
          <cell r="BS110" t="str">
            <v>EA01 TIDBITS</v>
          </cell>
          <cell r="BT110">
            <v>2</v>
          </cell>
          <cell r="BV110" t="str">
            <v>GA09 LIGHTER</v>
          </cell>
          <cell r="BW110">
            <v>1</v>
          </cell>
          <cell r="BY110" t="str">
            <v>DG06 91006:SPAGHETTI</v>
          </cell>
          <cell r="BZ110">
            <v>20</v>
          </cell>
          <cell r="CB110" t="str">
            <v>DE02 SET 1390</v>
          </cell>
          <cell r="CC110">
            <v>1</v>
          </cell>
          <cell r="CE110" t="str">
            <v>DG04 91004:CKN MARY</v>
          </cell>
          <cell r="CF110">
            <v>12</v>
          </cell>
          <cell r="CH110" t="str">
            <v>DI07 91207:SAUSAGE</v>
          </cell>
          <cell r="CI110">
            <v>1</v>
          </cell>
          <cell r="CK110" t="str">
            <v>DH05 91105:BUTTER CHK</v>
          </cell>
          <cell r="CL110">
            <v>1</v>
          </cell>
          <cell r="CN110" t="str">
            <v>GC01 CARD NEW</v>
          </cell>
          <cell r="CO110">
            <v>2</v>
          </cell>
        </row>
        <row r="111">
          <cell r="B111" t="str">
            <v>GD02 MIKE COVER 03</v>
          </cell>
          <cell r="C111">
            <v>1</v>
          </cell>
          <cell r="E111" t="str">
            <v>DH16 91116:MGL CHK</v>
          </cell>
          <cell r="F111">
            <v>1</v>
          </cell>
          <cell r="H111" t="str">
            <v>DI11 91302:NUGGET</v>
          </cell>
          <cell r="I111">
            <v>2</v>
          </cell>
          <cell r="K111" t="str">
            <v>GC01 CARD NEW</v>
          </cell>
          <cell r="L111">
            <v>2</v>
          </cell>
          <cell r="N111" t="str">
            <v>DH02 91102:MAMITE CHK</v>
          </cell>
          <cell r="O111">
            <v>5</v>
          </cell>
          <cell r="Q111" t="str">
            <v>DF09 ADD SAUCE MAYO</v>
          </cell>
          <cell r="R111">
            <v>7</v>
          </cell>
          <cell r="T111" t="str">
            <v>DH09 91109:BP UDON</v>
          </cell>
          <cell r="U111">
            <v>2</v>
          </cell>
          <cell r="W111" t="str">
            <v>GC01 CARD NEW</v>
          </cell>
          <cell r="X111">
            <v>1</v>
          </cell>
          <cell r="Z111" t="str">
            <v>ZAB02 1202:FRIES</v>
          </cell>
          <cell r="AA111">
            <v>4</v>
          </cell>
          <cell r="AC111" t="str">
            <v>ZAC02 1302:NUGGET</v>
          </cell>
          <cell r="AD111">
            <v>2</v>
          </cell>
          <cell r="AF111" t="str">
            <v>DI11 91302:NUGGET</v>
          </cell>
          <cell r="AG111">
            <v>1</v>
          </cell>
          <cell r="AI111" t="str">
            <v>DM02 SNACK PLATTER(B)</v>
          </cell>
          <cell r="AJ111">
            <v>2</v>
          </cell>
          <cell r="AL111" t="str">
            <v>DH11 91111:VEG RICE</v>
          </cell>
          <cell r="AM111">
            <v>1</v>
          </cell>
          <cell r="AO111" t="str">
            <v>DG06 91006:SPAGHETTI</v>
          </cell>
          <cell r="AP111">
            <v>13</v>
          </cell>
          <cell r="AR111" t="str">
            <v>DI20 91311Mc H/SMILES</v>
          </cell>
          <cell r="AS111">
            <v>1</v>
          </cell>
          <cell r="AU111" t="str">
            <v>DM02 SNACK PLATTER(B)</v>
          </cell>
          <cell r="AV111">
            <v>1</v>
          </cell>
          <cell r="AX111" t="str">
            <v>ZAC03 1303:CHK WING</v>
          </cell>
          <cell r="AY111">
            <v>4</v>
          </cell>
          <cell r="BA111" t="str">
            <v>DI02 91202:FREN FRIES</v>
          </cell>
          <cell r="BB111">
            <v>1</v>
          </cell>
          <cell r="BD111" t="str">
            <v>DH06 91106:HK F.RICE</v>
          </cell>
          <cell r="BE111">
            <v>4</v>
          </cell>
          <cell r="BG111" t="str">
            <v>DF15 ADD TATA SAUCE</v>
          </cell>
          <cell r="BH111">
            <v>1</v>
          </cell>
          <cell r="BJ111" t="str">
            <v>DG06 91006:SPAGHETTI</v>
          </cell>
          <cell r="BK111">
            <v>7</v>
          </cell>
          <cell r="BM111" t="str">
            <v>DI16 91307:D/F C.WING</v>
          </cell>
          <cell r="BN111">
            <v>2</v>
          </cell>
          <cell r="BP111" t="str">
            <v>GD02 MIKE COVER 03</v>
          </cell>
          <cell r="BQ111">
            <v>2</v>
          </cell>
          <cell r="BS111" t="str">
            <v>GC05 AEON MEMBER 50%</v>
          </cell>
          <cell r="BT111">
            <v>2</v>
          </cell>
          <cell r="BV111" t="str">
            <v>GC01 CARD NEW</v>
          </cell>
          <cell r="BW111">
            <v>1</v>
          </cell>
          <cell r="BY111" t="str">
            <v>DG07 91007:CHK SALAD</v>
          </cell>
          <cell r="BZ111">
            <v>2</v>
          </cell>
          <cell r="CB111" t="str">
            <v>DF01 ADD RICE</v>
          </cell>
          <cell r="CC111">
            <v>1</v>
          </cell>
          <cell r="CE111" t="str">
            <v>DG05 91005:FISH&amp;CHIP</v>
          </cell>
          <cell r="CF111">
            <v>10</v>
          </cell>
          <cell r="CH111" t="str">
            <v>DI11 91302:NUGGET</v>
          </cell>
          <cell r="CI111">
            <v>1</v>
          </cell>
          <cell r="CK111" t="str">
            <v>DH07 91107:SBL F.RICE</v>
          </cell>
          <cell r="CL111">
            <v>1</v>
          </cell>
          <cell r="CN111" t="str">
            <v>GC05 AEON MEMBER 50%</v>
          </cell>
          <cell r="CO111">
            <v>1</v>
          </cell>
        </row>
        <row r="112">
          <cell r="B112" t="str">
            <v>GE03 DUNHILL MT</v>
          </cell>
          <cell r="C112">
            <v>1</v>
          </cell>
          <cell r="E112" t="str">
            <v>DI04 91204:FISHBALL</v>
          </cell>
          <cell r="F112">
            <v>1</v>
          </cell>
          <cell r="H112" t="str">
            <v>DI18 91309:Mc O.RINGS</v>
          </cell>
          <cell r="I112">
            <v>1</v>
          </cell>
          <cell r="K112" t="str">
            <v>GC05 AEON MEMBER 50%</v>
          </cell>
          <cell r="L112">
            <v>5</v>
          </cell>
          <cell r="N112" t="str">
            <v>DH04 91104:S&amp;S CHK</v>
          </cell>
          <cell r="O112">
            <v>3</v>
          </cell>
          <cell r="Q112" t="str">
            <v>DF12 ADD SAUCE SAMBAL</v>
          </cell>
          <cell r="R112">
            <v>2</v>
          </cell>
          <cell r="T112" t="str">
            <v>DH10 91110:NISSIN</v>
          </cell>
          <cell r="U112">
            <v>2</v>
          </cell>
          <cell r="W112" t="str">
            <v>GC05 AEON MEMBER 50%</v>
          </cell>
          <cell r="X112">
            <v>2</v>
          </cell>
          <cell r="Z112" t="str">
            <v>ZAB03 1203:GOLD MROOM</v>
          </cell>
          <cell r="AA112">
            <v>0</v>
          </cell>
          <cell r="AC112" t="str">
            <v>ZAC03 1303:CHK WING</v>
          </cell>
          <cell r="AD112">
            <v>1</v>
          </cell>
          <cell r="AF112" t="str">
            <v>DI16 91307:D/F C.WING</v>
          </cell>
          <cell r="AG112">
            <v>1</v>
          </cell>
          <cell r="AI112" t="str">
            <v>GA09 LIGHTER</v>
          </cell>
          <cell r="AJ112">
            <v>1</v>
          </cell>
          <cell r="AL112" t="str">
            <v>DH15 91115:CHK NOODLE</v>
          </cell>
          <cell r="AM112">
            <v>1</v>
          </cell>
          <cell r="AO112" t="str">
            <v>DG07 91007:CHK SALAD</v>
          </cell>
          <cell r="AP112">
            <v>2</v>
          </cell>
          <cell r="AR112" t="str">
            <v>GA09 LIGHTER</v>
          </cell>
          <cell r="AS112">
            <v>2</v>
          </cell>
          <cell r="AU112" t="str">
            <v>GC05 AEON MEMBER 50%</v>
          </cell>
          <cell r="AV112">
            <v>4</v>
          </cell>
          <cell r="AX112" t="str">
            <v>ZAC07 1307:D/F C.WINGS</v>
          </cell>
          <cell r="AY112">
            <v>1</v>
          </cell>
          <cell r="BA112" t="str">
            <v>DI03 91203:GOLD MROOM</v>
          </cell>
          <cell r="BB112">
            <v>1</v>
          </cell>
          <cell r="BD112" t="str">
            <v>DH07 91107:SBL F.RICE</v>
          </cell>
          <cell r="BE112">
            <v>1</v>
          </cell>
          <cell r="BG112" t="str">
            <v>DG01 91001:BP CHK CP</v>
          </cell>
          <cell r="BH112">
            <v>20</v>
          </cell>
          <cell r="BJ112" t="str">
            <v>DG07 91007:CHK SALAD</v>
          </cell>
          <cell r="BK112">
            <v>2</v>
          </cell>
          <cell r="BM112" t="str">
            <v>GC01 CARD NEW</v>
          </cell>
          <cell r="BN112">
            <v>2</v>
          </cell>
          <cell r="BP112" t="str">
            <v>GE01 DUNHILL</v>
          </cell>
          <cell r="BQ112">
            <v>3</v>
          </cell>
          <cell r="BS112" t="str">
            <v>GD02 MIKE COVER 03</v>
          </cell>
          <cell r="BT112">
            <v>1</v>
          </cell>
          <cell r="BV112" t="str">
            <v>GC05 AEON MEMBER 50%</v>
          </cell>
          <cell r="BW112">
            <v>3</v>
          </cell>
          <cell r="BY112" t="str">
            <v>DH01 91101:THAI CHK</v>
          </cell>
          <cell r="BZ112">
            <v>6</v>
          </cell>
          <cell r="CB112" t="str">
            <v>DF02 ADD F.EGG</v>
          </cell>
          <cell r="CC112">
            <v>2</v>
          </cell>
          <cell r="CE112" t="str">
            <v>DG06 91006:SPAGHETTI</v>
          </cell>
          <cell r="CF112">
            <v>13</v>
          </cell>
          <cell r="CH112" t="str">
            <v>DM01 SNACK PLATTER(A)</v>
          </cell>
          <cell r="CI112">
            <v>1</v>
          </cell>
          <cell r="CK112" t="str">
            <v>DH15 91115:CHK NOODLE</v>
          </cell>
          <cell r="CL112">
            <v>1</v>
          </cell>
          <cell r="CN112" t="str">
            <v>GE03 DUNHILL MT</v>
          </cell>
          <cell r="CO112">
            <v>1</v>
          </cell>
        </row>
        <row r="113">
          <cell r="B113" t="str">
            <v>GE07 DUNHILL ICE</v>
          </cell>
          <cell r="C113">
            <v>1</v>
          </cell>
          <cell r="E113" t="str">
            <v>DI11 91302:NUGGET</v>
          </cell>
          <cell r="F113">
            <v>3</v>
          </cell>
          <cell r="H113" t="str">
            <v>DL06 3001:9'HAWAIIAN</v>
          </cell>
          <cell r="I113">
            <v>2</v>
          </cell>
          <cell r="K113" t="str">
            <v>GD02 MIKE COVER 03</v>
          </cell>
          <cell r="L113">
            <v>1</v>
          </cell>
          <cell r="N113" t="str">
            <v>DH05 91105:BUTTER CHK</v>
          </cell>
          <cell r="O113">
            <v>5</v>
          </cell>
          <cell r="Q113" t="str">
            <v>DF14 ADD SAUCE TOMATO</v>
          </cell>
          <cell r="R113">
            <v>5</v>
          </cell>
          <cell r="T113" t="str">
            <v>DH15 91115:CHK NOODLE</v>
          </cell>
          <cell r="U113">
            <v>1</v>
          </cell>
          <cell r="W113" t="str">
            <v>GE03 DUNHILL MT</v>
          </cell>
          <cell r="X113">
            <v>1</v>
          </cell>
          <cell r="Z113" t="str">
            <v>ZAB04 1204:F.BALL</v>
          </cell>
          <cell r="AA113">
            <v>2</v>
          </cell>
          <cell r="AC113" t="str">
            <v>ZAC05 1305:THAI RL</v>
          </cell>
          <cell r="AD113">
            <v>1</v>
          </cell>
          <cell r="AF113" t="str">
            <v>DI17 91308:C/CALAMARI</v>
          </cell>
          <cell r="AG113">
            <v>1</v>
          </cell>
          <cell r="AI113" t="str">
            <v>GC01 CARD NEW</v>
          </cell>
          <cell r="AJ113">
            <v>1</v>
          </cell>
          <cell r="AL113" t="str">
            <v>DH16 91116:MGL CHK</v>
          </cell>
          <cell r="AM113">
            <v>2</v>
          </cell>
          <cell r="AO113" t="str">
            <v>DH01 91101:THAI CHK</v>
          </cell>
          <cell r="AP113">
            <v>2</v>
          </cell>
          <cell r="AR113" t="str">
            <v>GC01 CARD NEW</v>
          </cell>
          <cell r="AS113">
            <v>3</v>
          </cell>
          <cell r="AU113" t="str">
            <v>GD02 MIKE COVER 03</v>
          </cell>
          <cell r="AV113">
            <v>1</v>
          </cell>
          <cell r="AX113" t="str">
            <v>ZAC08 1308:C/CALAMARI</v>
          </cell>
          <cell r="AY113">
            <v>3</v>
          </cell>
          <cell r="BA113" t="str">
            <v>DI06 91206:SPRING RL</v>
          </cell>
          <cell r="BB113">
            <v>1</v>
          </cell>
          <cell r="BD113" t="str">
            <v>DH08 91108:SBL F.MEE</v>
          </cell>
          <cell r="BE113">
            <v>1</v>
          </cell>
          <cell r="BG113" t="str">
            <v>DG02 91002:GVY CHK CP</v>
          </cell>
          <cell r="BH113">
            <v>5</v>
          </cell>
          <cell r="BJ113" t="str">
            <v>DH01 91101:THAI CHK</v>
          </cell>
          <cell r="BK113">
            <v>4</v>
          </cell>
          <cell r="BM113" t="str">
            <v>GC05 AEON MEMBER 50%</v>
          </cell>
          <cell r="BN113">
            <v>3</v>
          </cell>
          <cell r="BP113" t="str">
            <v>GE02 DUNHILL LITE</v>
          </cell>
          <cell r="BQ113">
            <v>1</v>
          </cell>
          <cell r="BS113" t="str">
            <v>ZAB02 1202:FRIES</v>
          </cell>
          <cell r="BT113">
            <v>10</v>
          </cell>
          <cell r="BV113" t="str">
            <v>GE02 DUNHILL LITE</v>
          </cell>
          <cell r="BW113">
            <v>1</v>
          </cell>
          <cell r="BY113" t="str">
            <v>DH02 91102:MAMITE CHK</v>
          </cell>
          <cell r="BZ113">
            <v>12</v>
          </cell>
          <cell r="CB113" t="str">
            <v>DF03 ADD SAUCE 1000</v>
          </cell>
          <cell r="CC113">
            <v>1</v>
          </cell>
          <cell r="CE113" t="str">
            <v>DG07 91007:CHK SALAD</v>
          </cell>
          <cell r="CF113">
            <v>2</v>
          </cell>
          <cell r="CH113" t="str">
            <v>DM02 SNACK PLATTER(B)</v>
          </cell>
          <cell r="CI113">
            <v>1</v>
          </cell>
          <cell r="CK113" t="str">
            <v>DH16 91116:MGL CHK</v>
          </cell>
          <cell r="CL113">
            <v>2</v>
          </cell>
          <cell r="CN113" t="str">
            <v>ZAB02 1202:FRIES</v>
          </cell>
          <cell r="CO113">
            <v>7</v>
          </cell>
        </row>
        <row r="114">
          <cell r="B114" t="str">
            <v>ZAA02 HEINEKEN EX BKT</v>
          </cell>
          <cell r="C114">
            <v>3</v>
          </cell>
          <cell r="E114" t="str">
            <v>DI16 91307:D/F C.WING</v>
          </cell>
          <cell r="F114">
            <v>1</v>
          </cell>
          <cell r="H114" t="str">
            <v>DM02 SNACK PLATTER(B)</v>
          </cell>
          <cell r="I114">
            <v>1</v>
          </cell>
          <cell r="K114" t="str">
            <v>GE06 DUNHILL SWITCH</v>
          </cell>
          <cell r="L114">
            <v>3</v>
          </cell>
          <cell r="N114" t="str">
            <v>DH06 91106:HK F.RICE</v>
          </cell>
          <cell r="O114">
            <v>5</v>
          </cell>
          <cell r="Q114" t="str">
            <v>DF15 ADD TATA SAUCE</v>
          </cell>
          <cell r="R114">
            <v>1</v>
          </cell>
          <cell r="T114" t="str">
            <v>DH16 91116:MGL CHK</v>
          </cell>
          <cell r="U114">
            <v>3</v>
          </cell>
          <cell r="W114" t="str">
            <v>GE05 DUNHILL BOOST</v>
          </cell>
          <cell r="X114">
            <v>1</v>
          </cell>
          <cell r="Z114" t="str">
            <v>ZAB06 1206:SPRING RL</v>
          </cell>
          <cell r="AA114">
            <v>1</v>
          </cell>
          <cell r="AC114" t="str">
            <v>ZAD01 COLD</v>
          </cell>
          <cell r="AD114">
            <v>4</v>
          </cell>
          <cell r="AF114" t="str">
            <v>DI19 91310:McSPIRAL.F</v>
          </cell>
          <cell r="AG114">
            <v>1</v>
          </cell>
          <cell r="AI114" t="str">
            <v>GC05 AEON MEMBER 50%</v>
          </cell>
          <cell r="AJ114">
            <v>5</v>
          </cell>
          <cell r="AL114" t="str">
            <v>DI11 91302:NUGGET</v>
          </cell>
          <cell r="AM114">
            <v>1</v>
          </cell>
          <cell r="AO114" t="str">
            <v>DH02 91102:MAMITE CHK</v>
          </cell>
          <cell r="AP114">
            <v>7</v>
          </cell>
          <cell r="AR114" t="str">
            <v>GC05 AEON MEMBER 50%</v>
          </cell>
          <cell r="AS114">
            <v>2</v>
          </cell>
          <cell r="AU114" t="str">
            <v>GE03 DUNHILL MT</v>
          </cell>
          <cell r="AV114">
            <v>0</v>
          </cell>
          <cell r="AX114" t="str">
            <v>ZAC09 1309:Mc /O.RINGS</v>
          </cell>
          <cell r="AY114">
            <v>2</v>
          </cell>
          <cell r="BA114" t="str">
            <v>DI07 91207:SAUSAGE</v>
          </cell>
          <cell r="BB114">
            <v>1</v>
          </cell>
          <cell r="BD114" t="str">
            <v>DH09 91109:BP UDON</v>
          </cell>
          <cell r="BE114">
            <v>1</v>
          </cell>
          <cell r="BG114" t="str">
            <v>DG03 91003:MSR CHK CP</v>
          </cell>
          <cell r="BH114">
            <v>22</v>
          </cell>
          <cell r="BJ114" t="str">
            <v>DH02 91102:MAMITE CHK</v>
          </cell>
          <cell r="BK114">
            <v>6</v>
          </cell>
          <cell r="BM114" t="str">
            <v>GE02 DUNHILL LITE</v>
          </cell>
          <cell r="BN114">
            <v>1</v>
          </cell>
          <cell r="BP114" t="str">
            <v>GE04 DUNHILL MT LITE</v>
          </cell>
          <cell r="BQ114">
            <v>1</v>
          </cell>
          <cell r="BS114" t="str">
            <v>ZAB03 1203:GOLD MROOM</v>
          </cell>
          <cell r="BT114">
            <v>3</v>
          </cell>
          <cell r="BV114" t="str">
            <v>GE07 DUNHILL ICE</v>
          </cell>
          <cell r="BW114">
            <v>1</v>
          </cell>
          <cell r="BY114" t="str">
            <v>DH04 91104:S&amp;S CHK</v>
          </cell>
          <cell r="BZ114">
            <v>2</v>
          </cell>
          <cell r="CB114" t="str">
            <v>DF07 ADD SAUCE C.PADI</v>
          </cell>
          <cell r="CC114">
            <v>4</v>
          </cell>
          <cell r="CE114" t="str">
            <v>DH01 91101:THAI CHK</v>
          </cell>
          <cell r="CF114">
            <v>4</v>
          </cell>
          <cell r="CH114" t="str">
            <v>GC01 CARD NEW</v>
          </cell>
          <cell r="CI114">
            <v>2</v>
          </cell>
          <cell r="CK114" t="str">
            <v>DI02 91202:FREN FRIES</v>
          </cell>
          <cell r="CL114">
            <v>4</v>
          </cell>
          <cell r="CN114" t="str">
            <v>ZAB03 1203:GOLD MROOM</v>
          </cell>
          <cell r="CO114">
            <v>2</v>
          </cell>
        </row>
        <row r="115">
          <cell r="B115" t="str">
            <v>ZAB02 1202:FRIES</v>
          </cell>
          <cell r="C115">
            <v>6</v>
          </cell>
          <cell r="E115" t="str">
            <v>DI17 91308:C/CALAMARI</v>
          </cell>
          <cell r="F115">
            <v>1</v>
          </cell>
          <cell r="H115" t="str">
            <v>GC01 CARD NEW</v>
          </cell>
          <cell r="I115">
            <v>2</v>
          </cell>
          <cell r="K115" t="str">
            <v>GE07 DUNHILL ICE</v>
          </cell>
          <cell r="L115">
            <v>2</v>
          </cell>
          <cell r="N115" t="str">
            <v>DH07 91107:SBL F.RICE</v>
          </cell>
          <cell r="O115">
            <v>3</v>
          </cell>
          <cell r="Q115" t="str">
            <v>DG01 91001:BP CHK CP</v>
          </cell>
          <cell r="R115">
            <v>14</v>
          </cell>
          <cell r="T115" t="str">
            <v>DI02 91202:FREN FRIES</v>
          </cell>
          <cell r="U115">
            <v>2</v>
          </cell>
          <cell r="W115" t="str">
            <v>ZAB02 1202:FRIES</v>
          </cell>
          <cell r="X115">
            <v>4</v>
          </cell>
          <cell r="Z115" t="str">
            <v>ZAB07 1207:SAUSAGE</v>
          </cell>
          <cell r="AA115">
            <v>1</v>
          </cell>
          <cell r="AC115" t="str">
            <v>ZAD03 WARM</v>
          </cell>
          <cell r="AD115">
            <v>3</v>
          </cell>
          <cell r="AF115" t="str">
            <v>EA01 TIDBITS</v>
          </cell>
          <cell r="AG115">
            <v>1</v>
          </cell>
          <cell r="AI115" t="str">
            <v>GD02 MIKE COVER 03</v>
          </cell>
          <cell r="AJ115">
            <v>2</v>
          </cell>
          <cell r="AL115" t="str">
            <v>DI12 91303:CHK WING</v>
          </cell>
          <cell r="AM115">
            <v>1</v>
          </cell>
          <cell r="AO115" t="str">
            <v>DH05 91105:BUTTER CHK</v>
          </cell>
          <cell r="AP115">
            <v>1</v>
          </cell>
          <cell r="AR115" t="str">
            <v>GD02 MIKE COVER 03</v>
          </cell>
          <cell r="AS115">
            <v>1</v>
          </cell>
          <cell r="AU115" t="str">
            <v>GE07 DUNHILL ICE</v>
          </cell>
          <cell r="AV115">
            <v>1</v>
          </cell>
          <cell r="AX115" t="str">
            <v>ZAD01 COLD</v>
          </cell>
          <cell r="AY115">
            <v>5</v>
          </cell>
          <cell r="BA115" t="str">
            <v>DI12 91303:CHK WING</v>
          </cell>
          <cell r="BB115">
            <v>1</v>
          </cell>
          <cell r="BD115" t="str">
            <v>DH10 91110:NISSIN</v>
          </cell>
          <cell r="BE115">
            <v>1</v>
          </cell>
          <cell r="BG115" t="str">
            <v>DG04 91004:CKN MARY</v>
          </cell>
          <cell r="BH115">
            <v>13</v>
          </cell>
          <cell r="BJ115" t="str">
            <v>DH04 91104:S&amp;S CHK</v>
          </cell>
          <cell r="BK115">
            <v>2</v>
          </cell>
          <cell r="BM115" t="str">
            <v>GE06 DUNHILL SWITCH</v>
          </cell>
          <cell r="BN115">
            <v>1</v>
          </cell>
          <cell r="BP115" t="str">
            <v>ZAA02 HEINEKEN EX BKT</v>
          </cell>
          <cell r="BQ115">
            <v>3</v>
          </cell>
          <cell r="BS115" t="str">
            <v>ZAB04 1204:F.BALL</v>
          </cell>
          <cell r="BT115">
            <v>1</v>
          </cell>
          <cell r="BV115" t="str">
            <v>ZAB02 1202:FRIES</v>
          </cell>
          <cell r="BW115">
            <v>7</v>
          </cell>
          <cell r="BY115" t="str">
            <v>DH05 91105:BUTTER CHK</v>
          </cell>
          <cell r="BZ115">
            <v>12</v>
          </cell>
          <cell r="CB115" t="str">
            <v>DF09 ADD SAUCE MAYO</v>
          </cell>
          <cell r="CC115">
            <v>2</v>
          </cell>
          <cell r="CE115" t="str">
            <v>DH02 91102:MAMITE CHK</v>
          </cell>
          <cell r="CF115">
            <v>10</v>
          </cell>
          <cell r="CH115" t="str">
            <v>GC03 Student Mem Card</v>
          </cell>
          <cell r="CI115">
            <v>1</v>
          </cell>
          <cell r="CK115" t="str">
            <v>DI12 91303:CHK WING</v>
          </cell>
          <cell r="CL115">
            <v>1</v>
          </cell>
          <cell r="CN115" t="str">
            <v>ZAB04 1204:F.BALL</v>
          </cell>
          <cell r="CO115">
            <v>1</v>
          </cell>
        </row>
        <row r="116">
          <cell r="B116" t="str">
            <v>ZAB07 1207:SAUSAGE</v>
          </cell>
          <cell r="C116">
            <v>2</v>
          </cell>
          <cell r="E116" t="str">
            <v>DI19 91310:McSPIRAL.F</v>
          </cell>
          <cell r="F116">
            <v>1</v>
          </cell>
          <cell r="H116" t="str">
            <v>GC05 AEON MEMBER 50%</v>
          </cell>
          <cell r="I116">
            <v>5</v>
          </cell>
          <cell r="K116" t="str">
            <v>ZAA02 HEINEKEN EX BKT</v>
          </cell>
          <cell r="L116">
            <v>3</v>
          </cell>
          <cell r="N116" t="str">
            <v>DH08 91108:SBL F.MEE</v>
          </cell>
          <cell r="O116">
            <v>1</v>
          </cell>
          <cell r="Q116" t="str">
            <v>DG02 91002:GVY CHK CP</v>
          </cell>
          <cell r="R116">
            <v>5</v>
          </cell>
          <cell r="T116" t="str">
            <v>DI07 91207:SAUSAGE</v>
          </cell>
          <cell r="U116">
            <v>1</v>
          </cell>
          <cell r="W116" t="str">
            <v>ZAB04 1204:F.BALL</v>
          </cell>
          <cell r="X116">
            <v>1</v>
          </cell>
          <cell r="Z116" t="str">
            <v>ZAC02 1302:NUGGET</v>
          </cell>
          <cell r="AA116">
            <v>3</v>
          </cell>
          <cell r="AC116" t="str">
            <v>ZAD04 LESS ICE</v>
          </cell>
          <cell r="AD116">
            <v>13</v>
          </cell>
          <cell r="AF116" t="str">
            <v>GC01 CARD NEW</v>
          </cell>
          <cell r="AG116">
            <v>2</v>
          </cell>
          <cell r="AI116" t="str">
            <v>GE01 DUNHILL</v>
          </cell>
          <cell r="AJ116">
            <v>2</v>
          </cell>
          <cell r="AL116" t="str">
            <v>DL01 3001:6'HAWAIIAN</v>
          </cell>
          <cell r="AM116">
            <v>1</v>
          </cell>
          <cell r="AO116" t="str">
            <v>DH06 91106:HK F.RICE</v>
          </cell>
          <cell r="AP116">
            <v>4</v>
          </cell>
          <cell r="AR116" t="str">
            <v>GE01 DUNHILL</v>
          </cell>
          <cell r="AS116">
            <v>1</v>
          </cell>
          <cell r="AU116" t="str">
            <v>ZAB02 1202:FRIES</v>
          </cell>
          <cell r="AV116">
            <v>4</v>
          </cell>
          <cell r="AX116" t="str">
            <v>ZAD03 WARM</v>
          </cell>
          <cell r="AY116">
            <v>12</v>
          </cell>
          <cell r="BA116" t="str">
            <v>DI16 91307:D/F C.WING</v>
          </cell>
          <cell r="BB116">
            <v>1</v>
          </cell>
          <cell r="BD116" t="str">
            <v>DH15 91115:CHK NOODLE</v>
          </cell>
          <cell r="BE116">
            <v>1</v>
          </cell>
          <cell r="BG116" t="str">
            <v>DG05 91005:FISH&amp;CHIP</v>
          </cell>
          <cell r="BH116">
            <v>19</v>
          </cell>
          <cell r="BJ116" t="str">
            <v>DH05 91105:BUTTER CHK</v>
          </cell>
          <cell r="BK116">
            <v>10</v>
          </cell>
          <cell r="BM116" t="str">
            <v>ZAB01 1201:SFD STICK</v>
          </cell>
          <cell r="BN116">
            <v>1</v>
          </cell>
          <cell r="BP116" t="str">
            <v>ZAB01 1201:SFD STICK</v>
          </cell>
          <cell r="BQ116">
            <v>1</v>
          </cell>
          <cell r="BS116" t="str">
            <v>ZAB06 1206:SPRING RL</v>
          </cell>
          <cell r="BT116">
            <v>1</v>
          </cell>
          <cell r="BV116" t="str">
            <v>ZAB03 1203:GOLD MROOM</v>
          </cell>
          <cell r="BW116">
            <v>2</v>
          </cell>
          <cell r="BY116" t="str">
            <v>DH06 91106:HK F.RICE</v>
          </cell>
          <cell r="BZ116">
            <v>5</v>
          </cell>
          <cell r="CB116" t="str">
            <v>DF14 ADD SAUCE TOMATO</v>
          </cell>
          <cell r="CC116">
            <v>7</v>
          </cell>
          <cell r="CE116" t="str">
            <v>DH04 91104:S&amp;S CHK</v>
          </cell>
          <cell r="CF116">
            <v>1</v>
          </cell>
          <cell r="CH116" t="str">
            <v>GC05 AEON MEMBER 50%</v>
          </cell>
          <cell r="CI116">
            <v>5</v>
          </cell>
          <cell r="CK116" t="str">
            <v>DI16 91307:D/F C.WING</v>
          </cell>
          <cell r="CL116">
            <v>3</v>
          </cell>
          <cell r="CN116" t="str">
            <v>ZAB06 1206:SPRING RL</v>
          </cell>
          <cell r="CO116">
            <v>3</v>
          </cell>
        </row>
        <row r="117">
          <cell r="B117" t="str">
            <v>ZAC02 1302:NUGGET</v>
          </cell>
          <cell r="C117">
            <v>1</v>
          </cell>
          <cell r="E117" t="str">
            <v>DI20 91311Mc H/SMILES</v>
          </cell>
          <cell r="F117">
            <v>1</v>
          </cell>
          <cell r="H117" t="str">
            <v>GE03 DUNHILL MT</v>
          </cell>
          <cell r="I117">
            <v>1</v>
          </cell>
          <cell r="K117" t="str">
            <v>ZAB02 1202:FRIES</v>
          </cell>
          <cell r="L117">
            <v>4</v>
          </cell>
          <cell r="N117" t="str">
            <v>DH09 91109:BP UDON</v>
          </cell>
          <cell r="O117">
            <v>1</v>
          </cell>
          <cell r="Q117" t="str">
            <v>DG03 91003:MSR CHK CP</v>
          </cell>
          <cell r="R117">
            <v>22</v>
          </cell>
          <cell r="T117" t="str">
            <v>DI11 91302:NUGGET</v>
          </cell>
          <cell r="U117">
            <v>3</v>
          </cell>
          <cell r="W117" t="str">
            <v>ZAB06 1206:SPRING RL</v>
          </cell>
          <cell r="X117">
            <v>1</v>
          </cell>
          <cell r="Z117" t="str">
            <v>ZAC03 1303:CHK WING</v>
          </cell>
          <cell r="AA117">
            <v>3</v>
          </cell>
          <cell r="AC117" t="str">
            <v>ZAD06 NO ICE</v>
          </cell>
          <cell r="AD117">
            <v>7</v>
          </cell>
          <cell r="AF117" t="str">
            <v>GC05 AEON MEMBER 50%</v>
          </cell>
          <cell r="AG117">
            <v>1</v>
          </cell>
          <cell r="AI117" t="str">
            <v>GE03 DUNHILL MT</v>
          </cell>
          <cell r="AJ117">
            <v>1</v>
          </cell>
          <cell r="AL117" t="str">
            <v>GC01 CARD NEW</v>
          </cell>
          <cell r="AM117">
            <v>4</v>
          </cell>
          <cell r="AO117" t="str">
            <v>DH07 91107:SBL F.RICE</v>
          </cell>
          <cell r="AP117">
            <v>1</v>
          </cell>
          <cell r="AR117" t="str">
            <v>GE02 DUNHILL LITE</v>
          </cell>
          <cell r="AS117">
            <v>1</v>
          </cell>
          <cell r="AU117" t="str">
            <v>ZAB03 1203:GOLD MROOM</v>
          </cell>
          <cell r="AV117">
            <v>1</v>
          </cell>
          <cell r="AX117" t="str">
            <v>ZAD04 LESS ICE</v>
          </cell>
          <cell r="AY117">
            <v>20</v>
          </cell>
          <cell r="BA117" t="str">
            <v>DI17 91308:C/CALAMARI</v>
          </cell>
          <cell r="BB117">
            <v>1</v>
          </cell>
          <cell r="BD117" t="str">
            <v>DI02 91202:FREN FRIES</v>
          </cell>
          <cell r="BE117">
            <v>0</v>
          </cell>
          <cell r="BG117" t="str">
            <v>DG06 91006:SPAGHETTI</v>
          </cell>
          <cell r="BH117">
            <v>9</v>
          </cell>
          <cell r="BJ117" t="str">
            <v>DH06 91106:HK F.RICE</v>
          </cell>
          <cell r="BK117">
            <v>3</v>
          </cell>
          <cell r="BM117" t="str">
            <v>ZAB02 1202:FRIES</v>
          </cell>
          <cell r="BN117">
            <v>4</v>
          </cell>
          <cell r="BP117" t="str">
            <v>ZAB02 1202:FRIES</v>
          </cell>
          <cell r="BQ117">
            <v>1</v>
          </cell>
          <cell r="BS117" t="str">
            <v>ZAB07 1207:SAUSAGE</v>
          </cell>
          <cell r="BT117">
            <v>5</v>
          </cell>
          <cell r="BV117" t="str">
            <v>ZAB04 1204:F.BALL</v>
          </cell>
          <cell r="BW117">
            <v>4</v>
          </cell>
          <cell r="BY117" t="str">
            <v>DH07 91107:SBL F.RICE</v>
          </cell>
          <cell r="BZ117">
            <v>2</v>
          </cell>
          <cell r="CB117" t="str">
            <v>DG01 91001:BP CHK CP</v>
          </cell>
          <cell r="CC117">
            <v>6</v>
          </cell>
          <cell r="CE117" t="str">
            <v>DH05 91105:BUTTER CHK</v>
          </cell>
          <cell r="CF117">
            <v>5</v>
          </cell>
          <cell r="CH117" t="str">
            <v>GD02 MIKE COVER 03</v>
          </cell>
          <cell r="CI117">
            <v>1</v>
          </cell>
          <cell r="CK117" t="str">
            <v>DI19 91310:McSPIRAL.F</v>
          </cell>
          <cell r="CL117">
            <v>1</v>
          </cell>
          <cell r="CN117" t="str">
            <v>ZAB07 1207:SAUSAGE</v>
          </cell>
          <cell r="CO117">
            <v>1</v>
          </cell>
        </row>
        <row r="118">
          <cell r="B118" t="str">
            <v>ZAC07 1307:D/F C.WINGS</v>
          </cell>
          <cell r="C118">
            <v>2</v>
          </cell>
          <cell r="E118" t="str">
            <v>DL04 3004:6'SPICY BUF</v>
          </cell>
          <cell r="F118">
            <v>1</v>
          </cell>
          <cell r="H118" t="str">
            <v>GE05 DUNHILL BOOST</v>
          </cell>
          <cell r="I118">
            <v>1</v>
          </cell>
          <cell r="K118" t="str">
            <v>ZAB03 1203:GOLD MROOM</v>
          </cell>
          <cell r="L118">
            <v>1</v>
          </cell>
          <cell r="N118" t="str">
            <v>DH10 91110:NISSIN</v>
          </cell>
          <cell r="O118">
            <v>1</v>
          </cell>
          <cell r="Q118" t="str">
            <v>DG04 91004:CKN MARY</v>
          </cell>
          <cell r="R118">
            <v>5</v>
          </cell>
          <cell r="T118" t="str">
            <v>DI12 91303:CHK WING</v>
          </cell>
          <cell r="U118">
            <v>7</v>
          </cell>
          <cell r="W118" t="str">
            <v>ZAB07 1207:SAUSAGE</v>
          </cell>
          <cell r="X118">
            <v>4</v>
          </cell>
          <cell r="Z118" t="str">
            <v>ZAC07 1307:D/F C.WINGS</v>
          </cell>
          <cell r="AA118">
            <v>2</v>
          </cell>
          <cell r="AC118" t="str">
            <v>ZAD13 ADD LEMON</v>
          </cell>
          <cell r="AD118">
            <v>2</v>
          </cell>
          <cell r="AF118" t="str">
            <v>GD02 MIKE COVER 03</v>
          </cell>
          <cell r="AG118">
            <v>3</v>
          </cell>
          <cell r="AI118" t="str">
            <v>GE07 DUNHILL ICE</v>
          </cell>
          <cell r="AJ118">
            <v>2</v>
          </cell>
          <cell r="AL118" t="str">
            <v>GC05 AEON MEMBER 50%</v>
          </cell>
          <cell r="AM118">
            <v>6</v>
          </cell>
          <cell r="AO118" t="str">
            <v>DH09 91109:BP UDON</v>
          </cell>
          <cell r="AP118">
            <v>7</v>
          </cell>
          <cell r="AR118" t="str">
            <v>GE03 DUNHILL MT</v>
          </cell>
          <cell r="AS118">
            <v>2</v>
          </cell>
          <cell r="AU118" t="str">
            <v>ZAB04 1204:F.BALL</v>
          </cell>
          <cell r="AV118">
            <v>1</v>
          </cell>
          <cell r="AX118" t="str">
            <v>ZAD06 NO ICE</v>
          </cell>
          <cell r="AY118">
            <v>16</v>
          </cell>
          <cell r="BA118" t="str">
            <v>DI21 91312:Mc HASH.B</v>
          </cell>
          <cell r="BB118">
            <v>1</v>
          </cell>
          <cell r="BD118" t="str">
            <v>DI03 91203:GOLD MROOM</v>
          </cell>
          <cell r="BE118">
            <v>0</v>
          </cell>
          <cell r="BG118" t="str">
            <v>DG07 91007:CHK SALAD</v>
          </cell>
          <cell r="BH118">
            <v>2</v>
          </cell>
          <cell r="BJ118" t="str">
            <v>DH07 91107:SBL F.RICE</v>
          </cell>
          <cell r="BK118">
            <v>2</v>
          </cell>
          <cell r="BM118" t="str">
            <v>ZAB03 1203:GOLD MROOM</v>
          </cell>
          <cell r="BN118">
            <v>2</v>
          </cell>
          <cell r="BP118" t="str">
            <v>ZAB03 1203:GOLD MROOM</v>
          </cell>
          <cell r="BQ118">
            <v>1</v>
          </cell>
          <cell r="BS118" t="str">
            <v>ZAC02 1302:NUGGET</v>
          </cell>
          <cell r="BT118">
            <v>2</v>
          </cell>
          <cell r="BV118" t="str">
            <v>ZAB07 1207:SAUSAGE</v>
          </cell>
          <cell r="BW118">
            <v>5</v>
          </cell>
          <cell r="BY118" t="str">
            <v>DH08 91108:SBL F.MEE</v>
          </cell>
          <cell r="BZ118">
            <v>1</v>
          </cell>
          <cell r="CB118" t="str">
            <v>DG02 91002:GVY CHK CP</v>
          </cell>
          <cell r="CC118">
            <v>5</v>
          </cell>
          <cell r="CE118" t="str">
            <v>DH06 91106:HK F.RICE</v>
          </cell>
          <cell r="CF118">
            <v>13</v>
          </cell>
          <cell r="CH118" t="str">
            <v>GE02 DUNHILL LITE</v>
          </cell>
          <cell r="CI118">
            <v>1</v>
          </cell>
          <cell r="CK118" t="str">
            <v>DL01 3001:6'HAWAIIAN</v>
          </cell>
          <cell r="CL118">
            <v>2</v>
          </cell>
          <cell r="CN118" t="str">
            <v>ZAC02 1302:NUGGET</v>
          </cell>
          <cell r="CO118">
            <v>5</v>
          </cell>
        </row>
        <row r="119">
          <cell r="B119" t="str">
            <v>ZAC08 1308:C/CALAMARI</v>
          </cell>
          <cell r="C119">
            <v>1</v>
          </cell>
          <cell r="E119" t="str">
            <v>GA09 LIGHTER</v>
          </cell>
          <cell r="F119">
            <v>1</v>
          </cell>
          <cell r="H119" t="str">
            <v>ZAB01 1201:SFD STICK</v>
          </cell>
          <cell r="I119">
            <v>1</v>
          </cell>
          <cell r="K119" t="str">
            <v>ZAB06 1206:SPRING RL</v>
          </cell>
          <cell r="L119">
            <v>1</v>
          </cell>
          <cell r="N119" t="str">
            <v>DH11 91111:VEG RICE</v>
          </cell>
          <cell r="O119">
            <v>1</v>
          </cell>
          <cell r="Q119" t="str">
            <v>DG05 91005:FISH&amp;CHIP</v>
          </cell>
          <cell r="R119">
            <v>8</v>
          </cell>
          <cell r="T119" t="str">
            <v>DI16 91307:D/F C.WING</v>
          </cell>
          <cell r="U119">
            <v>1</v>
          </cell>
          <cell r="W119" t="str">
            <v>ZAC02 1302:NUGGET</v>
          </cell>
          <cell r="X119">
            <v>1</v>
          </cell>
          <cell r="Z119" t="str">
            <v>ZAC08 1308:C/CALAMARI</v>
          </cell>
          <cell r="AA119">
            <v>3</v>
          </cell>
          <cell r="AC119" t="str">
            <v>ZAD17 WITHOUT SUGAR</v>
          </cell>
          <cell r="AD119">
            <v>4</v>
          </cell>
          <cell r="AF119" t="str">
            <v>GE07 DUNHILL ICE</v>
          </cell>
          <cell r="AG119">
            <v>1</v>
          </cell>
          <cell r="AI119" t="str">
            <v>ZAB02 1202:FRIES</v>
          </cell>
          <cell r="AJ119">
            <v>5</v>
          </cell>
          <cell r="AL119" t="str">
            <v>GE07 DUNHILL ICE</v>
          </cell>
          <cell r="AM119">
            <v>2</v>
          </cell>
          <cell r="AO119" t="str">
            <v>DH10 91110:NISSIN</v>
          </cell>
          <cell r="AP119">
            <v>3</v>
          </cell>
          <cell r="AR119" t="str">
            <v>GE07 DUNHILL ICE</v>
          </cell>
          <cell r="AS119">
            <v>2</v>
          </cell>
          <cell r="AU119" t="str">
            <v>ZAB06 1206:SPRING RL</v>
          </cell>
          <cell r="AV119">
            <v>2</v>
          </cell>
          <cell r="AX119" t="str">
            <v>ZAD07 LESS SWEET</v>
          </cell>
          <cell r="AY119">
            <v>1</v>
          </cell>
          <cell r="BA119" t="str">
            <v>DM02 SNACK PLATTER(B)</v>
          </cell>
          <cell r="BB119">
            <v>1</v>
          </cell>
          <cell r="BD119" t="str">
            <v>DI06 91206:SPRING RL</v>
          </cell>
          <cell r="BE119">
            <v>0</v>
          </cell>
          <cell r="BG119" t="str">
            <v>DH01 91101:THAI CHK</v>
          </cell>
          <cell r="BH119">
            <v>2</v>
          </cell>
          <cell r="BJ119" t="str">
            <v>DH09 91109:BP UDON</v>
          </cell>
          <cell r="BK119">
            <v>3</v>
          </cell>
          <cell r="BM119" t="str">
            <v>ZAB04 1204:F.BALL</v>
          </cell>
          <cell r="BN119">
            <v>1</v>
          </cell>
          <cell r="BP119" t="str">
            <v>ZAB06 1206:SPRING RL</v>
          </cell>
          <cell r="BQ119">
            <v>2</v>
          </cell>
          <cell r="BS119" t="str">
            <v>ZAC03 1303:CHK WING</v>
          </cell>
          <cell r="BT119">
            <v>1</v>
          </cell>
          <cell r="BV119" t="str">
            <v>ZAC03 1303:CHK WING</v>
          </cell>
          <cell r="BW119">
            <v>2</v>
          </cell>
          <cell r="BY119" t="str">
            <v>DH09 91109:BP UDON</v>
          </cell>
          <cell r="BZ119">
            <v>8</v>
          </cell>
          <cell r="CB119" t="str">
            <v>DG03 91003:MSR CHK CP</v>
          </cell>
          <cell r="CC119">
            <v>14</v>
          </cell>
          <cell r="CE119" t="str">
            <v>DH07 91107:SBL F.RICE</v>
          </cell>
          <cell r="CF119">
            <v>3</v>
          </cell>
          <cell r="CH119" t="str">
            <v>GE04 DUNHILL MT LITE</v>
          </cell>
          <cell r="CI119">
            <v>1</v>
          </cell>
          <cell r="CK119" t="str">
            <v>DM01 SNACK PLATTER(A)</v>
          </cell>
          <cell r="CL119">
            <v>2</v>
          </cell>
          <cell r="CN119" t="str">
            <v>ZAC03 1303:CHK WING</v>
          </cell>
          <cell r="CO119">
            <v>4</v>
          </cell>
        </row>
        <row r="120">
          <cell r="B120" t="str">
            <v>ZAD01 COLD</v>
          </cell>
          <cell r="C120">
            <v>3</v>
          </cell>
          <cell r="E120" t="str">
            <v>GC01 CARD NEW</v>
          </cell>
          <cell r="F120">
            <v>1</v>
          </cell>
          <cell r="H120" t="str">
            <v>ZAB02 1202:FRIES</v>
          </cell>
          <cell r="I120">
            <v>4</v>
          </cell>
          <cell r="K120" t="str">
            <v>ZAB07 1207:SAUSAGE</v>
          </cell>
          <cell r="L120">
            <v>2</v>
          </cell>
          <cell r="N120" t="str">
            <v>DH15 91115:CHK NOODLE</v>
          </cell>
          <cell r="O120">
            <v>2</v>
          </cell>
          <cell r="Q120" t="str">
            <v>DG06 91006:SPAGHETTI</v>
          </cell>
          <cell r="R120">
            <v>8</v>
          </cell>
          <cell r="T120" t="str">
            <v>DL03 3003:6'SEAFOOD</v>
          </cell>
          <cell r="U120">
            <v>1</v>
          </cell>
          <cell r="W120" t="str">
            <v>ZAC03 1303:CHK WING</v>
          </cell>
          <cell r="X120">
            <v>3</v>
          </cell>
          <cell r="Z120" t="str">
            <v>ZAC12 1312:Mc HASH/B</v>
          </cell>
          <cell r="AA120">
            <v>1</v>
          </cell>
          <cell r="AC120" t="str">
            <v>ZAD20 JUG</v>
          </cell>
          <cell r="AD120">
            <v>4</v>
          </cell>
          <cell r="AF120" t="str">
            <v>ZAA02 HEINEKEN EX BKT</v>
          </cell>
          <cell r="AG120">
            <v>1</v>
          </cell>
          <cell r="AI120" t="str">
            <v>ZAB06 1206:SPRING RL</v>
          </cell>
          <cell r="AJ120">
            <v>1</v>
          </cell>
          <cell r="AL120" t="str">
            <v>ZAB01 1201:SFD STICK</v>
          </cell>
          <cell r="AM120">
            <v>3</v>
          </cell>
          <cell r="AO120" t="str">
            <v>DH15 91115:CHK NOODLE</v>
          </cell>
          <cell r="AP120">
            <v>6</v>
          </cell>
          <cell r="AR120" t="str">
            <v>ZAB02 1202:FRIES</v>
          </cell>
          <cell r="AS120">
            <v>1</v>
          </cell>
          <cell r="AU120" t="str">
            <v>ZAC11 1311:Mc H/SMILES</v>
          </cell>
          <cell r="AV120">
            <v>2</v>
          </cell>
          <cell r="AX120" t="str">
            <v>ZAD13 ADD LEMON</v>
          </cell>
          <cell r="AY120">
            <v>1</v>
          </cell>
          <cell r="BA120" t="str">
            <v>GC01 CARD NEW</v>
          </cell>
          <cell r="BB120">
            <v>1</v>
          </cell>
          <cell r="BD120" t="str">
            <v>DI11 91302:NUGGET</v>
          </cell>
          <cell r="BE120">
            <v>0</v>
          </cell>
          <cell r="BG120" t="str">
            <v>DH02 91102:MAMITE CHK</v>
          </cell>
          <cell r="BH120">
            <v>3</v>
          </cell>
          <cell r="BJ120" t="str">
            <v>DH10 91110:NISSIN</v>
          </cell>
          <cell r="BK120">
            <v>3</v>
          </cell>
          <cell r="BM120" t="str">
            <v>ZAB06 1206:SPRING RL</v>
          </cell>
          <cell r="BN120">
            <v>0</v>
          </cell>
          <cell r="BP120" t="str">
            <v>ZAB07 1207:SAUSAGE</v>
          </cell>
          <cell r="BQ120">
            <v>1</v>
          </cell>
          <cell r="BS120" t="str">
            <v>ZAC04 1304:IKAN BILIS</v>
          </cell>
          <cell r="BT120">
            <v>2</v>
          </cell>
          <cell r="BV120" t="str">
            <v>ZAC07 1307:D/F C.WINGS</v>
          </cell>
          <cell r="BW120">
            <v>3</v>
          </cell>
          <cell r="BY120" t="str">
            <v>DH10 91110:NISSIN</v>
          </cell>
          <cell r="BZ120">
            <v>1</v>
          </cell>
          <cell r="CB120" t="str">
            <v>DG04 91004:CKN MARY</v>
          </cell>
          <cell r="CC120">
            <v>9</v>
          </cell>
          <cell r="CE120" t="str">
            <v>DH09 91109:BP UDON</v>
          </cell>
          <cell r="CF120">
            <v>1</v>
          </cell>
          <cell r="CH120" t="str">
            <v>GE06 DUNHILL SWITCH</v>
          </cell>
          <cell r="CI120">
            <v>1</v>
          </cell>
          <cell r="CK120" t="str">
            <v>GC01 CARD NEW</v>
          </cell>
          <cell r="CL120">
            <v>1</v>
          </cell>
          <cell r="CN120" t="str">
            <v>ZAC04 1304:IKAN BILIS</v>
          </cell>
          <cell r="CO120">
            <v>1</v>
          </cell>
        </row>
        <row r="121">
          <cell r="B121" t="str">
            <v>ZAD02 HOT</v>
          </cell>
          <cell r="C121">
            <v>3</v>
          </cell>
          <cell r="E121" t="str">
            <v>GC05 AEON MEMBER 50%</v>
          </cell>
          <cell r="F121">
            <v>9</v>
          </cell>
          <cell r="H121" t="str">
            <v>ZAB04 1204:F.BALL</v>
          </cell>
          <cell r="I121">
            <v>1</v>
          </cell>
          <cell r="K121" t="str">
            <v>ZAC02 1302:NUGGET</v>
          </cell>
          <cell r="L121">
            <v>1</v>
          </cell>
          <cell r="N121" t="str">
            <v>DH16 91116:MGL CHK</v>
          </cell>
          <cell r="O121">
            <v>1</v>
          </cell>
          <cell r="Q121" t="str">
            <v>DG07 91007:CHK SALAD</v>
          </cell>
          <cell r="R121">
            <v>3</v>
          </cell>
          <cell r="T121" t="str">
            <v>GA09 LIGHTER</v>
          </cell>
          <cell r="U121">
            <v>1</v>
          </cell>
          <cell r="W121" t="str">
            <v>ZAC05 1305:THAI RL</v>
          </cell>
          <cell r="X121">
            <v>1</v>
          </cell>
          <cell r="Z121" t="str">
            <v>ZAD01 COLD</v>
          </cell>
          <cell r="AA121">
            <v>1</v>
          </cell>
          <cell r="AC121" t="str">
            <v>ZAD36 BEER GLASS</v>
          </cell>
          <cell r="AD121">
            <v>14</v>
          </cell>
          <cell r="AF121" t="str">
            <v>ZAB02 1202:FRIES</v>
          </cell>
          <cell r="AG121">
            <v>3</v>
          </cell>
          <cell r="AI121" t="str">
            <v>ZAC02 1302:NUGGET</v>
          </cell>
          <cell r="AJ121">
            <v>4</v>
          </cell>
          <cell r="AL121" t="str">
            <v>ZAB02 1202:FRIES</v>
          </cell>
          <cell r="AM121">
            <v>4</v>
          </cell>
          <cell r="AO121" t="str">
            <v>DH16 91116:MGL CHK</v>
          </cell>
          <cell r="AP121">
            <v>5</v>
          </cell>
          <cell r="AR121" t="str">
            <v>ZAB06 1206:SPRING RL</v>
          </cell>
          <cell r="AS121">
            <v>1</v>
          </cell>
          <cell r="AU121" t="str">
            <v>ZAD01 COLD</v>
          </cell>
          <cell r="AV121">
            <v>6</v>
          </cell>
          <cell r="AX121" t="str">
            <v>ZAD16 ADD MORE HONEY</v>
          </cell>
          <cell r="AY121">
            <v>4</v>
          </cell>
          <cell r="BA121" t="str">
            <v>GC02 CARD REPLACE</v>
          </cell>
          <cell r="BB121">
            <v>1</v>
          </cell>
          <cell r="BD121" t="str">
            <v>DI12 91303:CHK WING</v>
          </cell>
          <cell r="BE121">
            <v>1</v>
          </cell>
          <cell r="BG121" t="str">
            <v>DH04 91104:S&amp;S CHK</v>
          </cell>
          <cell r="BH121">
            <v>2</v>
          </cell>
          <cell r="BJ121" t="str">
            <v>DH11 91111:VEG RICE</v>
          </cell>
          <cell r="BK121">
            <v>2</v>
          </cell>
          <cell r="BM121" t="str">
            <v>ZAB07 1207:SAUSAGE</v>
          </cell>
          <cell r="BN121">
            <v>2</v>
          </cell>
          <cell r="BP121" t="str">
            <v>ZAC02 1302:NUGGET</v>
          </cell>
          <cell r="BQ121">
            <v>1</v>
          </cell>
          <cell r="BS121" t="str">
            <v>ZAC07 1307:D/F C.WINGS</v>
          </cell>
          <cell r="BT121">
            <v>5</v>
          </cell>
          <cell r="BV121" t="str">
            <v>ZAC08 1308:C/CALAMARI</v>
          </cell>
          <cell r="BW121">
            <v>1</v>
          </cell>
          <cell r="BY121" t="str">
            <v>DH11 91111:VEG RICE</v>
          </cell>
          <cell r="BZ121">
            <v>1</v>
          </cell>
          <cell r="CB121" t="str">
            <v>DG05 91005:FISH&amp;CHIP</v>
          </cell>
          <cell r="CC121">
            <v>7</v>
          </cell>
          <cell r="CE121" t="str">
            <v>DH11 91111:VEG RICE</v>
          </cell>
          <cell r="CF121">
            <v>1</v>
          </cell>
          <cell r="CH121" t="str">
            <v>ZAA01 GUINNESS EX BKT</v>
          </cell>
          <cell r="CI121">
            <v>2</v>
          </cell>
          <cell r="CK121" t="str">
            <v>GC05 AEON MEMBER 50%</v>
          </cell>
          <cell r="CL121">
            <v>7</v>
          </cell>
          <cell r="CN121" t="str">
            <v>ZAC07 1307:D/F C.WINGS</v>
          </cell>
          <cell r="CO121">
            <v>3</v>
          </cell>
        </row>
        <row r="122">
          <cell r="B122" t="str">
            <v>ZAD03 WARM</v>
          </cell>
          <cell r="C122">
            <v>13</v>
          </cell>
          <cell r="E122" t="str">
            <v>GD02 MIKE COVER 03</v>
          </cell>
          <cell r="F122">
            <v>2</v>
          </cell>
          <cell r="H122" t="str">
            <v>ZAB06 1206:SPRING RL</v>
          </cell>
          <cell r="I122">
            <v>2</v>
          </cell>
          <cell r="K122" t="str">
            <v>ZAC03 1303:CHK WING</v>
          </cell>
          <cell r="L122">
            <v>3</v>
          </cell>
          <cell r="N122" t="str">
            <v>DI02 91202:FREN FRIES</v>
          </cell>
          <cell r="O122">
            <v>2</v>
          </cell>
          <cell r="Q122" t="str">
            <v>DH01 91101:THAI CHK</v>
          </cell>
          <cell r="R122">
            <v>4</v>
          </cell>
          <cell r="T122" t="str">
            <v>GC03 Student Mem Card</v>
          </cell>
          <cell r="U122">
            <v>1</v>
          </cell>
          <cell r="W122" t="str">
            <v>ZAC09 1309:Mc /O.RINGS</v>
          </cell>
          <cell r="X122">
            <v>1</v>
          </cell>
          <cell r="Z122" t="str">
            <v>ZAD02 HOT</v>
          </cell>
          <cell r="AA122">
            <v>3</v>
          </cell>
          <cell r="AC122" t="str">
            <v>ZAD37 ICE BUCKET</v>
          </cell>
          <cell r="AD122">
            <v>7</v>
          </cell>
          <cell r="AF122" t="str">
            <v>ZAB04 1204:F.BALL</v>
          </cell>
          <cell r="AG122">
            <v>1</v>
          </cell>
          <cell r="AI122" t="str">
            <v>ZAC08 1308:C/CALAMARI</v>
          </cell>
          <cell r="AJ122">
            <v>1</v>
          </cell>
          <cell r="AL122" t="str">
            <v>ZAB03 1203:GOLD MROOM</v>
          </cell>
          <cell r="AM122">
            <v>2</v>
          </cell>
          <cell r="AO122" t="str">
            <v>DI03 91203:GOLD MROOM</v>
          </cell>
          <cell r="AP122">
            <v>1</v>
          </cell>
          <cell r="AR122" t="str">
            <v>ZAC02 1302:NUGGET</v>
          </cell>
          <cell r="AS122">
            <v>1</v>
          </cell>
          <cell r="AU122" t="str">
            <v>ZAD02 HOT</v>
          </cell>
          <cell r="AV122">
            <v>1</v>
          </cell>
          <cell r="AX122" t="str">
            <v>ZAD20 JUG</v>
          </cell>
          <cell r="AY122">
            <v>5</v>
          </cell>
          <cell r="BA122" t="str">
            <v>GC05 AEON MEMBER 50%</v>
          </cell>
          <cell r="BB122">
            <v>5</v>
          </cell>
          <cell r="BD122" t="str">
            <v>DI14 91305:THAI RL</v>
          </cell>
          <cell r="BE122">
            <v>1</v>
          </cell>
          <cell r="BG122" t="str">
            <v>DH05 91105:BUTTER CHK</v>
          </cell>
          <cell r="BH122">
            <v>2</v>
          </cell>
          <cell r="BJ122" t="str">
            <v>DH16 91116:MGL CHK</v>
          </cell>
          <cell r="BK122">
            <v>6</v>
          </cell>
          <cell r="BM122" t="str">
            <v>ZAC04 1304:IKAN BILIS</v>
          </cell>
          <cell r="BN122">
            <v>1</v>
          </cell>
          <cell r="BP122" t="str">
            <v>ZAC03 1303:CHK WING</v>
          </cell>
          <cell r="BQ122">
            <v>1</v>
          </cell>
          <cell r="BS122" t="str">
            <v>ZAD01 COLD</v>
          </cell>
          <cell r="BT122">
            <v>4</v>
          </cell>
          <cell r="BV122" t="str">
            <v>ZAD01 COLD</v>
          </cell>
          <cell r="BW122">
            <v>3</v>
          </cell>
          <cell r="BY122" t="str">
            <v>DH15 91115:CHK NOODLE</v>
          </cell>
          <cell r="BZ122">
            <v>0</v>
          </cell>
          <cell r="CB122" t="str">
            <v>DG06 91006:SPAGHETTI</v>
          </cell>
          <cell r="CC122">
            <v>6</v>
          </cell>
          <cell r="CE122" t="str">
            <v>DH15 91115:CHK NOODLE</v>
          </cell>
          <cell r="CF122">
            <v>2</v>
          </cell>
          <cell r="CH122" t="str">
            <v>ZAB02 1202:FRIES</v>
          </cell>
          <cell r="CI122">
            <v>2</v>
          </cell>
          <cell r="CK122" t="str">
            <v>GE01 DUNHILL</v>
          </cell>
          <cell r="CL122">
            <v>1</v>
          </cell>
          <cell r="CN122" t="str">
            <v>ZAC08 1308:C/CALAMARI</v>
          </cell>
          <cell r="CO122">
            <v>1</v>
          </cell>
        </row>
        <row r="123">
          <cell r="B123" t="str">
            <v>ZAD04 LESS ICE</v>
          </cell>
          <cell r="C123">
            <v>36</v>
          </cell>
          <cell r="E123" t="str">
            <v>GE01 DUNHILL</v>
          </cell>
          <cell r="F123">
            <v>1</v>
          </cell>
          <cell r="H123" t="str">
            <v>ZAC02 1302:NUGGET</v>
          </cell>
          <cell r="I123">
            <v>3</v>
          </cell>
          <cell r="K123" t="str">
            <v>ZAC04 1304:IKAN BILIS</v>
          </cell>
          <cell r="L123">
            <v>1</v>
          </cell>
          <cell r="N123" t="str">
            <v>DI03 91203:GOLD MROOM</v>
          </cell>
          <cell r="O123">
            <v>0</v>
          </cell>
          <cell r="Q123" t="str">
            <v>DH02 91102:MAMITE CHK</v>
          </cell>
          <cell r="R123">
            <v>7</v>
          </cell>
          <cell r="T123" t="str">
            <v>GC05 AEON MEMBER 50%</v>
          </cell>
          <cell r="U123">
            <v>11</v>
          </cell>
          <cell r="W123" t="str">
            <v>ZAD01 COLD</v>
          </cell>
          <cell r="X123">
            <v>1</v>
          </cell>
          <cell r="Z123" t="str">
            <v>ZAD03 WARM</v>
          </cell>
          <cell r="AA123">
            <v>9</v>
          </cell>
          <cell r="AC123" t="str">
            <v>ZZZZZ TEST BILL</v>
          </cell>
          <cell r="AD123">
            <v>0</v>
          </cell>
          <cell r="AF123" t="str">
            <v>ZAC02 1302:NUGGET</v>
          </cell>
          <cell r="AG123">
            <v>4</v>
          </cell>
          <cell r="AI123" t="str">
            <v>ZAC10 1310:Mc SPIRAL/F</v>
          </cell>
          <cell r="AJ123">
            <v>1</v>
          </cell>
          <cell r="AL123" t="str">
            <v>ZAB04 1204:F.BALL</v>
          </cell>
          <cell r="AM123">
            <v>1</v>
          </cell>
          <cell r="AO123" t="str">
            <v>DI06 91206:SPRING RL</v>
          </cell>
          <cell r="AP123">
            <v>1</v>
          </cell>
          <cell r="AR123" t="str">
            <v>ZAC03 1303:CHK WING</v>
          </cell>
          <cell r="AS123">
            <v>3</v>
          </cell>
          <cell r="AU123" t="str">
            <v>ZAD03 WARM</v>
          </cell>
          <cell r="AV123">
            <v>27</v>
          </cell>
          <cell r="AX123" t="str">
            <v>ZAD36 BEER GLASS</v>
          </cell>
          <cell r="AY123">
            <v>21</v>
          </cell>
          <cell r="BA123" t="str">
            <v>ZAB02 1202:FRIES</v>
          </cell>
          <cell r="BB123">
            <v>3</v>
          </cell>
          <cell r="BD123" t="str">
            <v>DI17 91308:C/CALAMARI</v>
          </cell>
          <cell r="BE123">
            <v>1</v>
          </cell>
          <cell r="BG123" t="str">
            <v>DH06 91106:HK F.RICE</v>
          </cell>
          <cell r="BH123">
            <v>3</v>
          </cell>
          <cell r="BJ123" t="str">
            <v>DI01 91201:SFD STICK</v>
          </cell>
          <cell r="BK123">
            <v>1</v>
          </cell>
          <cell r="BM123" t="str">
            <v>ZAC07 1307:D/F C.WINGS</v>
          </cell>
          <cell r="BN123">
            <v>1</v>
          </cell>
          <cell r="BP123" t="str">
            <v>ZAD01 COLD</v>
          </cell>
          <cell r="BQ123">
            <v>5</v>
          </cell>
          <cell r="BS123" t="str">
            <v>ZAD02 HOT</v>
          </cell>
          <cell r="BT123">
            <v>2</v>
          </cell>
          <cell r="BV123" t="str">
            <v>ZAD02 HOT</v>
          </cell>
          <cell r="BW123">
            <v>3</v>
          </cell>
          <cell r="BY123" t="str">
            <v>DH16 91116:MGL CHK</v>
          </cell>
          <cell r="BZ123">
            <v>1</v>
          </cell>
          <cell r="CB123" t="str">
            <v>DG07 91007:CHK SALAD</v>
          </cell>
          <cell r="CC123">
            <v>1</v>
          </cell>
          <cell r="CE123" t="str">
            <v>DH16 91116:MGL CHK</v>
          </cell>
          <cell r="CF123">
            <v>1</v>
          </cell>
          <cell r="CH123" t="str">
            <v>ZAB06 1206:SPRING RL</v>
          </cell>
          <cell r="CI123">
            <v>1</v>
          </cell>
          <cell r="CK123" t="str">
            <v>GE06 DUNHILL SWITCH</v>
          </cell>
          <cell r="CL123">
            <v>1</v>
          </cell>
          <cell r="CN123" t="str">
            <v>ZAC10 1310:Mc SPIRAL/F</v>
          </cell>
          <cell r="CO123">
            <v>2</v>
          </cell>
        </row>
        <row r="124">
          <cell r="B124" t="str">
            <v>ZAD06 NO ICE</v>
          </cell>
          <cell r="C124">
            <v>8</v>
          </cell>
          <cell r="E124" t="str">
            <v>GE02 DUNHILL LITE</v>
          </cell>
          <cell r="F124">
            <v>1</v>
          </cell>
          <cell r="H124" t="str">
            <v>ZAC03 1303:CHK WING</v>
          </cell>
          <cell r="I124">
            <v>2</v>
          </cell>
          <cell r="K124" t="str">
            <v>ZAC07 1307:D/F C.WINGS</v>
          </cell>
          <cell r="L124">
            <v>2</v>
          </cell>
          <cell r="N124" t="str">
            <v>DI07 91207:SAUSAGE</v>
          </cell>
          <cell r="O124">
            <v>1</v>
          </cell>
          <cell r="Q124" t="str">
            <v>DH04 91104:S&amp;S CHK</v>
          </cell>
          <cell r="R124">
            <v>2</v>
          </cell>
          <cell r="T124" t="str">
            <v>GD02 MIKE COVER 03</v>
          </cell>
          <cell r="U124">
            <v>1</v>
          </cell>
          <cell r="W124" t="str">
            <v>ZAD03 WARM</v>
          </cell>
          <cell r="X124">
            <v>9</v>
          </cell>
          <cell r="Z124" t="str">
            <v>ZAD04 LESS ICE</v>
          </cell>
          <cell r="AA124">
            <v>38</v>
          </cell>
          <cell r="AC124">
            <v>0</v>
          </cell>
          <cell r="AD124">
            <v>0</v>
          </cell>
          <cell r="AF124" t="str">
            <v>ZAC03 1303:CHK WING</v>
          </cell>
          <cell r="AG124">
            <v>1</v>
          </cell>
          <cell r="AI124" t="str">
            <v>ZAD01 COLD</v>
          </cell>
          <cell r="AJ124">
            <v>7</v>
          </cell>
          <cell r="AL124" t="str">
            <v>ZAB06 1206:SPRING RL</v>
          </cell>
          <cell r="AM124">
            <v>4</v>
          </cell>
          <cell r="AO124" t="str">
            <v>DI12 91303:CHK WING</v>
          </cell>
          <cell r="AP124">
            <v>4</v>
          </cell>
          <cell r="AR124" t="str">
            <v>ZAC04 1304:IKAN BILIS</v>
          </cell>
          <cell r="AS124">
            <v>1</v>
          </cell>
          <cell r="AU124" t="str">
            <v>ZAD04 LESS ICE</v>
          </cell>
          <cell r="AV124">
            <v>16</v>
          </cell>
          <cell r="AX124" t="str">
            <v>ZAD37 ICE BUCKET</v>
          </cell>
          <cell r="AY124">
            <v>3</v>
          </cell>
          <cell r="BA124" t="str">
            <v>ZAB07 1207:SAUSAGE</v>
          </cell>
          <cell r="BB124">
            <v>1</v>
          </cell>
          <cell r="BD124" t="str">
            <v>DI18 91309:Mc O.RINGS</v>
          </cell>
          <cell r="BE124">
            <v>1</v>
          </cell>
          <cell r="BG124" t="str">
            <v>DH07 91107:SBL F.RICE</v>
          </cell>
          <cell r="BH124">
            <v>1</v>
          </cell>
          <cell r="BJ124" t="str">
            <v>DI02 91202:FREN FRIES</v>
          </cell>
          <cell r="BK124">
            <v>3</v>
          </cell>
          <cell r="BM124" t="str">
            <v>ZAC08 1308:C/CALAMARI</v>
          </cell>
          <cell r="BN124">
            <v>2</v>
          </cell>
          <cell r="BP124" t="str">
            <v>ZAD02 HOT</v>
          </cell>
          <cell r="BQ124">
            <v>4</v>
          </cell>
          <cell r="BS124" t="str">
            <v>ZAD03 WARM</v>
          </cell>
          <cell r="BT124">
            <v>19</v>
          </cell>
          <cell r="BV124" t="str">
            <v>ZAD03 WARM</v>
          </cell>
          <cell r="BW124">
            <v>9</v>
          </cell>
          <cell r="BY124" t="str">
            <v>DI02 91202:FREN FRIES</v>
          </cell>
          <cell r="BZ124">
            <v>4</v>
          </cell>
          <cell r="CB124" t="str">
            <v>DH01 91101:THAI CHK</v>
          </cell>
          <cell r="CC124">
            <v>5</v>
          </cell>
          <cell r="CE124" t="str">
            <v>DI11 91302:NUGGET</v>
          </cell>
          <cell r="CF124">
            <v>1</v>
          </cell>
          <cell r="CH124" t="str">
            <v>ZAB07 1207:SAUSAGE</v>
          </cell>
          <cell r="CI124">
            <v>1</v>
          </cell>
          <cell r="CK124" t="str">
            <v>ZAA01 GUINNESS EX BKT</v>
          </cell>
          <cell r="CL124">
            <v>1</v>
          </cell>
          <cell r="CN124" t="str">
            <v>ZAD01 COLD</v>
          </cell>
          <cell r="CO124">
            <v>6</v>
          </cell>
        </row>
        <row r="125">
          <cell r="B125" t="str">
            <v>ZAD07 LESS SWEET</v>
          </cell>
          <cell r="C125">
            <v>3</v>
          </cell>
          <cell r="E125" t="str">
            <v>GE07 DUNHILL ICE</v>
          </cell>
          <cell r="F125">
            <v>1</v>
          </cell>
          <cell r="H125" t="str">
            <v>ZAC05 1305:THAI RL</v>
          </cell>
          <cell r="I125">
            <v>1</v>
          </cell>
          <cell r="K125" t="str">
            <v>ZAC08 1308:C/CALAMARI</v>
          </cell>
          <cell r="L125">
            <v>3</v>
          </cell>
          <cell r="N125" t="str">
            <v>DI11 91302:NUGGET</v>
          </cell>
          <cell r="O125">
            <v>2</v>
          </cell>
          <cell r="Q125" t="str">
            <v>DH05 91105:BUTTER CHK</v>
          </cell>
          <cell r="R125">
            <v>16</v>
          </cell>
          <cell r="T125" t="str">
            <v>GE03 DUNHILL MT</v>
          </cell>
          <cell r="U125">
            <v>1</v>
          </cell>
          <cell r="W125" t="str">
            <v>ZAD04 LESS ICE</v>
          </cell>
          <cell r="X125">
            <v>25</v>
          </cell>
          <cell r="Z125" t="str">
            <v>ZAD05 MORE ICE</v>
          </cell>
          <cell r="AA125">
            <v>1</v>
          </cell>
          <cell r="AC125">
            <v>0</v>
          </cell>
          <cell r="AD125">
            <v>0</v>
          </cell>
          <cell r="AF125" t="str">
            <v>ZAC04 1304:IKAN BILIS</v>
          </cell>
          <cell r="AG125">
            <v>1</v>
          </cell>
          <cell r="AI125" t="str">
            <v>ZAD02 HOT</v>
          </cell>
          <cell r="AJ125">
            <v>1</v>
          </cell>
          <cell r="AL125" t="str">
            <v>ZAB07 1207:SAUSAGE</v>
          </cell>
          <cell r="AM125">
            <v>2</v>
          </cell>
          <cell r="AO125" t="str">
            <v>DI14 91305:THAI RL</v>
          </cell>
          <cell r="AP125">
            <v>1</v>
          </cell>
          <cell r="AR125" t="str">
            <v>ZAC12 1312:Mc HASH/B</v>
          </cell>
          <cell r="AS125">
            <v>1</v>
          </cell>
          <cell r="AU125" t="str">
            <v>ZAD06 NO ICE</v>
          </cell>
          <cell r="AV125">
            <v>16</v>
          </cell>
          <cell r="AX125" t="str">
            <v>ZZZZZ CHANGE MEM</v>
          </cell>
          <cell r="AY125">
            <v>0</v>
          </cell>
          <cell r="BA125" t="str">
            <v>ZAC02 1302:NUGGET</v>
          </cell>
          <cell r="BB125">
            <v>1</v>
          </cell>
          <cell r="BD125" t="str">
            <v>DI19 91310:McSPIRAL.F</v>
          </cell>
          <cell r="BE125">
            <v>1</v>
          </cell>
          <cell r="BG125" t="str">
            <v>DH10 91110:NISSIN</v>
          </cell>
          <cell r="BH125">
            <v>1</v>
          </cell>
          <cell r="BJ125" t="str">
            <v>DI03 91203:GOLD MROOM</v>
          </cell>
          <cell r="BK125">
            <v>1</v>
          </cell>
          <cell r="BM125" t="str">
            <v>ZAD01 COLD</v>
          </cell>
          <cell r="BN125">
            <v>2</v>
          </cell>
          <cell r="BP125" t="str">
            <v>ZAD03 WARM</v>
          </cell>
          <cell r="BQ125">
            <v>20</v>
          </cell>
          <cell r="BS125" t="str">
            <v>ZAD04 LESS ICE</v>
          </cell>
          <cell r="BT125">
            <v>33</v>
          </cell>
          <cell r="BV125" t="str">
            <v>ZAD04 LESS ICE</v>
          </cell>
          <cell r="BW125">
            <v>54</v>
          </cell>
          <cell r="BY125" t="str">
            <v>DI03 91203:GOLD MROOM</v>
          </cell>
          <cell r="BZ125">
            <v>1</v>
          </cell>
          <cell r="CB125" t="str">
            <v>DH02 91102:MAMITE CHK</v>
          </cell>
          <cell r="CC125">
            <v>6</v>
          </cell>
          <cell r="CE125" t="str">
            <v>DI12 91303:CHK WING</v>
          </cell>
          <cell r="CF125">
            <v>5</v>
          </cell>
          <cell r="CH125" t="str">
            <v>ZAC02 1302:NUGGET</v>
          </cell>
          <cell r="CI125">
            <v>1</v>
          </cell>
          <cell r="CK125" t="str">
            <v>ZAB01 1201:SFD STICK</v>
          </cell>
          <cell r="CL125">
            <v>0</v>
          </cell>
          <cell r="CN125" t="str">
            <v>ZAD02 HOT</v>
          </cell>
          <cell r="CO125">
            <v>8</v>
          </cell>
        </row>
        <row r="126">
          <cell r="B126" t="str">
            <v>ZAD13 ADD LEMON</v>
          </cell>
          <cell r="C126">
            <v>23</v>
          </cell>
          <cell r="E126" t="str">
            <v>ZAB02 1202:FRIES</v>
          </cell>
          <cell r="F126">
            <v>6</v>
          </cell>
          <cell r="H126" t="str">
            <v>ZAC07 1307:D/F C.WINGS</v>
          </cell>
          <cell r="I126">
            <v>1</v>
          </cell>
          <cell r="K126" t="str">
            <v>ZAD01 COLD</v>
          </cell>
          <cell r="L126">
            <v>4</v>
          </cell>
          <cell r="N126" t="str">
            <v>DI12 91303:CHK WING</v>
          </cell>
          <cell r="O126">
            <v>3</v>
          </cell>
          <cell r="Q126" t="str">
            <v>DH06 91106:HK F.RICE</v>
          </cell>
          <cell r="R126">
            <v>9</v>
          </cell>
          <cell r="T126" t="str">
            <v>GE06 DUNHILL SWITCH</v>
          </cell>
          <cell r="U126">
            <v>1</v>
          </cell>
          <cell r="W126" t="str">
            <v>ZAD06 NO ICE</v>
          </cell>
          <cell r="X126">
            <v>5</v>
          </cell>
          <cell r="Z126" t="str">
            <v>ZAD06 NO ICE</v>
          </cell>
          <cell r="AA126">
            <v>5</v>
          </cell>
          <cell r="AC126">
            <v>0</v>
          </cell>
          <cell r="AD126">
            <v>0</v>
          </cell>
          <cell r="AF126" t="str">
            <v>ZAC05 1305:THAI RL</v>
          </cell>
          <cell r="AG126">
            <v>1</v>
          </cell>
          <cell r="AI126" t="str">
            <v>ZAD03 WARM</v>
          </cell>
          <cell r="AJ126">
            <v>22</v>
          </cell>
          <cell r="AL126" t="str">
            <v>ZAC02 1302:NUGGET</v>
          </cell>
          <cell r="AM126">
            <v>3</v>
          </cell>
          <cell r="AO126" t="str">
            <v>DI17 91308:C/CALAMARI</v>
          </cell>
          <cell r="AP126">
            <v>1</v>
          </cell>
          <cell r="AR126" t="str">
            <v>ZAD01 COLD</v>
          </cell>
          <cell r="AS126">
            <v>4</v>
          </cell>
          <cell r="AU126" t="str">
            <v>ZAD07 LESS SWEET</v>
          </cell>
          <cell r="AV126">
            <v>6</v>
          </cell>
          <cell r="AX126">
            <v>0</v>
          </cell>
          <cell r="AY126">
            <v>0</v>
          </cell>
          <cell r="BA126" t="str">
            <v>ZAC03 1303:CHK WING</v>
          </cell>
          <cell r="BB126">
            <v>2</v>
          </cell>
          <cell r="BD126" t="str">
            <v>DL01 3001:6'HAWAIIAN</v>
          </cell>
          <cell r="BE126">
            <v>3</v>
          </cell>
          <cell r="BG126" t="str">
            <v>DH16 91116:MGL CHK</v>
          </cell>
          <cell r="BH126">
            <v>1</v>
          </cell>
          <cell r="BJ126" t="str">
            <v>DI04 91204:FISHBALL</v>
          </cell>
          <cell r="BK126">
            <v>1</v>
          </cell>
          <cell r="BM126" t="str">
            <v>ZAD03 WARM</v>
          </cell>
          <cell r="BN126">
            <v>6</v>
          </cell>
          <cell r="BP126" t="str">
            <v>ZAD04 LESS ICE</v>
          </cell>
          <cell r="BQ126">
            <v>30</v>
          </cell>
          <cell r="BS126" t="str">
            <v>ZAD06 NO ICE</v>
          </cell>
          <cell r="BT126">
            <v>16</v>
          </cell>
          <cell r="BV126" t="str">
            <v>ZAD06 NO ICE</v>
          </cell>
          <cell r="BW126">
            <v>13</v>
          </cell>
          <cell r="BY126" t="str">
            <v>DI04 91204:FISHBALL</v>
          </cell>
          <cell r="BZ126">
            <v>1</v>
          </cell>
          <cell r="CB126" t="str">
            <v>DH05 91105:BUTTER CHK</v>
          </cell>
          <cell r="CC126">
            <v>6</v>
          </cell>
          <cell r="CE126" t="str">
            <v>DI14 91305:THAI RL</v>
          </cell>
          <cell r="CF126">
            <v>1</v>
          </cell>
          <cell r="CH126" t="str">
            <v>ZAC03 1303:CHK WING</v>
          </cell>
          <cell r="CI126">
            <v>2</v>
          </cell>
          <cell r="CK126" t="str">
            <v>ZAB02 1202:FRIES</v>
          </cell>
          <cell r="CL126">
            <v>2</v>
          </cell>
          <cell r="CN126" t="str">
            <v>ZAD03 WARM</v>
          </cell>
          <cell r="CO126">
            <v>22</v>
          </cell>
        </row>
        <row r="127">
          <cell r="B127" t="str">
            <v>ZAD16 ADD MANGO</v>
          </cell>
          <cell r="C127">
            <v>2</v>
          </cell>
          <cell r="E127" t="str">
            <v>ZAB03 1203:GOLD MROOM</v>
          </cell>
          <cell r="F127">
            <v>1</v>
          </cell>
          <cell r="H127" t="str">
            <v>ZAC08 1308:C/CALAMARI</v>
          </cell>
          <cell r="I127">
            <v>1</v>
          </cell>
          <cell r="K127" t="str">
            <v>ZAD02 HOT</v>
          </cell>
          <cell r="L127">
            <v>4</v>
          </cell>
          <cell r="N127" t="str">
            <v>DI14 91305:THAI RL</v>
          </cell>
          <cell r="O127">
            <v>1</v>
          </cell>
          <cell r="Q127" t="str">
            <v>DH07 91107:SBL F.RICE</v>
          </cell>
          <cell r="R127">
            <v>7</v>
          </cell>
          <cell r="T127" t="str">
            <v>ZAB01 1201:SFD STICK</v>
          </cell>
          <cell r="U127">
            <v>1</v>
          </cell>
          <cell r="W127" t="str">
            <v>ZAD07 LESS SWEET</v>
          </cell>
          <cell r="X127">
            <v>1</v>
          </cell>
          <cell r="Z127" t="str">
            <v>ZAD07 LESS SWEET</v>
          </cell>
          <cell r="AA127">
            <v>3</v>
          </cell>
          <cell r="AC127">
            <v>0</v>
          </cell>
          <cell r="AD127">
            <v>0</v>
          </cell>
          <cell r="AF127" t="str">
            <v>ZAC08 1308:C/CALAMARI</v>
          </cell>
          <cell r="AG127">
            <v>2</v>
          </cell>
          <cell r="AI127" t="str">
            <v>ZAD04 LESS ICE</v>
          </cell>
          <cell r="AJ127">
            <v>39</v>
          </cell>
          <cell r="AL127" t="str">
            <v>ZAC03 1303:CHK WING</v>
          </cell>
          <cell r="AM127">
            <v>5</v>
          </cell>
          <cell r="AO127" t="str">
            <v>DM01 SNACK PLATTER(A)</v>
          </cell>
          <cell r="AP127">
            <v>1</v>
          </cell>
          <cell r="AR127" t="str">
            <v>ZAD02 HOT</v>
          </cell>
          <cell r="AS127">
            <v>8</v>
          </cell>
          <cell r="AU127" t="str">
            <v>ZAD13 ADD LEMON</v>
          </cell>
          <cell r="AV127">
            <v>11</v>
          </cell>
          <cell r="AX127">
            <v>0</v>
          </cell>
          <cell r="AY127">
            <v>0</v>
          </cell>
          <cell r="BA127" t="str">
            <v>ZAC05 1305:THAI RL</v>
          </cell>
          <cell r="BB127">
            <v>1</v>
          </cell>
          <cell r="BD127" t="str">
            <v>DL02 3002:6'SMOKE BBQ</v>
          </cell>
          <cell r="BE127">
            <v>1</v>
          </cell>
          <cell r="BG127" t="str">
            <v>DI02 91202:FREN FRIES</v>
          </cell>
          <cell r="BH127">
            <v>1</v>
          </cell>
          <cell r="BJ127" t="str">
            <v>DI07 91207:SAUSAGE</v>
          </cell>
          <cell r="BK127">
            <v>1</v>
          </cell>
          <cell r="BM127" t="str">
            <v>ZAD04 LESS ICE</v>
          </cell>
          <cell r="BN127">
            <v>42</v>
          </cell>
          <cell r="BP127" t="str">
            <v>ZAD05 MORE ICE</v>
          </cell>
          <cell r="BQ127">
            <v>1</v>
          </cell>
          <cell r="BS127" t="str">
            <v>ZAD07 LESS SWEET</v>
          </cell>
          <cell r="BT127">
            <v>3</v>
          </cell>
          <cell r="BV127" t="str">
            <v>ZAD07 LESS SWEET</v>
          </cell>
          <cell r="BW127">
            <v>3</v>
          </cell>
          <cell r="BY127" t="str">
            <v>DI06 91206:SPRING RL</v>
          </cell>
          <cell r="BZ127">
            <v>1</v>
          </cell>
          <cell r="CB127" t="str">
            <v>DH06 91106:HK F.RICE</v>
          </cell>
          <cell r="CC127">
            <v>4</v>
          </cell>
          <cell r="CE127" t="str">
            <v>DI16 91307:D/F C.WING</v>
          </cell>
          <cell r="CF127">
            <v>2</v>
          </cell>
          <cell r="CH127" t="str">
            <v>ZAC04 1304:IKAN BILIS</v>
          </cell>
          <cell r="CI127">
            <v>1</v>
          </cell>
          <cell r="CK127" t="str">
            <v>ZAB03 1203:GOLD MROOM</v>
          </cell>
          <cell r="CL127">
            <v>1</v>
          </cell>
          <cell r="CN127" t="str">
            <v>ZAD04 LESS ICE</v>
          </cell>
          <cell r="CO127">
            <v>41</v>
          </cell>
        </row>
        <row r="128">
          <cell r="B128" t="str">
            <v>ZAD17 WITHOUT SUGAR</v>
          </cell>
          <cell r="C128">
            <v>3</v>
          </cell>
          <cell r="E128" t="str">
            <v>ZAB04 1204:F.BALL</v>
          </cell>
          <cell r="F128">
            <v>1</v>
          </cell>
          <cell r="H128" t="str">
            <v>ZAC09 1309:Mc /O.RINGS</v>
          </cell>
          <cell r="I128">
            <v>3</v>
          </cell>
          <cell r="K128" t="str">
            <v>ZAD03 WARM</v>
          </cell>
          <cell r="L128">
            <v>8</v>
          </cell>
          <cell r="N128" t="str">
            <v>DI17 91308:C/CALAMARI</v>
          </cell>
          <cell r="O128">
            <v>1</v>
          </cell>
          <cell r="Q128" t="str">
            <v>DH09 91109:BP UDON</v>
          </cell>
          <cell r="R128">
            <v>2</v>
          </cell>
          <cell r="T128" t="str">
            <v>ZAB02 1202:FRIES</v>
          </cell>
          <cell r="U128">
            <v>7</v>
          </cell>
          <cell r="W128" t="str">
            <v>ZAD13 ADD LEMON</v>
          </cell>
          <cell r="X128">
            <v>9</v>
          </cell>
          <cell r="Z128" t="str">
            <v>ZAD13 ADD LEMON</v>
          </cell>
          <cell r="AA128">
            <v>12</v>
          </cell>
          <cell r="AC128">
            <v>0</v>
          </cell>
          <cell r="AD128">
            <v>0</v>
          </cell>
          <cell r="AF128" t="str">
            <v>ZAC12 1312:Mc HASH/B</v>
          </cell>
          <cell r="AG128">
            <v>3</v>
          </cell>
          <cell r="AI128" t="str">
            <v>ZAD06 NO ICE</v>
          </cell>
          <cell r="AJ128">
            <v>20</v>
          </cell>
          <cell r="AL128" t="str">
            <v>ZAC05 1305:THAI RL</v>
          </cell>
          <cell r="AM128">
            <v>1</v>
          </cell>
          <cell r="AO128" t="str">
            <v>GC01 CARD NEW</v>
          </cell>
          <cell r="AP128">
            <v>2</v>
          </cell>
          <cell r="AR128" t="str">
            <v>ZAD03 WARM</v>
          </cell>
          <cell r="AS128">
            <v>6</v>
          </cell>
          <cell r="AU128" t="str">
            <v>ZAD16 1 CUP ICE</v>
          </cell>
          <cell r="AV128">
            <v>4</v>
          </cell>
          <cell r="AX128">
            <v>0</v>
          </cell>
          <cell r="AY128">
            <v>0</v>
          </cell>
          <cell r="BA128" t="str">
            <v>ZAC07 1307:D/F C.WINGS</v>
          </cell>
          <cell r="BB128">
            <v>2</v>
          </cell>
          <cell r="BD128" t="str">
            <v>DM01 SNACK PLATTER(A)</v>
          </cell>
          <cell r="BE128">
            <v>2</v>
          </cell>
          <cell r="BG128" t="str">
            <v>DI07 91207:SAUSAGE</v>
          </cell>
          <cell r="BH128">
            <v>2</v>
          </cell>
          <cell r="BJ128" t="str">
            <v>DI11 91302:NUGGET</v>
          </cell>
          <cell r="BK128">
            <v>1</v>
          </cell>
          <cell r="BM128" t="str">
            <v>ZAD06 NO ICE</v>
          </cell>
          <cell r="BN128">
            <v>3</v>
          </cell>
          <cell r="BP128" t="str">
            <v>ZAD06 NO ICE</v>
          </cell>
          <cell r="BQ128">
            <v>11</v>
          </cell>
          <cell r="BS128" t="str">
            <v>ZAD13 ADD LEMON</v>
          </cell>
          <cell r="BT128">
            <v>30</v>
          </cell>
          <cell r="BV128" t="str">
            <v>ZAD13 ADD LEMON</v>
          </cell>
          <cell r="BW128">
            <v>4</v>
          </cell>
          <cell r="BY128" t="str">
            <v>DI07 91207:SAUSAGE</v>
          </cell>
          <cell r="BZ128">
            <v>2</v>
          </cell>
          <cell r="CB128" t="str">
            <v>DH07 91107:SBL F.RICE</v>
          </cell>
          <cell r="CC128">
            <v>1</v>
          </cell>
          <cell r="CE128" t="str">
            <v>DI17 91308:C/CALAMARI</v>
          </cell>
          <cell r="CF128">
            <v>2</v>
          </cell>
          <cell r="CH128" t="str">
            <v>ZAC07 1307:D/F C.WINGS</v>
          </cell>
          <cell r="CI128">
            <v>2</v>
          </cell>
          <cell r="CK128" t="str">
            <v>ZAB04 1204:F.BALL</v>
          </cell>
          <cell r="CL128">
            <v>1</v>
          </cell>
          <cell r="CN128" t="str">
            <v>ZAD06 NO ICE</v>
          </cell>
          <cell r="CO128">
            <v>9</v>
          </cell>
        </row>
        <row r="129">
          <cell r="B129" t="str">
            <v>ZAD19 KAU KAU</v>
          </cell>
          <cell r="C129">
            <v>1</v>
          </cell>
          <cell r="E129" t="str">
            <v>ZAB06 1206:SPRING RL</v>
          </cell>
          <cell r="F129">
            <v>1</v>
          </cell>
          <cell r="H129" t="str">
            <v>ZAC10 1310:Mc SPIRAL/F</v>
          </cell>
          <cell r="I129">
            <v>2</v>
          </cell>
          <cell r="K129" t="str">
            <v>ZAD04 LESS ICE</v>
          </cell>
          <cell r="L129">
            <v>17</v>
          </cell>
          <cell r="N129" t="str">
            <v>DI18 91309:Mc O.RINGS</v>
          </cell>
          <cell r="O129">
            <v>1</v>
          </cell>
          <cell r="Q129" t="str">
            <v>DH10 91110:NISSIN</v>
          </cell>
          <cell r="R129">
            <v>4</v>
          </cell>
          <cell r="T129" t="str">
            <v>ZAB03 1203:GOLD MROOM</v>
          </cell>
          <cell r="U129">
            <v>1</v>
          </cell>
          <cell r="W129" t="str">
            <v>ZAD16 IAN</v>
          </cell>
          <cell r="X129">
            <v>1</v>
          </cell>
          <cell r="Z129" t="str">
            <v>ZAD15 VEGGIE ONLY</v>
          </cell>
          <cell r="AA129">
            <v>1</v>
          </cell>
          <cell r="AC129">
            <v>0</v>
          </cell>
          <cell r="AD129">
            <v>0</v>
          </cell>
          <cell r="AF129" t="str">
            <v>ZAD01 COLD</v>
          </cell>
          <cell r="AG129">
            <v>5</v>
          </cell>
          <cell r="AI129" t="str">
            <v>ZAD07 LESS SWEET</v>
          </cell>
          <cell r="AJ129">
            <v>8</v>
          </cell>
          <cell r="AL129" t="str">
            <v>ZAC07 1307:D/F C.WINGS</v>
          </cell>
          <cell r="AM129">
            <v>1</v>
          </cell>
          <cell r="AO129" t="str">
            <v>GC05 AEON MEMBER 50%</v>
          </cell>
          <cell r="AP129">
            <v>8</v>
          </cell>
          <cell r="AR129" t="str">
            <v>ZAD04 LESS ICE</v>
          </cell>
          <cell r="AS129">
            <v>32</v>
          </cell>
          <cell r="AU129" t="str">
            <v>ZAD17 WITHOUT SUGAR</v>
          </cell>
          <cell r="AV129">
            <v>3</v>
          </cell>
          <cell r="AX129">
            <v>0</v>
          </cell>
          <cell r="AY129">
            <v>0</v>
          </cell>
          <cell r="BA129" t="str">
            <v>ZAD01 COLD</v>
          </cell>
          <cell r="BB129">
            <v>6</v>
          </cell>
          <cell r="BD129" t="str">
            <v>DM02 SNACK PLATTER(B)</v>
          </cell>
          <cell r="BE129">
            <v>1</v>
          </cell>
          <cell r="BG129" t="str">
            <v>DI12 91303:CHK WING</v>
          </cell>
          <cell r="BH129">
            <v>2</v>
          </cell>
          <cell r="BJ129" t="str">
            <v>DI12 91303:CHK WING</v>
          </cell>
          <cell r="BK129">
            <v>4</v>
          </cell>
          <cell r="BM129" t="str">
            <v>ZAD07 LESS SWEET</v>
          </cell>
          <cell r="BN129">
            <v>1</v>
          </cell>
          <cell r="BP129" t="str">
            <v>ZAD07 LESS SWEET</v>
          </cell>
          <cell r="BQ129">
            <v>6</v>
          </cell>
          <cell r="BS129" t="str">
            <v>ZAD17 WITHOUT SUGAR</v>
          </cell>
          <cell r="BT129">
            <v>1</v>
          </cell>
          <cell r="BV129" t="str">
            <v>ZAD16 2 BIJI ICE</v>
          </cell>
          <cell r="BW129">
            <v>2</v>
          </cell>
          <cell r="BY129" t="str">
            <v>DI11 91302:NUGGET</v>
          </cell>
          <cell r="BZ129">
            <v>1</v>
          </cell>
          <cell r="CB129" t="str">
            <v>DH09 91109:BP UDON</v>
          </cell>
          <cell r="CC129">
            <v>1</v>
          </cell>
          <cell r="CE129" t="str">
            <v>DI19 91310:McSPIRAL.F</v>
          </cell>
          <cell r="CF129">
            <v>1</v>
          </cell>
          <cell r="CH129" t="str">
            <v>ZAC09 1309:Mc /O.RINGS</v>
          </cell>
          <cell r="CI129">
            <v>1</v>
          </cell>
          <cell r="CK129" t="str">
            <v>ZAC02 1302:NUGGET</v>
          </cell>
          <cell r="CL129">
            <v>4</v>
          </cell>
          <cell r="CN129" t="str">
            <v>ZAD07 LESS SWEET</v>
          </cell>
          <cell r="CO129">
            <v>2</v>
          </cell>
        </row>
        <row r="130">
          <cell r="B130" t="str">
            <v>ZAD20 JUG</v>
          </cell>
          <cell r="C130">
            <v>1</v>
          </cell>
          <cell r="E130" t="str">
            <v>ZAB07 1207:SAUSAGE</v>
          </cell>
          <cell r="F130">
            <v>3</v>
          </cell>
          <cell r="H130" t="str">
            <v>ZAC11 1311:Mc H/SMILES</v>
          </cell>
          <cell r="I130">
            <v>1</v>
          </cell>
          <cell r="K130" t="str">
            <v>ZAD06 NO ICE</v>
          </cell>
          <cell r="L130">
            <v>19</v>
          </cell>
          <cell r="N130" t="str">
            <v>DI19 91310:McSPIRAL.F</v>
          </cell>
          <cell r="O130">
            <v>1</v>
          </cell>
          <cell r="Q130" t="str">
            <v>DH11 91111:VEG RICE</v>
          </cell>
          <cell r="R130">
            <v>1</v>
          </cell>
          <cell r="T130" t="str">
            <v>ZAB06 1206:SPRING RL</v>
          </cell>
          <cell r="U130">
            <v>1</v>
          </cell>
          <cell r="W130" t="str">
            <v>ZAD17 WITHOUT SUGAR</v>
          </cell>
          <cell r="X130">
            <v>1</v>
          </cell>
          <cell r="Z130" t="str">
            <v>ZAD19 KAU KAU</v>
          </cell>
          <cell r="AA130">
            <v>3</v>
          </cell>
          <cell r="AC130">
            <v>0</v>
          </cell>
          <cell r="AD130">
            <v>0</v>
          </cell>
          <cell r="AF130" t="str">
            <v>ZAD02 HOT</v>
          </cell>
          <cell r="AG130">
            <v>2</v>
          </cell>
          <cell r="AI130" t="str">
            <v>ZAD13 ADD LEMON</v>
          </cell>
          <cell r="AJ130">
            <v>5</v>
          </cell>
          <cell r="AL130" t="str">
            <v>ZAC08 1308:C/CALAMARI</v>
          </cell>
          <cell r="AM130">
            <v>2</v>
          </cell>
          <cell r="AO130" t="str">
            <v>GD02 MIKE COVER 03</v>
          </cell>
          <cell r="AP130">
            <v>2</v>
          </cell>
          <cell r="AR130" t="str">
            <v>ZAD05 MORE ICE</v>
          </cell>
          <cell r="AS130">
            <v>1</v>
          </cell>
          <cell r="AU130" t="str">
            <v>ZAD20 JUG</v>
          </cell>
          <cell r="AV130">
            <v>2</v>
          </cell>
          <cell r="AX130">
            <v>0</v>
          </cell>
          <cell r="AY130">
            <v>0</v>
          </cell>
          <cell r="BA130" t="str">
            <v>ZAD02 HOT</v>
          </cell>
          <cell r="BB130">
            <v>5</v>
          </cell>
          <cell r="BD130" t="str">
            <v>EA01 TIDBITS</v>
          </cell>
          <cell r="BE130">
            <v>4</v>
          </cell>
          <cell r="BG130" t="str">
            <v>DI20 91311Mc H/SMILES</v>
          </cell>
          <cell r="BH130">
            <v>1</v>
          </cell>
          <cell r="BJ130" t="str">
            <v>DI14 91305:THAI RL</v>
          </cell>
          <cell r="BK130">
            <v>1</v>
          </cell>
          <cell r="BM130" t="str">
            <v>ZAD13 ADD LEMON</v>
          </cell>
          <cell r="BN130">
            <v>2</v>
          </cell>
          <cell r="BP130" t="str">
            <v>ZAD13 ADD LEMON</v>
          </cell>
          <cell r="BQ130">
            <v>14</v>
          </cell>
          <cell r="BS130" t="str">
            <v>ZAD19 KAU KAU</v>
          </cell>
          <cell r="BT130">
            <v>1</v>
          </cell>
          <cell r="BV130" t="str">
            <v>ZAD17 WITHOUT SUGAR</v>
          </cell>
          <cell r="BW130">
            <v>2</v>
          </cell>
          <cell r="BY130" t="str">
            <v>DI12 91303:CHK WING</v>
          </cell>
          <cell r="BZ130">
            <v>5</v>
          </cell>
          <cell r="CB130" t="str">
            <v>DH10 91110:NISSIN</v>
          </cell>
          <cell r="CC130">
            <v>2</v>
          </cell>
          <cell r="CE130" t="str">
            <v>GC01 CARD NEW</v>
          </cell>
          <cell r="CF130">
            <v>2</v>
          </cell>
          <cell r="CH130" t="str">
            <v>ZAC10 1310:Mc SPIRAL/F</v>
          </cell>
          <cell r="CI130">
            <v>1</v>
          </cell>
          <cell r="CK130" t="str">
            <v>ZAC03 1303:CHK WING</v>
          </cell>
          <cell r="CL130">
            <v>5</v>
          </cell>
          <cell r="CN130" t="str">
            <v>ZAD13 ADD LEMON</v>
          </cell>
          <cell r="CO130">
            <v>8</v>
          </cell>
        </row>
        <row r="131">
          <cell r="B131" t="str">
            <v>ZAD36 BEER GLASS</v>
          </cell>
          <cell r="C131">
            <v>28</v>
          </cell>
          <cell r="E131" t="str">
            <v>ZAC02 1302:NUGGET</v>
          </cell>
          <cell r="F131">
            <v>1</v>
          </cell>
          <cell r="H131" t="str">
            <v>ZAD01 COLD</v>
          </cell>
          <cell r="I131">
            <v>1</v>
          </cell>
          <cell r="K131" t="str">
            <v>ZAD07 LESS SWEET</v>
          </cell>
          <cell r="L131">
            <v>6</v>
          </cell>
          <cell r="N131" t="str">
            <v>DI21 91312:Mc HASH.B</v>
          </cell>
          <cell r="O131">
            <v>1</v>
          </cell>
          <cell r="Q131" t="str">
            <v>DH15 91115:CHK NOODLE</v>
          </cell>
          <cell r="R131">
            <v>2</v>
          </cell>
          <cell r="T131" t="str">
            <v>ZAB07 1207:SAUSAGE</v>
          </cell>
          <cell r="U131">
            <v>4</v>
          </cell>
          <cell r="W131" t="str">
            <v>ZAD20 JUG</v>
          </cell>
          <cell r="X131">
            <v>3</v>
          </cell>
          <cell r="Z131" t="str">
            <v>ZAD20 JUG</v>
          </cell>
          <cell r="AA131">
            <v>3</v>
          </cell>
          <cell r="AC131">
            <v>0</v>
          </cell>
          <cell r="AD131">
            <v>0</v>
          </cell>
          <cell r="AF131" t="str">
            <v>ZAD03 WARM</v>
          </cell>
          <cell r="AG131">
            <v>10</v>
          </cell>
          <cell r="AI131" t="str">
            <v>ZAD16 SAM</v>
          </cell>
          <cell r="AJ131">
            <v>1</v>
          </cell>
          <cell r="AL131" t="str">
            <v>ZAC10 1310:Mc SPIRAL/F</v>
          </cell>
          <cell r="AM131">
            <v>1</v>
          </cell>
          <cell r="AO131" t="str">
            <v>GE01 DUNHILL</v>
          </cell>
          <cell r="AP131">
            <v>1</v>
          </cell>
          <cell r="AR131" t="str">
            <v>ZAD06 NO ICE</v>
          </cell>
          <cell r="AS131">
            <v>7</v>
          </cell>
          <cell r="AU131" t="str">
            <v>ZAD36 BEER GLASS</v>
          </cell>
          <cell r="AV131">
            <v>25</v>
          </cell>
          <cell r="AX131">
            <v>0</v>
          </cell>
          <cell r="AY131">
            <v>0</v>
          </cell>
          <cell r="BA131" t="str">
            <v>ZAD03 WARM</v>
          </cell>
          <cell r="BB131">
            <v>12</v>
          </cell>
          <cell r="BD131" t="str">
            <v>GA09 LIGHTER</v>
          </cell>
          <cell r="BE131">
            <v>1</v>
          </cell>
          <cell r="BG131" t="str">
            <v>DI21 91312:Mc HASH.B</v>
          </cell>
          <cell r="BH131">
            <v>1</v>
          </cell>
          <cell r="BJ131" t="str">
            <v>DI16 91307:D/F C.WING</v>
          </cell>
          <cell r="BK131">
            <v>1</v>
          </cell>
          <cell r="BM131" t="str">
            <v>ZAD17 WITHOUT SUGAR</v>
          </cell>
          <cell r="BN131">
            <v>1</v>
          </cell>
          <cell r="BP131" t="str">
            <v>ZAD16 MORE SAUCE</v>
          </cell>
          <cell r="BQ131">
            <v>4</v>
          </cell>
          <cell r="BS131" t="str">
            <v>ZAD20 JUG</v>
          </cell>
          <cell r="BT131">
            <v>6</v>
          </cell>
          <cell r="BV131" t="str">
            <v>ZAD19 KAU KAU</v>
          </cell>
          <cell r="BW131">
            <v>1</v>
          </cell>
          <cell r="BY131" t="str">
            <v>DI14 91305:THAI RL</v>
          </cell>
          <cell r="BZ131">
            <v>1</v>
          </cell>
          <cell r="CB131" t="str">
            <v>DH15 91115:CHK NOODLE</v>
          </cell>
          <cell r="CC131">
            <v>1</v>
          </cell>
          <cell r="CE131" t="str">
            <v>GC05 AEON MEMBER 50%</v>
          </cell>
          <cell r="CF131">
            <v>3</v>
          </cell>
          <cell r="CH131" t="str">
            <v>ZAD01 COLD</v>
          </cell>
          <cell r="CI131">
            <v>4</v>
          </cell>
          <cell r="CK131" t="str">
            <v>ZAC07 1307:D/F C.WINGS</v>
          </cell>
          <cell r="CL131">
            <v>1</v>
          </cell>
          <cell r="CN131" t="str">
            <v>ZAD17 WITHOUT SUGAR</v>
          </cell>
          <cell r="CO131">
            <v>1</v>
          </cell>
        </row>
        <row r="132">
          <cell r="B132" t="str">
            <v>ZAD37 ICE BUCKET</v>
          </cell>
          <cell r="C132">
            <v>8</v>
          </cell>
          <cell r="E132" t="str">
            <v>ZAC03 1303:CHK WING</v>
          </cell>
          <cell r="F132">
            <v>1</v>
          </cell>
          <cell r="H132" t="str">
            <v>ZAD02 HOT</v>
          </cell>
          <cell r="I132">
            <v>2</v>
          </cell>
          <cell r="K132" t="str">
            <v>ZAD13 ADD LEMON</v>
          </cell>
          <cell r="L132">
            <v>1</v>
          </cell>
          <cell r="N132" t="str">
            <v>DL01 3001:6'HAWAIIAN</v>
          </cell>
          <cell r="O132">
            <v>1</v>
          </cell>
          <cell r="Q132" t="str">
            <v>DH16 91116:MGL CHK</v>
          </cell>
          <cell r="R132">
            <v>2</v>
          </cell>
          <cell r="T132" t="str">
            <v>ZAC02 1302:NUGGET</v>
          </cell>
          <cell r="U132">
            <v>1</v>
          </cell>
          <cell r="W132" t="str">
            <v>ZAD22 + SAUCE 1000</v>
          </cell>
          <cell r="X132">
            <v>1</v>
          </cell>
          <cell r="Z132" t="str">
            <v>ZAD36 BEER GLASS</v>
          </cell>
          <cell r="AA132">
            <v>14</v>
          </cell>
          <cell r="AC132">
            <v>0</v>
          </cell>
          <cell r="AD132">
            <v>0</v>
          </cell>
          <cell r="AF132" t="str">
            <v>ZAD04 LESS ICE</v>
          </cell>
          <cell r="AG132">
            <v>40</v>
          </cell>
          <cell r="AI132" t="str">
            <v>ZAD19 KAU KAU</v>
          </cell>
          <cell r="AJ132">
            <v>3</v>
          </cell>
          <cell r="AL132" t="str">
            <v>ZAC12 1312:Mc HASH/B</v>
          </cell>
          <cell r="AM132">
            <v>1</v>
          </cell>
          <cell r="AO132" t="str">
            <v>GE05 DUNHILL BOOST</v>
          </cell>
          <cell r="AP132">
            <v>1</v>
          </cell>
          <cell r="AR132" t="str">
            <v>ZAD07 LESS SWEET</v>
          </cell>
          <cell r="AS132">
            <v>8</v>
          </cell>
          <cell r="AU132" t="str">
            <v>ZAD37 ICE BUCKET</v>
          </cell>
          <cell r="AV132">
            <v>8</v>
          </cell>
          <cell r="AX132">
            <v>0</v>
          </cell>
          <cell r="AY132">
            <v>0</v>
          </cell>
          <cell r="BA132" t="str">
            <v>ZAD04 LESS ICE</v>
          </cell>
          <cell r="BB132">
            <v>21</v>
          </cell>
          <cell r="BD132" t="str">
            <v>GC01 CARD NEW</v>
          </cell>
          <cell r="BE132">
            <v>1</v>
          </cell>
          <cell r="BG132" t="str">
            <v>GC01 CARD NEW</v>
          </cell>
          <cell r="BH132">
            <v>3</v>
          </cell>
          <cell r="BJ132" t="str">
            <v>DI17 91308:C/CALAMARI</v>
          </cell>
          <cell r="BK132">
            <v>3</v>
          </cell>
          <cell r="BM132" t="str">
            <v>ZAD19 KAU KAU</v>
          </cell>
          <cell r="BN132">
            <v>1</v>
          </cell>
          <cell r="BP132" t="str">
            <v>ZAD17 WITHOUT SUGAR</v>
          </cell>
          <cell r="BQ132">
            <v>1</v>
          </cell>
          <cell r="BS132" t="str">
            <v>ZAD21 TAKE AWAY</v>
          </cell>
          <cell r="BT132">
            <v>2</v>
          </cell>
          <cell r="BV132" t="str">
            <v>ZAD20 JUG</v>
          </cell>
          <cell r="BW132">
            <v>12</v>
          </cell>
          <cell r="BY132" t="str">
            <v>DI16 91307:D/F C.WING</v>
          </cell>
          <cell r="BZ132">
            <v>1</v>
          </cell>
          <cell r="CB132" t="str">
            <v>DH16 91116:MGL CHK</v>
          </cell>
          <cell r="CC132">
            <v>7</v>
          </cell>
          <cell r="CE132" t="str">
            <v>GD01 MIKE COVER 01</v>
          </cell>
          <cell r="CF132">
            <v>1</v>
          </cell>
          <cell r="CH132" t="str">
            <v>ZAD02 HOT</v>
          </cell>
          <cell r="CI132">
            <v>1</v>
          </cell>
          <cell r="CK132" t="str">
            <v>ZAC08 1308:C/CALAMARI</v>
          </cell>
          <cell r="CL132">
            <v>2</v>
          </cell>
          <cell r="CN132" t="str">
            <v>ZAD20 JUG</v>
          </cell>
          <cell r="CO132">
            <v>2</v>
          </cell>
        </row>
        <row r="133">
          <cell r="B133" t="str">
            <v>ZZZZZ CUS CANCEL</v>
          </cell>
          <cell r="C133">
            <v>0</v>
          </cell>
          <cell r="E133" t="str">
            <v>ZAC07 1307:D/F C.WINGS</v>
          </cell>
          <cell r="F133">
            <v>1</v>
          </cell>
          <cell r="H133" t="str">
            <v>ZAD03 WARM</v>
          </cell>
          <cell r="I133">
            <v>8</v>
          </cell>
          <cell r="K133" t="str">
            <v>ZAD20 JUG</v>
          </cell>
          <cell r="L133">
            <v>2</v>
          </cell>
          <cell r="N133" t="str">
            <v>DL02 3002:6'SMOKE BBQ</v>
          </cell>
          <cell r="O133">
            <v>0</v>
          </cell>
          <cell r="Q133" t="str">
            <v>DI02 91202:FREN FRIES</v>
          </cell>
          <cell r="R133">
            <v>3</v>
          </cell>
          <cell r="T133" t="str">
            <v>ZAC03 1303:CHK WING</v>
          </cell>
          <cell r="U133">
            <v>1</v>
          </cell>
          <cell r="W133" t="str">
            <v>ZAD36 BEER GLASS</v>
          </cell>
          <cell r="X133">
            <v>13</v>
          </cell>
          <cell r="Z133" t="str">
            <v>ZAD37 ICE BUCKET</v>
          </cell>
          <cell r="AA133">
            <v>6</v>
          </cell>
          <cell r="AC133">
            <v>0</v>
          </cell>
          <cell r="AD133">
            <v>0</v>
          </cell>
          <cell r="AF133" t="str">
            <v>ZAD06 NO ICE</v>
          </cell>
          <cell r="AG133">
            <v>14</v>
          </cell>
          <cell r="AI133" t="str">
            <v>ZAD20 JUG</v>
          </cell>
          <cell r="AJ133">
            <v>1</v>
          </cell>
          <cell r="AL133" t="str">
            <v>ZAD01 COLD</v>
          </cell>
          <cell r="AM133">
            <v>4</v>
          </cell>
          <cell r="AO133" t="str">
            <v>GE07 DUNHILL ICE</v>
          </cell>
          <cell r="AP133">
            <v>2</v>
          </cell>
          <cell r="AR133" t="str">
            <v>ZAD13 ADD LEMON</v>
          </cell>
          <cell r="AS133">
            <v>2</v>
          </cell>
          <cell r="AU133" t="str">
            <v>ZZZZZ TESTING FOR STAF</v>
          </cell>
          <cell r="AV133">
            <v>0</v>
          </cell>
          <cell r="AX133">
            <v>0</v>
          </cell>
          <cell r="AY133">
            <v>0</v>
          </cell>
          <cell r="BA133" t="str">
            <v>ZAD06 NO ICE</v>
          </cell>
          <cell r="BB133">
            <v>25</v>
          </cell>
          <cell r="BD133" t="str">
            <v>GC05 AEON MEMBER 50%</v>
          </cell>
          <cell r="BE133">
            <v>3</v>
          </cell>
          <cell r="BG133" t="str">
            <v>GC02 CARD REPLACE</v>
          </cell>
          <cell r="BH133">
            <v>1</v>
          </cell>
          <cell r="BJ133" t="str">
            <v>DI19 91310:McSPIRAL.F</v>
          </cell>
          <cell r="BK133">
            <v>1</v>
          </cell>
          <cell r="BM133" t="str">
            <v>ZAD20 JUG</v>
          </cell>
          <cell r="BN133">
            <v>9</v>
          </cell>
          <cell r="BP133" t="str">
            <v>ZAD19 KAU KAU</v>
          </cell>
          <cell r="BQ133">
            <v>1</v>
          </cell>
          <cell r="BS133" t="str">
            <v>ZAD36 BEER GLASS</v>
          </cell>
          <cell r="BT133">
            <v>36</v>
          </cell>
          <cell r="BV133" t="str">
            <v>ZAD36 BEER GLASS</v>
          </cell>
          <cell r="BW133">
            <v>37</v>
          </cell>
          <cell r="BY133" t="str">
            <v>DI17 91308:C/CALAMARI</v>
          </cell>
          <cell r="BZ133">
            <v>1</v>
          </cell>
          <cell r="CB133" t="str">
            <v>DI02 91202:FREN FRIES</v>
          </cell>
          <cell r="CC133">
            <v>1</v>
          </cell>
          <cell r="CE133" t="str">
            <v>GD02 MIKE COVER 03</v>
          </cell>
          <cell r="CF133">
            <v>2</v>
          </cell>
          <cell r="CH133" t="str">
            <v>ZAD03 WARM</v>
          </cell>
          <cell r="CI133">
            <v>13</v>
          </cell>
          <cell r="CK133" t="str">
            <v>ZAC10 1310:Mc SPIRAL/F</v>
          </cell>
          <cell r="CL133">
            <v>2</v>
          </cell>
          <cell r="CN133" t="str">
            <v>ZAD36 BEER GLASS</v>
          </cell>
          <cell r="CO133">
            <v>28</v>
          </cell>
        </row>
        <row r="134">
          <cell r="B134">
            <v>0</v>
          </cell>
          <cell r="C134">
            <v>0</v>
          </cell>
          <cell r="E134" t="str">
            <v>ZAC10 1310:Mc SPIRAL/F</v>
          </cell>
          <cell r="F134">
            <v>2</v>
          </cell>
          <cell r="H134" t="str">
            <v>ZAD04 LESS ICE</v>
          </cell>
          <cell r="I134">
            <v>27</v>
          </cell>
          <cell r="K134" t="str">
            <v>ZAD36 BEER GLASS</v>
          </cell>
          <cell r="L134">
            <v>18</v>
          </cell>
          <cell r="N134" t="str">
            <v>DL07 3002:9'SMOKED</v>
          </cell>
          <cell r="O134">
            <v>1</v>
          </cell>
          <cell r="Q134" t="str">
            <v>DI03 91203:GOLD MROOM</v>
          </cell>
          <cell r="R134">
            <v>1</v>
          </cell>
          <cell r="T134" t="str">
            <v>ZAC10 1310:Mc SPIRAL/F</v>
          </cell>
          <cell r="U134">
            <v>2</v>
          </cell>
          <cell r="W134" t="str">
            <v>ZAD37 ICE BUCKET</v>
          </cell>
          <cell r="X134">
            <v>5</v>
          </cell>
          <cell r="Z134" t="str">
            <v>ZZZZZ SOLD OUT</v>
          </cell>
          <cell r="AA134">
            <v>0</v>
          </cell>
          <cell r="AC134">
            <v>0</v>
          </cell>
          <cell r="AD134">
            <v>0</v>
          </cell>
          <cell r="AF134" t="str">
            <v>ZAD07 LESS SWEET</v>
          </cell>
          <cell r="AG134">
            <v>4</v>
          </cell>
          <cell r="AI134" t="str">
            <v>ZAD36 BEER GLASS</v>
          </cell>
          <cell r="AJ134">
            <v>17</v>
          </cell>
          <cell r="AL134" t="str">
            <v>ZAD02 HOT</v>
          </cell>
          <cell r="AM134">
            <v>1</v>
          </cell>
          <cell r="AO134" t="str">
            <v>ZAB01 1201:SFD STICK</v>
          </cell>
          <cell r="AP134">
            <v>1</v>
          </cell>
          <cell r="AR134" t="str">
            <v>ZAD16 ADD MORE HONEY</v>
          </cell>
          <cell r="AS134">
            <v>1</v>
          </cell>
          <cell r="AU134">
            <v>0</v>
          </cell>
          <cell r="AV134">
            <v>0</v>
          </cell>
          <cell r="AX134">
            <v>0</v>
          </cell>
          <cell r="AY134">
            <v>0</v>
          </cell>
          <cell r="BA134" t="str">
            <v>ZAD07 LESS SWEET</v>
          </cell>
          <cell r="BB134">
            <v>3</v>
          </cell>
          <cell r="BD134" t="str">
            <v>GD02 MIKE COVER 03</v>
          </cell>
          <cell r="BE134">
            <v>3</v>
          </cell>
          <cell r="BG134" t="str">
            <v>GC05 AEON MEMBER 50%</v>
          </cell>
          <cell r="BH134">
            <v>13</v>
          </cell>
          <cell r="BJ134" t="str">
            <v>DI20 91311Mc H/SMILES</v>
          </cell>
          <cell r="BK134">
            <v>1</v>
          </cell>
          <cell r="BM134" t="str">
            <v>ZAD36 BEER GLASS</v>
          </cell>
          <cell r="BN134">
            <v>30</v>
          </cell>
          <cell r="BP134" t="str">
            <v>ZAD20 JUG</v>
          </cell>
          <cell r="BQ134">
            <v>5</v>
          </cell>
          <cell r="BS134" t="str">
            <v>ZAD37 ICE BUCKET</v>
          </cell>
          <cell r="BT134">
            <v>9</v>
          </cell>
          <cell r="BV134" t="str">
            <v>ZAD37 ICE BUCKET</v>
          </cell>
          <cell r="BW134">
            <v>7</v>
          </cell>
          <cell r="BY134" t="str">
            <v>DI21 91312:Mc HASH.B</v>
          </cell>
          <cell r="BZ134">
            <v>2</v>
          </cell>
          <cell r="CB134" t="str">
            <v>DI06 91206:SPRING RL</v>
          </cell>
          <cell r="CC134">
            <v>1</v>
          </cell>
          <cell r="CE134" t="str">
            <v>GE01 DUNHILL</v>
          </cell>
          <cell r="CF134">
            <v>1</v>
          </cell>
          <cell r="CH134" t="str">
            <v>ZAD04 LESS ICE</v>
          </cell>
          <cell r="CI134">
            <v>38</v>
          </cell>
          <cell r="CK134" t="str">
            <v>ZAD01 COLD</v>
          </cell>
          <cell r="CL134">
            <v>2</v>
          </cell>
          <cell r="CN134" t="str">
            <v>ZAD37 ICE BUCKET</v>
          </cell>
          <cell r="CO134">
            <v>8</v>
          </cell>
        </row>
        <row r="135">
          <cell r="B135">
            <v>0</v>
          </cell>
          <cell r="C135">
            <v>0</v>
          </cell>
          <cell r="E135" t="str">
            <v>ZAC12 1312:Mc HASH/B</v>
          </cell>
          <cell r="F135">
            <v>1</v>
          </cell>
          <cell r="H135" t="str">
            <v>ZAD06 NO ICE</v>
          </cell>
          <cell r="I135">
            <v>8</v>
          </cell>
          <cell r="K135" t="str">
            <v>ZAD37 ICE BUCKET</v>
          </cell>
          <cell r="L135">
            <v>4</v>
          </cell>
          <cell r="N135" t="str">
            <v>DL08 3003:9'SEAFOOD</v>
          </cell>
          <cell r="O135">
            <v>1</v>
          </cell>
          <cell r="Q135" t="str">
            <v>DI11 91302:NUGGET</v>
          </cell>
          <cell r="R135">
            <v>5</v>
          </cell>
          <cell r="T135" t="str">
            <v>ZAC11 1311:Mc H/SMILES</v>
          </cell>
          <cell r="U135">
            <v>1</v>
          </cell>
          <cell r="W135" t="str">
            <v>ZZZZZ SOLD OUT</v>
          </cell>
          <cell r="X135">
            <v>0</v>
          </cell>
          <cell r="Z135">
            <v>0</v>
          </cell>
          <cell r="AA135">
            <v>0</v>
          </cell>
          <cell r="AC135">
            <v>0</v>
          </cell>
          <cell r="AD135">
            <v>0</v>
          </cell>
          <cell r="AF135" t="str">
            <v>ZAD11 MORE SPICY</v>
          </cell>
          <cell r="AG135">
            <v>1</v>
          </cell>
          <cell r="AI135" t="str">
            <v>ZAD37 ICE BUCKET</v>
          </cell>
          <cell r="AJ135">
            <v>10</v>
          </cell>
          <cell r="AL135" t="str">
            <v>ZAD03 WARM</v>
          </cell>
          <cell r="AM135">
            <v>8</v>
          </cell>
          <cell r="AO135" t="str">
            <v>ZAB02 1202:FRIES</v>
          </cell>
          <cell r="AP135">
            <v>4</v>
          </cell>
          <cell r="AR135" t="str">
            <v>ZAD17 WITHOUT SUGAR</v>
          </cell>
          <cell r="AS135">
            <v>3</v>
          </cell>
          <cell r="AU135">
            <v>0</v>
          </cell>
          <cell r="AV135">
            <v>0</v>
          </cell>
          <cell r="AX135">
            <v>0</v>
          </cell>
          <cell r="AY135">
            <v>0</v>
          </cell>
          <cell r="BA135" t="str">
            <v>ZAD08 LESS OILY</v>
          </cell>
          <cell r="BB135">
            <v>5</v>
          </cell>
          <cell r="BD135" t="str">
            <v>GE07 DUNHILL ICE</v>
          </cell>
          <cell r="BE135">
            <v>2</v>
          </cell>
          <cell r="BG135" t="str">
            <v>GD02 MIKE COVER 03</v>
          </cell>
          <cell r="BH135">
            <v>1</v>
          </cell>
          <cell r="BJ135" t="str">
            <v>DI21 91312:Mc HASH.B</v>
          </cell>
          <cell r="BK135">
            <v>1</v>
          </cell>
          <cell r="BM135" t="str">
            <v>ZAD37 ICE BUCKET</v>
          </cell>
          <cell r="BN135">
            <v>7</v>
          </cell>
          <cell r="BP135" t="str">
            <v>ZAD36 BEER GLASS</v>
          </cell>
          <cell r="BQ135">
            <v>21</v>
          </cell>
          <cell r="BS135" t="str">
            <v>ZZZZZ WRONG COUNT</v>
          </cell>
          <cell r="BT135">
            <v>0</v>
          </cell>
          <cell r="BV135" t="str">
            <v>ZZZZZ CHANGE REGULAR</v>
          </cell>
          <cell r="BW135">
            <v>0</v>
          </cell>
          <cell r="BY135" t="str">
            <v>GC01 CARD NEW</v>
          </cell>
          <cell r="BZ135">
            <v>2</v>
          </cell>
          <cell r="CB135" t="str">
            <v>DI11 91302:NUGGET</v>
          </cell>
          <cell r="CC135">
            <v>2</v>
          </cell>
          <cell r="CE135" t="str">
            <v>GE05 DUNHILL BOOST</v>
          </cell>
          <cell r="CF135">
            <v>1</v>
          </cell>
          <cell r="CH135" t="str">
            <v>ZAD06 NO ICE</v>
          </cell>
          <cell r="CI135">
            <v>3</v>
          </cell>
          <cell r="CK135" t="str">
            <v>ZAD03 WARM</v>
          </cell>
          <cell r="CL135">
            <v>16</v>
          </cell>
          <cell r="CN135" t="str">
            <v>ZZZZZ WRONG KEY</v>
          </cell>
          <cell r="CO135">
            <v>0</v>
          </cell>
        </row>
        <row r="136">
          <cell r="B136">
            <v>0</v>
          </cell>
          <cell r="C136">
            <v>0</v>
          </cell>
          <cell r="E136" t="str">
            <v>ZAD01 COLD</v>
          </cell>
          <cell r="F136">
            <v>5</v>
          </cell>
          <cell r="H136" t="str">
            <v>ZAD07 LESS SWEET</v>
          </cell>
          <cell r="I136">
            <v>2</v>
          </cell>
          <cell r="K136" t="str">
            <v>ZZZZZ SOLD OUT</v>
          </cell>
          <cell r="L136">
            <v>0</v>
          </cell>
          <cell r="N136" t="str">
            <v>DL10 3005:9'VEGGIE</v>
          </cell>
          <cell r="O136">
            <v>1</v>
          </cell>
          <cell r="Q136" t="str">
            <v>DI12 91303:CHK WING</v>
          </cell>
          <cell r="R136">
            <v>3</v>
          </cell>
          <cell r="T136" t="str">
            <v>ZAC12 1312:Mc HASH/B</v>
          </cell>
          <cell r="U136">
            <v>3</v>
          </cell>
          <cell r="W136">
            <v>0</v>
          </cell>
          <cell r="X136">
            <v>0</v>
          </cell>
          <cell r="Z136">
            <v>0</v>
          </cell>
          <cell r="AA136">
            <v>0</v>
          </cell>
          <cell r="AC136">
            <v>0</v>
          </cell>
          <cell r="AD136">
            <v>0</v>
          </cell>
          <cell r="AF136" t="str">
            <v>ZAD13 ADD LEMON</v>
          </cell>
          <cell r="AG136">
            <v>2</v>
          </cell>
          <cell r="AI136" t="str">
            <v>ZZZZZ CUS CANCEL</v>
          </cell>
          <cell r="AJ136">
            <v>0</v>
          </cell>
          <cell r="AL136" t="str">
            <v>ZAD04 LESS ICE</v>
          </cell>
          <cell r="AM136">
            <v>38</v>
          </cell>
          <cell r="AO136" t="str">
            <v>ZAB03 1203:GOLD MROOM</v>
          </cell>
          <cell r="AP136">
            <v>2</v>
          </cell>
          <cell r="AR136" t="str">
            <v>ZAD19 KAU KAU</v>
          </cell>
          <cell r="AS136">
            <v>1</v>
          </cell>
          <cell r="AU136">
            <v>0</v>
          </cell>
          <cell r="AV136">
            <v>0</v>
          </cell>
          <cell r="AX136">
            <v>0</v>
          </cell>
          <cell r="AY136">
            <v>0</v>
          </cell>
          <cell r="BA136" t="str">
            <v>ZAD09 LESS SALTY</v>
          </cell>
          <cell r="BB136">
            <v>5</v>
          </cell>
          <cell r="BD136" t="str">
            <v>ZAA01 GUINNESS EX BKT</v>
          </cell>
          <cell r="BE136">
            <v>2</v>
          </cell>
          <cell r="BG136" t="str">
            <v>GE02 DUNHILL LITE</v>
          </cell>
          <cell r="BH136">
            <v>1</v>
          </cell>
          <cell r="BJ136" t="str">
            <v>DL01 3001:6'HAWAIIAN</v>
          </cell>
          <cell r="BK136">
            <v>1</v>
          </cell>
          <cell r="BM136" t="str">
            <v>ZZZZZ SPRING ROLL SOLD</v>
          </cell>
          <cell r="BN136">
            <v>0</v>
          </cell>
          <cell r="BP136" t="str">
            <v>ZAD37 ICE BUCKET</v>
          </cell>
          <cell r="BQ136">
            <v>6</v>
          </cell>
          <cell r="BS136">
            <v>0</v>
          </cell>
          <cell r="BT136">
            <v>0</v>
          </cell>
          <cell r="BV136">
            <v>0</v>
          </cell>
          <cell r="BW136">
            <v>0</v>
          </cell>
          <cell r="BY136" t="str">
            <v>GC05 AEON MEMBER 50%</v>
          </cell>
          <cell r="BZ136">
            <v>6</v>
          </cell>
          <cell r="CB136" t="str">
            <v>DI12 91303:CHK WING</v>
          </cell>
          <cell r="CC136">
            <v>1</v>
          </cell>
          <cell r="CE136" t="str">
            <v>GE06 DUNHILL SWITCH</v>
          </cell>
          <cell r="CF136">
            <v>2</v>
          </cell>
          <cell r="CH136" t="str">
            <v>ZAD13 ADD LEMON</v>
          </cell>
          <cell r="CI136">
            <v>1</v>
          </cell>
          <cell r="CK136" t="str">
            <v>ZAD04 LESS ICE</v>
          </cell>
          <cell r="CL136">
            <v>34</v>
          </cell>
          <cell r="CN136">
            <v>0</v>
          </cell>
          <cell r="CO136">
            <v>0</v>
          </cell>
        </row>
        <row r="137">
          <cell r="B137">
            <v>0</v>
          </cell>
          <cell r="C137">
            <v>0</v>
          </cell>
          <cell r="E137" t="str">
            <v>ZAD02 HOT</v>
          </cell>
          <cell r="F137">
            <v>1</v>
          </cell>
          <cell r="H137" t="str">
            <v>ZAD13 ADD LEMON</v>
          </cell>
          <cell r="I137">
            <v>6</v>
          </cell>
          <cell r="K137">
            <v>0</v>
          </cell>
          <cell r="L137">
            <v>0</v>
          </cell>
          <cell r="N137" t="str">
            <v>DM01 SNACK PLATTER(A)</v>
          </cell>
          <cell r="O137">
            <v>2</v>
          </cell>
          <cell r="Q137" t="str">
            <v>DI16 91307:D/F C.WING</v>
          </cell>
          <cell r="R137">
            <v>1</v>
          </cell>
          <cell r="T137" t="str">
            <v>ZAD01 COLD</v>
          </cell>
          <cell r="U137">
            <v>3</v>
          </cell>
          <cell r="W137">
            <v>0</v>
          </cell>
          <cell r="X137">
            <v>0</v>
          </cell>
          <cell r="Z137">
            <v>0</v>
          </cell>
          <cell r="AA137">
            <v>0</v>
          </cell>
          <cell r="AC137">
            <v>0</v>
          </cell>
          <cell r="AD137">
            <v>0</v>
          </cell>
          <cell r="AF137" t="str">
            <v>ZAD15 VEGGIE ONLY</v>
          </cell>
          <cell r="AG137">
            <v>1</v>
          </cell>
          <cell r="AI137">
            <v>0</v>
          </cell>
          <cell r="AJ137">
            <v>0</v>
          </cell>
          <cell r="AL137" t="str">
            <v>ZAD05 MORE ICE</v>
          </cell>
          <cell r="AM137">
            <v>1</v>
          </cell>
          <cell r="AO137" t="str">
            <v>ZAB04 1204:F.BALL</v>
          </cell>
          <cell r="AP137">
            <v>3</v>
          </cell>
          <cell r="AR137" t="str">
            <v>ZAD20 JUG</v>
          </cell>
          <cell r="AS137">
            <v>2</v>
          </cell>
          <cell r="AU137">
            <v>0</v>
          </cell>
          <cell r="AV137">
            <v>0</v>
          </cell>
          <cell r="AX137">
            <v>0</v>
          </cell>
          <cell r="AY137">
            <v>0</v>
          </cell>
          <cell r="BA137" t="str">
            <v>ZAD13 ADD LEMON</v>
          </cell>
          <cell r="BB137">
            <v>21</v>
          </cell>
          <cell r="BD137" t="str">
            <v>ZAA02 HEINEKEN EX BKT</v>
          </cell>
          <cell r="BE137">
            <v>0</v>
          </cell>
          <cell r="BG137" t="str">
            <v>ZAA01 GUINNESS EX BKT</v>
          </cell>
          <cell r="BH137">
            <v>6</v>
          </cell>
          <cell r="BJ137" t="str">
            <v>DM01 SNACK PLATTER(A)</v>
          </cell>
          <cell r="BK137">
            <v>1</v>
          </cell>
          <cell r="BM137">
            <v>0</v>
          </cell>
          <cell r="BN137">
            <v>0</v>
          </cell>
          <cell r="BP137" t="str">
            <v>ZZZZZ CUS CANCEL</v>
          </cell>
          <cell r="BQ137">
            <v>0</v>
          </cell>
          <cell r="BS137">
            <v>0</v>
          </cell>
          <cell r="BT137">
            <v>0</v>
          </cell>
          <cell r="BV137">
            <v>0</v>
          </cell>
          <cell r="BW137">
            <v>0</v>
          </cell>
          <cell r="BY137" t="str">
            <v>GD02 MIKE COVER 03</v>
          </cell>
          <cell r="BZ137">
            <v>2</v>
          </cell>
          <cell r="CB137" t="str">
            <v>DI19 91310:McSPIRAL.F</v>
          </cell>
          <cell r="CC137">
            <v>1</v>
          </cell>
          <cell r="CE137" t="str">
            <v>ZAB02 1202:FRIES</v>
          </cell>
          <cell r="CF137">
            <v>8</v>
          </cell>
          <cell r="CH137" t="str">
            <v>ZAD15 VEGGIE ONLY</v>
          </cell>
          <cell r="CI137">
            <v>1</v>
          </cell>
          <cell r="CK137" t="str">
            <v>ZAD06 NO ICE</v>
          </cell>
          <cell r="CL137">
            <v>10</v>
          </cell>
          <cell r="CN137">
            <v>0</v>
          </cell>
          <cell r="CO137">
            <v>0</v>
          </cell>
        </row>
        <row r="138">
          <cell r="B138">
            <v>0</v>
          </cell>
          <cell r="C138">
            <v>0</v>
          </cell>
          <cell r="E138" t="str">
            <v>ZAD03 WARM</v>
          </cell>
          <cell r="F138">
            <v>28</v>
          </cell>
          <cell r="H138" t="str">
            <v>ZAD16 ELAINE</v>
          </cell>
          <cell r="I138">
            <v>1</v>
          </cell>
          <cell r="K138">
            <v>0</v>
          </cell>
          <cell r="L138">
            <v>0</v>
          </cell>
          <cell r="N138" t="str">
            <v>GC01 CARD NEW</v>
          </cell>
          <cell r="O138">
            <v>4</v>
          </cell>
          <cell r="Q138" t="str">
            <v>DI17 91308:C/CALAMARI</v>
          </cell>
          <cell r="R138">
            <v>2</v>
          </cell>
          <cell r="T138" t="str">
            <v>ZAD02 HOT</v>
          </cell>
          <cell r="U138">
            <v>6</v>
          </cell>
          <cell r="W138">
            <v>0</v>
          </cell>
          <cell r="X138">
            <v>0</v>
          </cell>
          <cell r="Z138">
            <v>0</v>
          </cell>
          <cell r="AA138">
            <v>0</v>
          </cell>
          <cell r="AC138">
            <v>0</v>
          </cell>
          <cell r="AD138">
            <v>0</v>
          </cell>
          <cell r="AF138" t="str">
            <v>ZAD16 WITHOUT ONION</v>
          </cell>
          <cell r="AG138">
            <v>2</v>
          </cell>
          <cell r="AI138">
            <v>0</v>
          </cell>
          <cell r="AJ138">
            <v>0</v>
          </cell>
          <cell r="AL138" t="str">
            <v>ZAD06 NO ICE</v>
          </cell>
          <cell r="AM138">
            <v>16</v>
          </cell>
          <cell r="AO138" t="str">
            <v>ZAB06 1206:SPRING RL</v>
          </cell>
          <cell r="AP138">
            <v>2</v>
          </cell>
          <cell r="AR138" t="str">
            <v>ZAD36 BEER GLASS</v>
          </cell>
          <cell r="AS138">
            <v>4</v>
          </cell>
          <cell r="AU138">
            <v>0</v>
          </cell>
          <cell r="AV138">
            <v>0</v>
          </cell>
          <cell r="AX138">
            <v>0</v>
          </cell>
          <cell r="AY138">
            <v>0</v>
          </cell>
          <cell r="BA138" t="str">
            <v>ZAD16 DONT WANT HOT</v>
          </cell>
          <cell r="BB138">
            <v>3</v>
          </cell>
          <cell r="BD138" t="str">
            <v>ZAB02 1202:FRIES</v>
          </cell>
          <cell r="BE138">
            <v>3</v>
          </cell>
          <cell r="BG138" t="str">
            <v>ZAB01 1201:SFD STICK</v>
          </cell>
          <cell r="BH138">
            <v>1</v>
          </cell>
          <cell r="BJ138" t="str">
            <v>GA09 LIGHTER</v>
          </cell>
          <cell r="BK138">
            <v>1</v>
          </cell>
          <cell r="BM138">
            <v>0</v>
          </cell>
          <cell r="BN138">
            <v>0</v>
          </cell>
          <cell r="BP138">
            <v>0</v>
          </cell>
          <cell r="BQ138">
            <v>0</v>
          </cell>
          <cell r="BS138">
            <v>0</v>
          </cell>
          <cell r="BT138">
            <v>0</v>
          </cell>
          <cell r="BV138">
            <v>0</v>
          </cell>
          <cell r="BW138">
            <v>0</v>
          </cell>
          <cell r="BY138" t="str">
            <v>GE01 DUNHILL</v>
          </cell>
          <cell r="BZ138">
            <v>1</v>
          </cell>
          <cell r="CB138" t="str">
            <v>DI20 91311Mc H/SMILES</v>
          </cell>
          <cell r="CC138">
            <v>1</v>
          </cell>
          <cell r="CE138" t="str">
            <v>ZAB04 1204:F.BALL</v>
          </cell>
          <cell r="CF138">
            <v>2</v>
          </cell>
          <cell r="CH138" t="str">
            <v>ZAD16 VEGGIE ONLY</v>
          </cell>
          <cell r="CI138">
            <v>1</v>
          </cell>
          <cell r="CK138" t="str">
            <v>ZAD07 LESS SWEET</v>
          </cell>
          <cell r="CL138">
            <v>4</v>
          </cell>
          <cell r="CN138">
            <v>0</v>
          </cell>
          <cell r="CO138">
            <v>0</v>
          </cell>
        </row>
        <row r="139">
          <cell r="B139">
            <v>0</v>
          </cell>
          <cell r="C139">
            <v>0</v>
          </cell>
          <cell r="E139" t="str">
            <v>ZAD04 LESS ICE</v>
          </cell>
          <cell r="F139">
            <v>40</v>
          </cell>
          <cell r="H139" t="str">
            <v>ZAD17 WITHOUT SUGAR</v>
          </cell>
          <cell r="I139">
            <v>2</v>
          </cell>
          <cell r="K139">
            <v>0</v>
          </cell>
          <cell r="L139">
            <v>0</v>
          </cell>
          <cell r="N139" t="str">
            <v>GC05 AEON MEMBER 50%</v>
          </cell>
          <cell r="O139">
            <v>14</v>
          </cell>
          <cell r="Q139" t="str">
            <v>DI19 91310:McSPIRAL.F</v>
          </cell>
          <cell r="R139">
            <v>1</v>
          </cell>
          <cell r="T139" t="str">
            <v>ZAD03 WARM</v>
          </cell>
          <cell r="U139">
            <v>13</v>
          </cell>
          <cell r="W139">
            <v>0</v>
          </cell>
          <cell r="X139">
            <v>0</v>
          </cell>
          <cell r="Z139">
            <v>0</v>
          </cell>
          <cell r="AA139">
            <v>0</v>
          </cell>
          <cell r="AC139">
            <v>0</v>
          </cell>
          <cell r="AD139">
            <v>0</v>
          </cell>
          <cell r="AF139" t="str">
            <v>ZAD17 WITHOUT SUGAR</v>
          </cell>
          <cell r="AG139">
            <v>1</v>
          </cell>
          <cell r="AI139">
            <v>0</v>
          </cell>
          <cell r="AJ139">
            <v>0</v>
          </cell>
          <cell r="AL139" t="str">
            <v>ZAD07 LESS SWEET</v>
          </cell>
          <cell r="AM139">
            <v>9</v>
          </cell>
          <cell r="AO139" t="str">
            <v>ZAB07 1207:SAUSAGE</v>
          </cell>
          <cell r="AP139">
            <v>6</v>
          </cell>
          <cell r="AR139" t="str">
            <v>ZAD37 ICE BUCKET</v>
          </cell>
          <cell r="AS139">
            <v>2</v>
          </cell>
          <cell r="AU139">
            <v>0</v>
          </cell>
          <cell r="AV139">
            <v>0</v>
          </cell>
          <cell r="AX139">
            <v>0</v>
          </cell>
          <cell r="AY139">
            <v>0</v>
          </cell>
          <cell r="BA139" t="str">
            <v>ZAD17 WITHOUT SUGAR</v>
          </cell>
          <cell r="BB139">
            <v>1</v>
          </cell>
          <cell r="BD139" t="str">
            <v>ZAB03 1203:GOLD MROOM</v>
          </cell>
          <cell r="BE139">
            <v>1</v>
          </cell>
          <cell r="BG139" t="str">
            <v>ZAB02 1202:FRIES</v>
          </cell>
          <cell r="BH139">
            <v>11</v>
          </cell>
          <cell r="BJ139" t="str">
            <v>GC01 CARD NEW</v>
          </cell>
          <cell r="BK139">
            <v>5</v>
          </cell>
          <cell r="BM139">
            <v>0</v>
          </cell>
          <cell r="BN139">
            <v>0</v>
          </cell>
          <cell r="BP139">
            <v>0</v>
          </cell>
          <cell r="BQ139">
            <v>0</v>
          </cell>
          <cell r="BS139">
            <v>0</v>
          </cell>
          <cell r="BT139">
            <v>0</v>
          </cell>
          <cell r="BV139">
            <v>0</v>
          </cell>
          <cell r="BW139">
            <v>0</v>
          </cell>
          <cell r="BY139" t="str">
            <v>ZAA01 GUINNESS EX BKT</v>
          </cell>
          <cell r="BZ139">
            <v>1</v>
          </cell>
          <cell r="CB139" t="str">
            <v>DI21 91312:Mc HASH.B</v>
          </cell>
          <cell r="CC139">
            <v>1</v>
          </cell>
          <cell r="CE139" t="str">
            <v>ZAB06 1206:SPRING RL</v>
          </cell>
          <cell r="CF139">
            <v>3</v>
          </cell>
          <cell r="CH139" t="str">
            <v>ZAD17 WITHOUT SUGAR</v>
          </cell>
          <cell r="CI139">
            <v>4</v>
          </cell>
          <cell r="CK139" t="str">
            <v>ZAD13 ADD LEMON</v>
          </cell>
          <cell r="CL139">
            <v>1</v>
          </cell>
          <cell r="CN139">
            <v>0</v>
          </cell>
          <cell r="CO139">
            <v>0</v>
          </cell>
        </row>
        <row r="140">
          <cell r="B140">
            <v>0</v>
          </cell>
          <cell r="C140">
            <v>0</v>
          </cell>
          <cell r="E140" t="str">
            <v>ZAD05 MORE ICE</v>
          </cell>
          <cell r="F140">
            <v>1</v>
          </cell>
          <cell r="H140" t="str">
            <v>ZAD20 JUG</v>
          </cell>
          <cell r="I140">
            <v>2</v>
          </cell>
          <cell r="K140">
            <v>0</v>
          </cell>
          <cell r="L140">
            <v>0</v>
          </cell>
          <cell r="N140" t="str">
            <v>GD02 MIKE COVER 03</v>
          </cell>
          <cell r="O140">
            <v>1</v>
          </cell>
          <cell r="Q140" t="str">
            <v>DL04 3004:6'SPICY BUF</v>
          </cell>
          <cell r="R140">
            <v>1</v>
          </cell>
          <cell r="T140" t="str">
            <v>ZAD04 LESS ICE</v>
          </cell>
          <cell r="U140">
            <v>48</v>
          </cell>
          <cell r="W140">
            <v>0</v>
          </cell>
          <cell r="X140">
            <v>0</v>
          </cell>
          <cell r="Z140">
            <v>0</v>
          </cell>
          <cell r="AA140">
            <v>0</v>
          </cell>
          <cell r="AC140">
            <v>0</v>
          </cell>
          <cell r="AD140">
            <v>0</v>
          </cell>
          <cell r="AF140" t="str">
            <v>ZAD20 JUG</v>
          </cell>
          <cell r="AG140">
            <v>2</v>
          </cell>
          <cell r="AI140">
            <v>0</v>
          </cell>
          <cell r="AJ140">
            <v>0</v>
          </cell>
          <cell r="AL140" t="str">
            <v>ZAD11 MORE SPICY</v>
          </cell>
          <cell r="AM140">
            <v>2</v>
          </cell>
          <cell r="AO140" t="str">
            <v>ZAC02 1302:NUGGET</v>
          </cell>
          <cell r="AP140">
            <v>5</v>
          </cell>
          <cell r="AR140" t="str">
            <v>ZZZZZ CHANGE BDAY</v>
          </cell>
          <cell r="AS140">
            <v>0</v>
          </cell>
          <cell r="AU140">
            <v>0</v>
          </cell>
          <cell r="AV140">
            <v>0</v>
          </cell>
          <cell r="AX140">
            <v>0</v>
          </cell>
          <cell r="AY140">
            <v>0</v>
          </cell>
          <cell r="BA140" t="str">
            <v>ZAD20 JUG</v>
          </cell>
          <cell r="BB140">
            <v>3</v>
          </cell>
          <cell r="BD140" t="str">
            <v>ZAB04 1204:F.BALL</v>
          </cell>
          <cell r="BE140">
            <v>1</v>
          </cell>
          <cell r="BG140" t="str">
            <v>ZAB03 1203:GOLD MROOM</v>
          </cell>
          <cell r="BH140">
            <v>4</v>
          </cell>
          <cell r="BJ140" t="str">
            <v>GC05 AEON MEMBER 50%</v>
          </cell>
          <cell r="BK140">
            <v>2</v>
          </cell>
          <cell r="BM140">
            <v>0</v>
          </cell>
          <cell r="BN140">
            <v>0</v>
          </cell>
          <cell r="BP140">
            <v>0</v>
          </cell>
          <cell r="BQ140">
            <v>0</v>
          </cell>
          <cell r="BS140">
            <v>0</v>
          </cell>
          <cell r="BT140">
            <v>0</v>
          </cell>
          <cell r="BV140">
            <v>0</v>
          </cell>
          <cell r="BW140">
            <v>0</v>
          </cell>
          <cell r="BY140" t="str">
            <v>ZAB01 1201:SFD STICK</v>
          </cell>
          <cell r="BZ140">
            <v>2</v>
          </cell>
          <cell r="CB140" t="str">
            <v>DM01 SNACK PLATTER(A)</v>
          </cell>
          <cell r="CC140">
            <v>1</v>
          </cell>
          <cell r="CE140" t="str">
            <v>ZAB07 1207:SAUSAGE</v>
          </cell>
          <cell r="CF140">
            <v>3</v>
          </cell>
          <cell r="CH140" t="str">
            <v>ZAD19 KAU KAU</v>
          </cell>
          <cell r="CI140">
            <v>1</v>
          </cell>
          <cell r="CK140" t="str">
            <v>ZAD17 WITHOUT SUGAR</v>
          </cell>
          <cell r="CL140">
            <v>3</v>
          </cell>
          <cell r="CN140">
            <v>0</v>
          </cell>
          <cell r="CO140">
            <v>0</v>
          </cell>
        </row>
        <row r="141">
          <cell r="B141">
            <v>0</v>
          </cell>
          <cell r="C141">
            <v>0</v>
          </cell>
          <cell r="E141" t="str">
            <v>ZAD06 NO ICE</v>
          </cell>
          <cell r="F141">
            <v>3</v>
          </cell>
          <cell r="H141" t="str">
            <v>ZAD36 BEER GLASS</v>
          </cell>
          <cell r="I141">
            <v>12</v>
          </cell>
          <cell r="K141">
            <v>0</v>
          </cell>
          <cell r="L141">
            <v>0</v>
          </cell>
          <cell r="N141" t="str">
            <v>GE01 DUNHILL</v>
          </cell>
          <cell r="O141">
            <v>1</v>
          </cell>
          <cell r="Q141" t="str">
            <v>DL06 3001:9'HAWAIIAN</v>
          </cell>
          <cell r="R141">
            <v>1</v>
          </cell>
          <cell r="T141" t="str">
            <v>ZAD05 MORE ICE</v>
          </cell>
          <cell r="U141">
            <v>2</v>
          </cell>
          <cell r="W141">
            <v>0</v>
          </cell>
          <cell r="X141">
            <v>0</v>
          </cell>
          <cell r="Z141">
            <v>0</v>
          </cell>
          <cell r="AA141">
            <v>0</v>
          </cell>
          <cell r="AC141">
            <v>0</v>
          </cell>
          <cell r="AD141">
            <v>0</v>
          </cell>
          <cell r="AF141" t="str">
            <v>ZAD21 TAKE AWAY</v>
          </cell>
          <cell r="AG141">
            <v>2</v>
          </cell>
          <cell r="AI141">
            <v>0</v>
          </cell>
          <cell r="AJ141">
            <v>0</v>
          </cell>
          <cell r="AL141" t="str">
            <v>ZAD13 ADD LEMON</v>
          </cell>
          <cell r="AM141">
            <v>8</v>
          </cell>
          <cell r="AO141" t="str">
            <v>ZAC05 1305:THAI RL</v>
          </cell>
          <cell r="AP141">
            <v>2</v>
          </cell>
          <cell r="AR141">
            <v>0</v>
          </cell>
          <cell r="AS141">
            <v>0</v>
          </cell>
          <cell r="AU141">
            <v>0</v>
          </cell>
          <cell r="AV141">
            <v>0</v>
          </cell>
          <cell r="AX141">
            <v>0</v>
          </cell>
          <cell r="AY141">
            <v>0</v>
          </cell>
          <cell r="BA141" t="str">
            <v>ZAD36 BEER GLASS</v>
          </cell>
          <cell r="BB141">
            <v>18</v>
          </cell>
          <cell r="BD141" t="str">
            <v>ZAB07 1207:SAUSAGE</v>
          </cell>
          <cell r="BE141">
            <v>1</v>
          </cell>
          <cell r="BG141" t="str">
            <v>ZAB04 1204:F.BALL</v>
          </cell>
          <cell r="BH141">
            <v>2</v>
          </cell>
          <cell r="BJ141" t="str">
            <v>GD02 MIKE COVER 03</v>
          </cell>
          <cell r="BK141">
            <v>1</v>
          </cell>
          <cell r="BM141">
            <v>0</v>
          </cell>
          <cell r="BN141">
            <v>0</v>
          </cell>
          <cell r="BP141">
            <v>0</v>
          </cell>
          <cell r="BQ141">
            <v>0</v>
          </cell>
          <cell r="BS141">
            <v>0</v>
          </cell>
          <cell r="BT141">
            <v>0</v>
          </cell>
          <cell r="BV141">
            <v>0</v>
          </cell>
          <cell r="BW141">
            <v>0</v>
          </cell>
          <cell r="BY141" t="str">
            <v>ZAB02 1202:FRIES</v>
          </cell>
          <cell r="BZ141">
            <v>6</v>
          </cell>
          <cell r="CB141" t="str">
            <v>DM02 SNACK PLATTER(B)</v>
          </cell>
          <cell r="CC141">
            <v>1</v>
          </cell>
          <cell r="CE141" t="str">
            <v>ZAC03 1303:CHK WING</v>
          </cell>
          <cell r="CF141">
            <v>3</v>
          </cell>
          <cell r="CH141" t="str">
            <v>ZAD20 JUG</v>
          </cell>
          <cell r="CI141">
            <v>3</v>
          </cell>
          <cell r="CK141" t="str">
            <v>ZAD20 JUG</v>
          </cell>
          <cell r="CL141">
            <v>5</v>
          </cell>
          <cell r="CN141">
            <v>0</v>
          </cell>
          <cell r="CO141">
            <v>0</v>
          </cell>
        </row>
        <row r="142">
          <cell r="B142">
            <v>0</v>
          </cell>
          <cell r="C142">
            <v>0</v>
          </cell>
          <cell r="E142" t="str">
            <v>ZAD07 LESS SWEET</v>
          </cell>
          <cell r="F142">
            <v>2</v>
          </cell>
          <cell r="H142" t="str">
            <v>ZAD37 ICE BUCKET</v>
          </cell>
          <cell r="I142">
            <v>5</v>
          </cell>
          <cell r="K142">
            <v>0</v>
          </cell>
          <cell r="L142">
            <v>0</v>
          </cell>
          <cell r="N142" t="str">
            <v>GE02 DUNHILL LITE</v>
          </cell>
          <cell r="O142">
            <v>1</v>
          </cell>
          <cell r="Q142" t="str">
            <v>DM01 SNACK PLATTER(A)</v>
          </cell>
          <cell r="R142">
            <v>1</v>
          </cell>
          <cell r="T142" t="str">
            <v>ZAD06 NO ICE</v>
          </cell>
          <cell r="U142">
            <v>13</v>
          </cell>
          <cell r="W142">
            <v>0</v>
          </cell>
          <cell r="X142">
            <v>0</v>
          </cell>
          <cell r="Z142">
            <v>0</v>
          </cell>
          <cell r="AA142">
            <v>0</v>
          </cell>
          <cell r="AC142">
            <v>0</v>
          </cell>
          <cell r="AD142">
            <v>0</v>
          </cell>
          <cell r="AF142" t="str">
            <v>ZAD36 BEER GLASS</v>
          </cell>
          <cell r="AG142">
            <v>32</v>
          </cell>
          <cell r="AI142">
            <v>0</v>
          </cell>
          <cell r="AJ142">
            <v>0</v>
          </cell>
          <cell r="AL142" t="str">
            <v>ZAD16 LESS HONEY</v>
          </cell>
          <cell r="AM142">
            <v>2</v>
          </cell>
          <cell r="AO142" t="str">
            <v>ZAC07 1307:D/F C.WINGS</v>
          </cell>
          <cell r="AP142">
            <v>3</v>
          </cell>
          <cell r="AR142">
            <v>0</v>
          </cell>
          <cell r="AS142">
            <v>0</v>
          </cell>
          <cell r="AU142">
            <v>0</v>
          </cell>
          <cell r="AV142">
            <v>0</v>
          </cell>
          <cell r="AX142">
            <v>0</v>
          </cell>
          <cell r="AY142">
            <v>0</v>
          </cell>
          <cell r="BA142" t="str">
            <v>ZAD37 ICE BUCKET</v>
          </cell>
          <cell r="BB142">
            <v>5</v>
          </cell>
          <cell r="BD142" t="str">
            <v>ZAC02 1302:NUGGET</v>
          </cell>
          <cell r="BE142">
            <v>3</v>
          </cell>
          <cell r="BG142" t="str">
            <v>ZAB06 1206:SPRING RL</v>
          </cell>
          <cell r="BH142">
            <v>2</v>
          </cell>
          <cell r="BJ142" t="str">
            <v>GE01 DUNHILL</v>
          </cell>
          <cell r="BK142">
            <v>1</v>
          </cell>
          <cell r="BM142">
            <v>0</v>
          </cell>
          <cell r="BN142">
            <v>0</v>
          </cell>
          <cell r="BP142">
            <v>0</v>
          </cell>
          <cell r="BQ142">
            <v>0</v>
          </cell>
          <cell r="BS142">
            <v>0</v>
          </cell>
          <cell r="BT142">
            <v>0</v>
          </cell>
          <cell r="BV142">
            <v>0</v>
          </cell>
          <cell r="BW142">
            <v>0</v>
          </cell>
          <cell r="BY142" t="str">
            <v>ZAB03 1203:GOLD MROOM</v>
          </cell>
          <cell r="BZ142">
            <v>2</v>
          </cell>
          <cell r="CB142" t="str">
            <v>GC01 CARD NEW</v>
          </cell>
          <cell r="CC142">
            <v>7</v>
          </cell>
          <cell r="CE142" t="str">
            <v>ZAC07 1307:D/F C.WINGS</v>
          </cell>
          <cell r="CF142">
            <v>2</v>
          </cell>
          <cell r="CH142" t="str">
            <v>ZAD26 + CILLI PADI</v>
          </cell>
          <cell r="CI142">
            <v>1</v>
          </cell>
          <cell r="CK142" t="str">
            <v>ZAD21 TAKE AWAY</v>
          </cell>
          <cell r="CL142">
            <v>1</v>
          </cell>
          <cell r="CN142">
            <v>0</v>
          </cell>
          <cell r="CO142">
            <v>0</v>
          </cell>
        </row>
        <row r="143">
          <cell r="B143">
            <v>0</v>
          </cell>
          <cell r="C143">
            <v>0</v>
          </cell>
          <cell r="E143" t="str">
            <v>ZAD13 ADD LEMON</v>
          </cell>
          <cell r="F143">
            <v>15</v>
          </cell>
          <cell r="H143" t="str">
            <v>ZZZZZ CHANGE TO CHARGE</v>
          </cell>
          <cell r="I143">
            <v>0</v>
          </cell>
          <cell r="K143">
            <v>0</v>
          </cell>
          <cell r="L143">
            <v>0</v>
          </cell>
          <cell r="N143" t="str">
            <v>GE04 DUNHILL MT LITE</v>
          </cell>
          <cell r="O143">
            <v>2</v>
          </cell>
          <cell r="Q143" t="str">
            <v>DM02 SNACK PLATTER(B)</v>
          </cell>
          <cell r="R143">
            <v>1</v>
          </cell>
          <cell r="T143" t="str">
            <v>ZAD07 LESS SWEET</v>
          </cell>
          <cell r="U143">
            <v>7</v>
          </cell>
          <cell r="W143">
            <v>0</v>
          </cell>
          <cell r="X143">
            <v>0</v>
          </cell>
          <cell r="Z143">
            <v>0</v>
          </cell>
          <cell r="AA143">
            <v>0</v>
          </cell>
          <cell r="AC143">
            <v>0</v>
          </cell>
          <cell r="AD143">
            <v>0</v>
          </cell>
          <cell r="AF143" t="str">
            <v>ZAD37 ICE BUCKET</v>
          </cell>
          <cell r="AG143">
            <v>13</v>
          </cell>
          <cell r="AI143">
            <v>0</v>
          </cell>
          <cell r="AJ143">
            <v>0</v>
          </cell>
          <cell r="AL143" t="str">
            <v>ZAD19 KAU KAU</v>
          </cell>
          <cell r="AM143">
            <v>2</v>
          </cell>
          <cell r="AO143" t="str">
            <v>ZAC08 1308:C/CALAMARI</v>
          </cell>
          <cell r="AP143">
            <v>3</v>
          </cell>
          <cell r="AR143">
            <v>0</v>
          </cell>
          <cell r="AS143">
            <v>0</v>
          </cell>
          <cell r="AU143">
            <v>0</v>
          </cell>
          <cell r="AV143">
            <v>0</v>
          </cell>
          <cell r="AX143">
            <v>0</v>
          </cell>
          <cell r="AY143">
            <v>0</v>
          </cell>
          <cell r="BA143">
            <v>0</v>
          </cell>
          <cell r="BB143">
            <v>0</v>
          </cell>
          <cell r="BD143" t="str">
            <v>ZAC03 1303:CHK WING</v>
          </cell>
          <cell r="BE143">
            <v>3</v>
          </cell>
          <cell r="BG143" t="str">
            <v>ZAB07 1207:SAUSAGE</v>
          </cell>
          <cell r="BH143">
            <v>4</v>
          </cell>
          <cell r="BJ143" t="str">
            <v>GE02 DUNHILL LITE</v>
          </cell>
          <cell r="BK143">
            <v>1</v>
          </cell>
          <cell r="BM143">
            <v>0</v>
          </cell>
          <cell r="BN143">
            <v>0</v>
          </cell>
          <cell r="BP143">
            <v>0</v>
          </cell>
          <cell r="BQ143">
            <v>0</v>
          </cell>
          <cell r="BS143">
            <v>0</v>
          </cell>
          <cell r="BT143">
            <v>0</v>
          </cell>
          <cell r="BV143">
            <v>0</v>
          </cell>
          <cell r="BW143">
            <v>0</v>
          </cell>
          <cell r="BY143" t="str">
            <v>ZAB04 1204:F.BALL</v>
          </cell>
          <cell r="BZ143">
            <v>2</v>
          </cell>
          <cell r="CB143" t="str">
            <v>GC05 AEON MEMBER 50%</v>
          </cell>
          <cell r="CC143">
            <v>4</v>
          </cell>
          <cell r="CE143" t="str">
            <v>ZAC08 1308:C/CALAMARI</v>
          </cell>
          <cell r="CF143">
            <v>4</v>
          </cell>
          <cell r="CH143" t="str">
            <v>ZAD36 BEER GLASS</v>
          </cell>
          <cell r="CI143">
            <v>24</v>
          </cell>
          <cell r="CK143" t="str">
            <v>ZAD36 BEER GLASS</v>
          </cell>
          <cell r="CL143">
            <v>21</v>
          </cell>
          <cell r="CN143">
            <v>0</v>
          </cell>
          <cell r="CO143">
            <v>0</v>
          </cell>
        </row>
        <row r="144">
          <cell r="B144">
            <v>0</v>
          </cell>
          <cell r="C144">
            <v>0</v>
          </cell>
          <cell r="E144" t="str">
            <v>ZAD14 MORE SWEET</v>
          </cell>
          <cell r="F144">
            <v>1</v>
          </cell>
          <cell r="H144">
            <v>0</v>
          </cell>
          <cell r="I144">
            <v>0</v>
          </cell>
          <cell r="K144">
            <v>0</v>
          </cell>
          <cell r="L144">
            <v>0</v>
          </cell>
          <cell r="N144" t="str">
            <v>GE06 DUNHILL SWITCH</v>
          </cell>
          <cell r="O144">
            <v>2</v>
          </cell>
          <cell r="Q144" t="str">
            <v>GC01 CARD NEW</v>
          </cell>
          <cell r="R144">
            <v>2</v>
          </cell>
          <cell r="T144" t="str">
            <v>ZAD13 ADD LEMON</v>
          </cell>
          <cell r="U144">
            <v>8</v>
          </cell>
          <cell r="W144">
            <v>0</v>
          </cell>
          <cell r="X144">
            <v>0</v>
          </cell>
          <cell r="Z144">
            <v>0</v>
          </cell>
          <cell r="AA144">
            <v>0</v>
          </cell>
          <cell r="AC144">
            <v>0</v>
          </cell>
          <cell r="AD144">
            <v>0</v>
          </cell>
          <cell r="AF144" t="str">
            <v>ZZZZZ UPGRADE TO HEI</v>
          </cell>
          <cell r="AG144">
            <v>0</v>
          </cell>
          <cell r="AI144">
            <v>0</v>
          </cell>
          <cell r="AJ144">
            <v>0</v>
          </cell>
          <cell r="AL144" t="str">
            <v>ZAD20 JUG</v>
          </cell>
          <cell r="AM144">
            <v>7</v>
          </cell>
          <cell r="AO144" t="str">
            <v>ZAC10 1310:Mc SPIRAL/F</v>
          </cell>
          <cell r="AP144">
            <v>1</v>
          </cell>
          <cell r="AR144">
            <v>0</v>
          </cell>
          <cell r="AS144">
            <v>0</v>
          </cell>
          <cell r="AU144">
            <v>0</v>
          </cell>
          <cell r="AV144">
            <v>0</v>
          </cell>
          <cell r="AX144">
            <v>0</v>
          </cell>
          <cell r="AY144">
            <v>0</v>
          </cell>
          <cell r="BA144">
            <v>0</v>
          </cell>
          <cell r="BB144">
            <v>0</v>
          </cell>
          <cell r="BD144" t="str">
            <v>ZAC07 1307:D/F C.WINGS</v>
          </cell>
          <cell r="BE144">
            <v>1</v>
          </cell>
          <cell r="BG144" t="str">
            <v>ZAC02 1302:NUGGET</v>
          </cell>
          <cell r="BH144">
            <v>2</v>
          </cell>
          <cell r="BJ144" t="str">
            <v>GE03 DUNHILL MT</v>
          </cell>
          <cell r="BK144">
            <v>1</v>
          </cell>
          <cell r="BM144">
            <v>0</v>
          </cell>
          <cell r="BN144">
            <v>0</v>
          </cell>
          <cell r="BP144">
            <v>0</v>
          </cell>
          <cell r="BQ144">
            <v>0</v>
          </cell>
          <cell r="BS144">
            <v>0</v>
          </cell>
          <cell r="BT144">
            <v>0</v>
          </cell>
          <cell r="BV144">
            <v>0</v>
          </cell>
          <cell r="BW144">
            <v>0</v>
          </cell>
          <cell r="BY144" t="str">
            <v>ZAB06 1206:SPRING RL</v>
          </cell>
          <cell r="BZ144">
            <v>2</v>
          </cell>
          <cell r="CB144" t="str">
            <v>GD02 MIKE COVER 03</v>
          </cell>
          <cell r="CC144">
            <v>1</v>
          </cell>
          <cell r="CE144" t="str">
            <v>ZAC09 1309:Mc /O.RINGS</v>
          </cell>
          <cell r="CF144">
            <v>1</v>
          </cell>
          <cell r="CH144" t="str">
            <v>ZAD37 ICE BUCKET</v>
          </cell>
          <cell r="CI144">
            <v>7</v>
          </cell>
          <cell r="CK144" t="str">
            <v>ZAD37 ICE BUCKET</v>
          </cell>
          <cell r="CL144">
            <v>5</v>
          </cell>
          <cell r="CN144">
            <v>0</v>
          </cell>
          <cell r="CO144">
            <v>0</v>
          </cell>
        </row>
        <row r="145">
          <cell r="B145">
            <v>0</v>
          </cell>
          <cell r="C145">
            <v>0</v>
          </cell>
          <cell r="E145" t="str">
            <v>ZAD16 PR SAM</v>
          </cell>
          <cell r="F145">
            <v>3</v>
          </cell>
          <cell r="H145">
            <v>0</v>
          </cell>
          <cell r="I145">
            <v>0</v>
          </cell>
          <cell r="K145">
            <v>0</v>
          </cell>
          <cell r="L145">
            <v>0</v>
          </cell>
          <cell r="N145" t="str">
            <v>GE07 DUNHILL ICE</v>
          </cell>
          <cell r="O145">
            <v>1</v>
          </cell>
          <cell r="Q145" t="str">
            <v>GC03 Student Mem Card</v>
          </cell>
          <cell r="R145">
            <v>5</v>
          </cell>
          <cell r="T145" t="str">
            <v>ZAD16 ICE ONLY</v>
          </cell>
          <cell r="U145">
            <v>2</v>
          </cell>
          <cell r="W145">
            <v>0</v>
          </cell>
          <cell r="X145">
            <v>0</v>
          </cell>
          <cell r="Z145">
            <v>0</v>
          </cell>
          <cell r="AA145">
            <v>0</v>
          </cell>
          <cell r="AC145">
            <v>0</v>
          </cell>
          <cell r="AD145">
            <v>0</v>
          </cell>
          <cell r="AF145">
            <v>0</v>
          </cell>
          <cell r="AG145">
            <v>0</v>
          </cell>
          <cell r="AI145">
            <v>0</v>
          </cell>
          <cell r="AJ145">
            <v>0</v>
          </cell>
          <cell r="AL145" t="str">
            <v>ZAD36 BEER GLASS</v>
          </cell>
          <cell r="AM145">
            <v>30</v>
          </cell>
          <cell r="AO145" t="str">
            <v>ZAD01 COLD</v>
          </cell>
          <cell r="AP145">
            <v>6</v>
          </cell>
          <cell r="AR145">
            <v>0</v>
          </cell>
          <cell r="AS145">
            <v>0</v>
          </cell>
          <cell r="AU145">
            <v>0</v>
          </cell>
          <cell r="AV145">
            <v>0</v>
          </cell>
          <cell r="AX145">
            <v>0</v>
          </cell>
          <cell r="AY145">
            <v>0</v>
          </cell>
          <cell r="BA145">
            <v>0</v>
          </cell>
          <cell r="BB145">
            <v>0</v>
          </cell>
          <cell r="BD145" t="str">
            <v>ZAC10 1310:Mc SPIRAL/F</v>
          </cell>
          <cell r="BE145">
            <v>1</v>
          </cell>
          <cell r="BG145" t="str">
            <v>ZAC07 1307:D/F C.WINGS</v>
          </cell>
          <cell r="BH145">
            <v>4</v>
          </cell>
          <cell r="BJ145" t="str">
            <v>ZAB02 1202:FRIES</v>
          </cell>
          <cell r="BK145">
            <v>5</v>
          </cell>
          <cell r="BM145">
            <v>0</v>
          </cell>
          <cell r="BN145">
            <v>0</v>
          </cell>
          <cell r="BP145">
            <v>0</v>
          </cell>
          <cell r="BQ145">
            <v>0</v>
          </cell>
          <cell r="BS145">
            <v>0</v>
          </cell>
          <cell r="BT145">
            <v>0</v>
          </cell>
          <cell r="BV145">
            <v>0</v>
          </cell>
          <cell r="BW145">
            <v>0</v>
          </cell>
          <cell r="BY145" t="str">
            <v>ZAC02 1302:NUGGET</v>
          </cell>
          <cell r="BZ145">
            <v>7</v>
          </cell>
          <cell r="CB145" t="str">
            <v>GE01 DUNHILL</v>
          </cell>
          <cell r="CC145">
            <v>1</v>
          </cell>
          <cell r="CE145" t="str">
            <v>ZAC10 1310:Mc SPIRAL/F</v>
          </cell>
          <cell r="CF145">
            <v>1</v>
          </cell>
          <cell r="CH145" t="str">
            <v>ZZZZZ FOR TESTING CLOS</v>
          </cell>
          <cell r="CI145">
            <v>0</v>
          </cell>
          <cell r="CK145" t="str">
            <v>ZAE01 GUI MEM EX BKT</v>
          </cell>
          <cell r="CL145">
            <v>1</v>
          </cell>
          <cell r="CN145">
            <v>0</v>
          </cell>
          <cell r="CO145">
            <v>0</v>
          </cell>
        </row>
        <row r="146">
          <cell r="B146">
            <v>0</v>
          </cell>
          <cell r="C146">
            <v>0</v>
          </cell>
          <cell r="E146" t="str">
            <v>ZAD17 WITHOUT SUGAR</v>
          </cell>
          <cell r="F146">
            <v>3</v>
          </cell>
          <cell r="H146">
            <v>0</v>
          </cell>
          <cell r="I146">
            <v>0</v>
          </cell>
          <cell r="K146">
            <v>0</v>
          </cell>
          <cell r="L146">
            <v>0</v>
          </cell>
          <cell r="N146" t="str">
            <v>ZAA01 GUINNESS EX BKT</v>
          </cell>
          <cell r="O146">
            <v>1</v>
          </cell>
          <cell r="Q146" t="str">
            <v>GC05 AEON MEMBER 50%</v>
          </cell>
          <cell r="R146">
            <v>11</v>
          </cell>
          <cell r="T146" t="str">
            <v>ZAD17 WITHOUT SUGAR</v>
          </cell>
          <cell r="U146">
            <v>3</v>
          </cell>
          <cell r="W146">
            <v>0</v>
          </cell>
          <cell r="X146">
            <v>0</v>
          </cell>
          <cell r="Z146">
            <v>0</v>
          </cell>
          <cell r="AA146">
            <v>0</v>
          </cell>
          <cell r="AC146">
            <v>0</v>
          </cell>
          <cell r="AD146">
            <v>0</v>
          </cell>
          <cell r="AF146">
            <v>0</v>
          </cell>
          <cell r="AG146">
            <v>0</v>
          </cell>
          <cell r="AI146">
            <v>0</v>
          </cell>
          <cell r="AJ146">
            <v>0</v>
          </cell>
          <cell r="AL146" t="str">
            <v>ZAD37 ICE BUCKET</v>
          </cell>
          <cell r="AM146">
            <v>8</v>
          </cell>
          <cell r="AO146" t="str">
            <v>ZAD02 HOT</v>
          </cell>
          <cell r="AP146">
            <v>3</v>
          </cell>
          <cell r="AR146">
            <v>0</v>
          </cell>
          <cell r="AS146">
            <v>0</v>
          </cell>
          <cell r="AU146">
            <v>0</v>
          </cell>
          <cell r="AV146">
            <v>0</v>
          </cell>
          <cell r="AX146">
            <v>0</v>
          </cell>
          <cell r="AY146">
            <v>0</v>
          </cell>
          <cell r="BA146">
            <v>0</v>
          </cell>
          <cell r="BB146">
            <v>0</v>
          </cell>
          <cell r="BD146" t="str">
            <v>ZAD01 COLD</v>
          </cell>
          <cell r="BE146">
            <v>7</v>
          </cell>
          <cell r="BG146" t="str">
            <v>ZAC08 1308:C/CALAMARI</v>
          </cell>
          <cell r="BH146">
            <v>2</v>
          </cell>
          <cell r="BJ146" t="str">
            <v>ZAB06 1206:SPRING RL</v>
          </cell>
          <cell r="BK146">
            <v>2</v>
          </cell>
          <cell r="BM146">
            <v>0</v>
          </cell>
          <cell r="BN146">
            <v>0</v>
          </cell>
          <cell r="BP146">
            <v>0</v>
          </cell>
          <cell r="BQ146">
            <v>0</v>
          </cell>
          <cell r="BS146">
            <v>0</v>
          </cell>
          <cell r="BT146">
            <v>0</v>
          </cell>
          <cell r="BV146">
            <v>0</v>
          </cell>
          <cell r="BW146">
            <v>0</v>
          </cell>
          <cell r="BY146" t="str">
            <v>ZAC03 1303:CHK WING</v>
          </cell>
          <cell r="BZ146">
            <v>6</v>
          </cell>
          <cell r="CB146" t="str">
            <v>GE02 DUNHILL LITE</v>
          </cell>
          <cell r="CC146">
            <v>1</v>
          </cell>
          <cell r="CE146" t="str">
            <v>ZAC12 1312:Mc HASH/B</v>
          </cell>
          <cell r="CF146">
            <v>1</v>
          </cell>
          <cell r="CH146">
            <v>0</v>
          </cell>
          <cell r="CI146">
            <v>0</v>
          </cell>
          <cell r="CK146" t="str">
            <v>ZZZZZ CHANGE MEM</v>
          </cell>
          <cell r="CL146">
            <v>0</v>
          </cell>
          <cell r="CN146">
            <v>0</v>
          </cell>
          <cell r="CO146">
            <v>0</v>
          </cell>
        </row>
        <row r="147">
          <cell r="B147">
            <v>0</v>
          </cell>
          <cell r="C147">
            <v>0</v>
          </cell>
          <cell r="E147" t="str">
            <v>ZAD19 KAU KAU</v>
          </cell>
          <cell r="F147">
            <v>4</v>
          </cell>
          <cell r="H147">
            <v>0</v>
          </cell>
          <cell r="I147">
            <v>0</v>
          </cell>
          <cell r="K147">
            <v>0</v>
          </cell>
          <cell r="L147">
            <v>0</v>
          </cell>
          <cell r="N147" t="str">
            <v>ZAB02 1202:FRIES</v>
          </cell>
          <cell r="O147">
            <v>5</v>
          </cell>
          <cell r="Q147" t="str">
            <v>GD02 MIKE COVER 03</v>
          </cell>
          <cell r="R147">
            <v>1</v>
          </cell>
          <cell r="T147" t="str">
            <v>ZAD19 KAU KAU</v>
          </cell>
          <cell r="U147">
            <v>1</v>
          </cell>
          <cell r="W147">
            <v>0</v>
          </cell>
          <cell r="X147">
            <v>0</v>
          </cell>
          <cell r="Z147">
            <v>0</v>
          </cell>
          <cell r="AA147">
            <v>0</v>
          </cell>
          <cell r="AC147">
            <v>0</v>
          </cell>
          <cell r="AD147">
            <v>0</v>
          </cell>
          <cell r="AF147">
            <v>0</v>
          </cell>
          <cell r="AG147">
            <v>0</v>
          </cell>
          <cell r="AI147">
            <v>0</v>
          </cell>
          <cell r="AJ147">
            <v>0</v>
          </cell>
          <cell r="AL147" t="str">
            <v>ZZZZZ CHANGE BDAY</v>
          </cell>
          <cell r="AM147">
            <v>0</v>
          </cell>
          <cell r="AO147" t="str">
            <v>ZAD03 WARM</v>
          </cell>
          <cell r="AP147">
            <v>21</v>
          </cell>
          <cell r="AR147">
            <v>0</v>
          </cell>
          <cell r="AS147">
            <v>0</v>
          </cell>
          <cell r="AU147">
            <v>0</v>
          </cell>
          <cell r="AV147">
            <v>0</v>
          </cell>
          <cell r="AX147">
            <v>0</v>
          </cell>
          <cell r="AY147">
            <v>0</v>
          </cell>
          <cell r="BA147">
            <v>0</v>
          </cell>
          <cell r="BB147">
            <v>0</v>
          </cell>
          <cell r="BD147" t="str">
            <v>ZAD02 HOT</v>
          </cell>
          <cell r="BE147">
            <v>8</v>
          </cell>
          <cell r="BG147" t="str">
            <v>ZAC09 1309:Mc /O.RINGS</v>
          </cell>
          <cell r="BH147">
            <v>1</v>
          </cell>
          <cell r="BJ147" t="str">
            <v>ZAB07 1207:SAUSAGE</v>
          </cell>
          <cell r="BK147">
            <v>1</v>
          </cell>
          <cell r="BM147">
            <v>0</v>
          </cell>
          <cell r="BN147">
            <v>0</v>
          </cell>
          <cell r="BP147">
            <v>0</v>
          </cell>
          <cell r="BQ147">
            <v>0</v>
          </cell>
          <cell r="BS147">
            <v>0</v>
          </cell>
          <cell r="BT147">
            <v>0</v>
          </cell>
          <cell r="BV147">
            <v>0</v>
          </cell>
          <cell r="BW147">
            <v>0</v>
          </cell>
          <cell r="BY147" t="str">
            <v>ZAC07 1307:D/F C.WINGS</v>
          </cell>
          <cell r="BZ147">
            <v>4</v>
          </cell>
          <cell r="CB147" t="str">
            <v>GE03 DUNHILL MT</v>
          </cell>
          <cell r="CC147">
            <v>0</v>
          </cell>
          <cell r="CE147" t="str">
            <v>ZAD01 COLD</v>
          </cell>
          <cell r="CF147">
            <v>5</v>
          </cell>
          <cell r="CH147">
            <v>0</v>
          </cell>
          <cell r="CI147">
            <v>0</v>
          </cell>
          <cell r="CK147">
            <v>0</v>
          </cell>
          <cell r="CL147">
            <v>0</v>
          </cell>
          <cell r="CN147">
            <v>0</v>
          </cell>
          <cell r="CO147">
            <v>0</v>
          </cell>
        </row>
        <row r="148">
          <cell r="B148">
            <v>0</v>
          </cell>
          <cell r="C148">
            <v>0</v>
          </cell>
          <cell r="E148" t="str">
            <v>ZAD20 JUG</v>
          </cell>
          <cell r="F148">
            <v>9</v>
          </cell>
          <cell r="H148">
            <v>0</v>
          </cell>
          <cell r="I148">
            <v>0</v>
          </cell>
          <cell r="K148">
            <v>0</v>
          </cell>
          <cell r="L148">
            <v>0</v>
          </cell>
          <cell r="N148" t="str">
            <v>ZAB03 1203:GOLD MROOM</v>
          </cell>
          <cell r="O148">
            <v>2</v>
          </cell>
          <cell r="Q148" t="str">
            <v>GE01 DUNHILL</v>
          </cell>
          <cell r="R148">
            <v>4</v>
          </cell>
          <cell r="T148" t="str">
            <v>ZAD20 JUG</v>
          </cell>
          <cell r="U148">
            <v>1</v>
          </cell>
          <cell r="W148">
            <v>0</v>
          </cell>
          <cell r="X148">
            <v>0</v>
          </cell>
          <cell r="Z148">
            <v>0</v>
          </cell>
          <cell r="AA148">
            <v>0</v>
          </cell>
          <cell r="AC148">
            <v>0</v>
          </cell>
          <cell r="AD148">
            <v>0</v>
          </cell>
          <cell r="AF148">
            <v>0</v>
          </cell>
          <cell r="AG148">
            <v>0</v>
          </cell>
          <cell r="AI148">
            <v>0</v>
          </cell>
          <cell r="AJ148">
            <v>0</v>
          </cell>
          <cell r="AL148">
            <v>0</v>
          </cell>
          <cell r="AM148">
            <v>0</v>
          </cell>
          <cell r="AO148" t="str">
            <v>ZAD04 LESS ICE</v>
          </cell>
          <cell r="AP148">
            <v>43</v>
          </cell>
          <cell r="AR148">
            <v>0</v>
          </cell>
          <cell r="AS148">
            <v>0</v>
          </cell>
          <cell r="AU148">
            <v>0</v>
          </cell>
          <cell r="AV148">
            <v>0</v>
          </cell>
          <cell r="AX148">
            <v>0</v>
          </cell>
          <cell r="AY148">
            <v>0</v>
          </cell>
          <cell r="BA148">
            <v>0</v>
          </cell>
          <cell r="BB148">
            <v>0</v>
          </cell>
          <cell r="BD148" t="str">
            <v>ZAD03 WARM</v>
          </cell>
          <cell r="BE148">
            <v>25</v>
          </cell>
          <cell r="BG148" t="str">
            <v>ZAC10 1310:Mc SPIRAL/F</v>
          </cell>
          <cell r="BH148">
            <v>2</v>
          </cell>
          <cell r="BJ148" t="str">
            <v>ZAC02 1302:NUGGET</v>
          </cell>
          <cell r="BK148">
            <v>5</v>
          </cell>
          <cell r="BM148">
            <v>0</v>
          </cell>
          <cell r="BN148">
            <v>0</v>
          </cell>
          <cell r="BP148">
            <v>0</v>
          </cell>
          <cell r="BQ148">
            <v>0</v>
          </cell>
          <cell r="BS148">
            <v>0</v>
          </cell>
          <cell r="BT148">
            <v>0</v>
          </cell>
          <cell r="BV148">
            <v>0</v>
          </cell>
          <cell r="BW148">
            <v>0</v>
          </cell>
          <cell r="BY148" t="str">
            <v>ZAC08 1308:C/CALAMARI</v>
          </cell>
          <cell r="BZ148">
            <v>1</v>
          </cell>
          <cell r="CB148" t="str">
            <v>ZAA01 GUINNESS EX BKT</v>
          </cell>
          <cell r="CC148">
            <v>2</v>
          </cell>
          <cell r="CE148" t="str">
            <v>ZAD02 HOT</v>
          </cell>
          <cell r="CF148">
            <v>2</v>
          </cell>
          <cell r="CH148">
            <v>0</v>
          </cell>
          <cell r="CI148">
            <v>0</v>
          </cell>
          <cell r="CK148">
            <v>0</v>
          </cell>
          <cell r="CL148">
            <v>0</v>
          </cell>
          <cell r="CN148">
            <v>0</v>
          </cell>
          <cell r="CO148">
            <v>0</v>
          </cell>
        </row>
        <row r="149">
          <cell r="B149">
            <v>0</v>
          </cell>
          <cell r="C149">
            <v>0</v>
          </cell>
          <cell r="E149" t="str">
            <v>ZAD36 BEER GLASS</v>
          </cell>
          <cell r="F149">
            <v>40</v>
          </cell>
          <cell r="H149">
            <v>0</v>
          </cell>
          <cell r="I149">
            <v>0</v>
          </cell>
          <cell r="K149">
            <v>0</v>
          </cell>
          <cell r="L149">
            <v>0</v>
          </cell>
          <cell r="N149" t="str">
            <v>ZAB07 1207:SAUSAGE</v>
          </cell>
          <cell r="O149">
            <v>3</v>
          </cell>
          <cell r="Q149" t="str">
            <v>GE02 DUNHILL LITE</v>
          </cell>
          <cell r="R149">
            <v>1</v>
          </cell>
          <cell r="T149" t="str">
            <v>ZAD36 BEER GLASS</v>
          </cell>
          <cell r="U149">
            <v>27</v>
          </cell>
          <cell r="W149">
            <v>0</v>
          </cell>
          <cell r="X149">
            <v>0</v>
          </cell>
          <cell r="Z149">
            <v>0</v>
          </cell>
          <cell r="AA149">
            <v>0</v>
          </cell>
          <cell r="AC149">
            <v>0</v>
          </cell>
          <cell r="AD149">
            <v>0</v>
          </cell>
          <cell r="AF149">
            <v>0</v>
          </cell>
          <cell r="AG149">
            <v>0</v>
          </cell>
          <cell r="AI149">
            <v>0</v>
          </cell>
          <cell r="AJ149">
            <v>0</v>
          </cell>
          <cell r="AL149">
            <v>0</v>
          </cell>
          <cell r="AM149">
            <v>0</v>
          </cell>
          <cell r="AO149" t="str">
            <v>ZAD05 MORE ICE</v>
          </cell>
          <cell r="AP149">
            <v>1</v>
          </cell>
          <cell r="AR149">
            <v>0</v>
          </cell>
          <cell r="AS149">
            <v>0</v>
          </cell>
          <cell r="AU149">
            <v>0</v>
          </cell>
          <cell r="AV149">
            <v>0</v>
          </cell>
          <cell r="AX149">
            <v>0</v>
          </cell>
          <cell r="AY149">
            <v>0</v>
          </cell>
          <cell r="BA149">
            <v>0</v>
          </cell>
          <cell r="BB149">
            <v>0</v>
          </cell>
          <cell r="BD149" t="str">
            <v>ZAD04 LESS ICE</v>
          </cell>
          <cell r="BE149">
            <v>69</v>
          </cell>
          <cell r="BG149" t="str">
            <v>ZAC12 1312:Mc HASH/B</v>
          </cell>
          <cell r="BH149">
            <v>1</v>
          </cell>
          <cell r="BJ149" t="str">
            <v>ZAC03 1303:CHK WING</v>
          </cell>
          <cell r="BK149">
            <v>2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S149">
            <v>0</v>
          </cell>
          <cell r="BT149">
            <v>0</v>
          </cell>
          <cell r="BV149">
            <v>0</v>
          </cell>
          <cell r="BW149">
            <v>0</v>
          </cell>
          <cell r="BY149" t="str">
            <v>ZAC09 1309:Mc /O.RINGS</v>
          </cell>
          <cell r="BZ149">
            <v>1</v>
          </cell>
          <cell r="CB149" t="str">
            <v>ZAA02 HEINEKEN EX BKT</v>
          </cell>
          <cell r="CC149">
            <v>2</v>
          </cell>
          <cell r="CE149" t="str">
            <v>ZAD03 WARM</v>
          </cell>
          <cell r="CF149">
            <v>24</v>
          </cell>
          <cell r="CH149">
            <v>0</v>
          </cell>
          <cell r="CI149">
            <v>0</v>
          </cell>
          <cell r="CK149">
            <v>0</v>
          </cell>
          <cell r="CL149">
            <v>0</v>
          </cell>
          <cell r="CN149">
            <v>0</v>
          </cell>
          <cell r="CO149">
            <v>0</v>
          </cell>
        </row>
        <row r="150">
          <cell r="B150">
            <v>0</v>
          </cell>
          <cell r="C150">
            <v>0</v>
          </cell>
          <cell r="E150" t="str">
            <v>ZAD37 ICE BUCKET</v>
          </cell>
          <cell r="F150">
            <v>7</v>
          </cell>
          <cell r="H150">
            <v>0</v>
          </cell>
          <cell r="I150">
            <v>0</v>
          </cell>
          <cell r="K150">
            <v>0</v>
          </cell>
          <cell r="L150">
            <v>0</v>
          </cell>
          <cell r="N150" t="str">
            <v>ZAC02 1302:NUGGET</v>
          </cell>
          <cell r="O150">
            <v>4</v>
          </cell>
          <cell r="Q150" t="str">
            <v>GE04 DUNHILL MT LITE</v>
          </cell>
          <cell r="R150">
            <v>1</v>
          </cell>
          <cell r="T150" t="str">
            <v>ZAD37 ICE BUCKET</v>
          </cell>
          <cell r="U150">
            <v>9</v>
          </cell>
          <cell r="W150">
            <v>0</v>
          </cell>
          <cell r="X150">
            <v>0</v>
          </cell>
          <cell r="Z150">
            <v>0</v>
          </cell>
          <cell r="AA150">
            <v>0</v>
          </cell>
          <cell r="AC150">
            <v>0</v>
          </cell>
          <cell r="AD150">
            <v>0</v>
          </cell>
          <cell r="AF150">
            <v>0</v>
          </cell>
          <cell r="AG150">
            <v>0</v>
          </cell>
          <cell r="AI150">
            <v>0</v>
          </cell>
          <cell r="AJ150">
            <v>0</v>
          </cell>
          <cell r="AL150">
            <v>0</v>
          </cell>
          <cell r="AM150">
            <v>0</v>
          </cell>
          <cell r="AO150" t="str">
            <v>ZAD06 NO ICE</v>
          </cell>
          <cell r="AP150">
            <v>15</v>
          </cell>
          <cell r="AR150">
            <v>0</v>
          </cell>
          <cell r="AS150">
            <v>0</v>
          </cell>
          <cell r="AU150">
            <v>0</v>
          </cell>
          <cell r="AV150">
            <v>0</v>
          </cell>
          <cell r="AX150">
            <v>0</v>
          </cell>
          <cell r="AY150">
            <v>0</v>
          </cell>
          <cell r="BA150">
            <v>0</v>
          </cell>
          <cell r="BB150">
            <v>0</v>
          </cell>
          <cell r="BD150" t="str">
            <v>ZAD05 MORE ICE</v>
          </cell>
          <cell r="BE150">
            <v>1</v>
          </cell>
          <cell r="BG150" t="str">
            <v>ZAD01 COLD</v>
          </cell>
          <cell r="BH150">
            <v>9</v>
          </cell>
          <cell r="BJ150" t="str">
            <v>ZAC04 1304:IKAN BILIS</v>
          </cell>
          <cell r="BK150">
            <v>1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S150">
            <v>0</v>
          </cell>
          <cell r="BT150">
            <v>0</v>
          </cell>
          <cell r="BV150">
            <v>0</v>
          </cell>
          <cell r="BW150">
            <v>0</v>
          </cell>
          <cell r="BY150" t="str">
            <v>ZAC10 1310:Mc SPIRAL/F</v>
          </cell>
          <cell r="BZ150">
            <v>1</v>
          </cell>
          <cell r="CB150" t="str">
            <v>ZAB02 1202:FRIES</v>
          </cell>
          <cell r="CC150">
            <v>3</v>
          </cell>
          <cell r="CE150" t="str">
            <v>ZAD04 LESS ICE</v>
          </cell>
          <cell r="CF150">
            <v>78</v>
          </cell>
          <cell r="CH150">
            <v>0</v>
          </cell>
          <cell r="CI150">
            <v>0</v>
          </cell>
          <cell r="CK150">
            <v>0</v>
          </cell>
          <cell r="CL150">
            <v>0</v>
          </cell>
          <cell r="CN150">
            <v>0</v>
          </cell>
          <cell r="CO150">
            <v>0</v>
          </cell>
        </row>
        <row r="151">
          <cell r="B151">
            <v>0</v>
          </cell>
          <cell r="C151">
            <v>0</v>
          </cell>
          <cell r="E151" t="str">
            <v>ZZZZZ CHANGE MEM</v>
          </cell>
          <cell r="F151">
            <v>0</v>
          </cell>
          <cell r="H151">
            <v>0</v>
          </cell>
          <cell r="I151">
            <v>0</v>
          </cell>
          <cell r="K151">
            <v>0</v>
          </cell>
          <cell r="L151">
            <v>0</v>
          </cell>
          <cell r="N151" t="str">
            <v>ZAC04 1304:IKAN BILIS</v>
          </cell>
          <cell r="O151">
            <v>2</v>
          </cell>
          <cell r="Q151" t="str">
            <v>GE05 DUNHILL BOOST</v>
          </cell>
          <cell r="R151">
            <v>1</v>
          </cell>
          <cell r="T151" t="str">
            <v>ZZZZZ WRONG KEY</v>
          </cell>
          <cell r="U151">
            <v>0</v>
          </cell>
          <cell r="W151">
            <v>0</v>
          </cell>
          <cell r="X151">
            <v>0</v>
          </cell>
          <cell r="Z151">
            <v>0</v>
          </cell>
          <cell r="AA151">
            <v>0</v>
          </cell>
          <cell r="AC151">
            <v>0</v>
          </cell>
          <cell r="AD151">
            <v>0</v>
          </cell>
          <cell r="AF151">
            <v>0</v>
          </cell>
          <cell r="AG151">
            <v>0</v>
          </cell>
          <cell r="AI151">
            <v>0</v>
          </cell>
          <cell r="AJ151">
            <v>0</v>
          </cell>
          <cell r="AL151">
            <v>0</v>
          </cell>
          <cell r="AM151">
            <v>0</v>
          </cell>
          <cell r="AO151" t="str">
            <v>ZAD07 LESS SWEET</v>
          </cell>
          <cell r="AP151">
            <v>6</v>
          </cell>
          <cell r="AR151">
            <v>0</v>
          </cell>
          <cell r="AS151">
            <v>0</v>
          </cell>
          <cell r="AU151">
            <v>0</v>
          </cell>
          <cell r="AV151">
            <v>0</v>
          </cell>
          <cell r="AX151">
            <v>0</v>
          </cell>
          <cell r="AY151">
            <v>0</v>
          </cell>
          <cell r="BA151">
            <v>0</v>
          </cell>
          <cell r="BB151">
            <v>0</v>
          </cell>
          <cell r="BD151" t="str">
            <v>ZAD06 NO ICE</v>
          </cell>
          <cell r="BE151">
            <v>22</v>
          </cell>
          <cell r="BG151" t="str">
            <v>ZAD02 HOT</v>
          </cell>
          <cell r="BH151">
            <v>6</v>
          </cell>
          <cell r="BJ151" t="str">
            <v>ZAC07 1307:D/F C.WINGS</v>
          </cell>
          <cell r="BK151">
            <v>3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S151">
            <v>0</v>
          </cell>
          <cell r="BT151">
            <v>0</v>
          </cell>
          <cell r="BV151">
            <v>0</v>
          </cell>
          <cell r="BW151">
            <v>0</v>
          </cell>
          <cell r="BY151" t="str">
            <v>ZAD01 COLD</v>
          </cell>
          <cell r="BZ151">
            <v>4</v>
          </cell>
          <cell r="CB151" t="str">
            <v>ZAB04 1204:F.BALL</v>
          </cell>
          <cell r="CC151">
            <v>1</v>
          </cell>
          <cell r="CE151" t="str">
            <v>ZAD06 NO ICE</v>
          </cell>
          <cell r="CF151">
            <v>11</v>
          </cell>
          <cell r="CH151">
            <v>0</v>
          </cell>
          <cell r="CI151">
            <v>0</v>
          </cell>
          <cell r="CK151">
            <v>0</v>
          </cell>
          <cell r="CL151">
            <v>0</v>
          </cell>
          <cell r="CN151">
            <v>0</v>
          </cell>
          <cell r="CO151">
            <v>0</v>
          </cell>
        </row>
        <row r="152">
          <cell r="B152">
            <v>0</v>
          </cell>
          <cell r="C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K152">
            <v>0</v>
          </cell>
          <cell r="L152">
            <v>0</v>
          </cell>
          <cell r="N152" t="str">
            <v>ZAC07 1307:D/F C.WINGS</v>
          </cell>
          <cell r="O152">
            <v>1</v>
          </cell>
          <cell r="Q152" t="str">
            <v>ZAA01 GUINNESS EX BKT</v>
          </cell>
          <cell r="R152">
            <v>2</v>
          </cell>
          <cell r="T152">
            <v>0</v>
          </cell>
          <cell r="U152">
            <v>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C152">
            <v>0</v>
          </cell>
          <cell r="AD152">
            <v>0</v>
          </cell>
          <cell r="AF152">
            <v>0</v>
          </cell>
          <cell r="AG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O152" t="str">
            <v>ZAD13 ADD LEMON</v>
          </cell>
          <cell r="AP152">
            <v>6</v>
          </cell>
          <cell r="AR152">
            <v>0</v>
          </cell>
          <cell r="AS152">
            <v>0</v>
          </cell>
          <cell r="AU152">
            <v>0</v>
          </cell>
          <cell r="AV152">
            <v>0</v>
          </cell>
          <cell r="AX152">
            <v>0</v>
          </cell>
          <cell r="AY152">
            <v>0</v>
          </cell>
          <cell r="BA152">
            <v>0</v>
          </cell>
          <cell r="BB152">
            <v>0</v>
          </cell>
          <cell r="BD152" t="str">
            <v>ZAD07 LESS SWEET</v>
          </cell>
          <cell r="BE152">
            <v>1</v>
          </cell>
          <cell r="BG152" t="str">
            <v>ZAD03 WARM</v>
          </cell>
          <cell r="BH152">
            <v>23</v>
          </cell>
          <cell r="BJ152" t="str">
            <v>ZAC09 1309:Mc /O.RINGS</v>
          </cell>
          <cell r="BK152">
            <v>2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S152">
            <v>0</v>
          </cell>
          <cell r="BT152">
            <v>0</v>
          </cell>
          <cell r="BV152">
            <v>0</v>
          </cell>
          <cell r="BW152">
            <v>0</v>
          </cell>
          <cell r="BY152" t="str">
            <v>ZAD02 HOT</v>
          </cell>
          <cell r="BZ152">
            <v>7</v>
          </cell>
          <cell r="CB152" t="str">
            <v>ZAB06 1206:SPRING RL</v>
          </cell>
          <cell r="CC152">
            <v>1</v>
          </cell>
          <cell r="CE152" t="str">
            <v>ZAD07 LESS SWEET</v>
          </cell>
          <cell r="CF152">
            <v>2</v>
          </cell>
          <cell r="CH152">
            <v>0</v>
          </cell>
          <cell r="CI152">
            <v>0</v>
          </cell>
          <cell r="CK152">
            <v>0</v>
          </cell>
          <cell r="CL152">
            <v>0</v>
          </cell>
          <cell r="CN152">
            <v>0</v>
          </cell>
          <cell r="CO152">
            <v>0</v>
          </cell>
        </row>
        <row r="153">
          <cell r="B153">
            <v>0</v>
          </cell>
          <cell r="C153">
            <v>0</v>
          </cell>
          <cell r="E153">
            <v>0</v>
          </cell>
          <cell r="F153">
            <v>0</v>
          </cell>
          <cell r="H153">
            <v>0</v>
          </cell>
          <cell r="I153">
            <v>0</v>
          </cell>
          <cell r="K153">
            <v>0</v>
          </cell>
          <cell r="L153">
            <v>0</v>
          </cell>
          <cell r="N153" t="str">
            <v>ZAC08 1308:C/CALAMARI</v>
          </cell>
          <cell r="O153">
            <v>2</v>
          </cell>
          <cell r="Q153" t="str">
            <v>ZAA02 HEINEKEN EX BKT</v>
          </cell>
          <cell r="R153">
            <v>3</v>
          </cell>
          <cell r="T153">
            <v>0</v>
          </cell>
          <cell r="U153">
            <v>0</v>
          </cell>
          <cell r="W153">
            <v>0</v>
          </cell>
          <cell r="X153">
            <v>0</v>
          </cell>
          <cell r="Z153">
            <v>0</v>
          </cell>
          <cell r="AA153">
            <v>0</v>
          </cell>
          <cell r="AC153">
            <v>0</v>
          </cell>
          <cell r="AD153">
            <v>0</v>
          </cell>
          <cell r="AF153">
            <v>0</v>
          </cell>
          <cell r="AG153">
            <v>0</v>
          </cell>
          <cell r="AI153">
            <v>0</v>
          </cell>
          <cell r="AJ153">
            <v>0</v>
          </cell>
          <cell r="AL153">
            <v>0</v>
          </cell>
          <cell r="AM153">
            <v>0</v>
          </cell>
          <cell r="AO153" t="str">
            <v>ZAD16 WATER SODA</v>
          </cell>
          <cell r="AP153">
            <v>6</v>
          </cell>
          <cell r="AR153">
            <v>0</v>
          </cell>
          <cell r="AS153">
            <v>0</v>
          </cell>
          <cell r="AU153">
            <v>0</v>
          </cell>
          <cell r="AV153">
            <v>0</v>
          </cell>
          <cell r="AX153">
            <v>0</v>
          </cell>
          <cell r="AY153">
            <v>0</v>
          </cell>
          <cell r="BA153">
            <v>0</v>
          </cell>
          <cell r="BB153">
            <v>0</v>
          </cell>
          <cell r="BD153" t="str">
            <v>ZAD13 ADD LEMON</v>
          </cell>
          <cell r="BE153">
            <v>4</v>
          </cell>
          <cell r="BG153" t="str">
            <v>ZAD04 LESS ICE</v>
          </cell>
          <cell r="BH153">
            <v>66</v>
          </cell>
          <cell r="BJ153" t="str">
            <v>ZAC10 1310:Mc SPIRAL/F</v>
          </cell>
          <cell r="BK153">
            <v>1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S153">
            <v>0</v>
          </cell>
          <cell r="BT153">
            <v>0</v>
          </cell>
          <cell r="BV153">
            <v>0</v>
          </cell>
          <cell r="BW153">
            <v>0</v>
          </cell>
          <cell r="BY153" t="str">
            <v>ZAD03 WARM</v>
          </cell>
          <cell r="BZ153">
            <v>28</v>
          </cell>
          <cell r="CB153" t="str">
            <v>ZAB07 1207:SAUSAGE</v>
          </cell>
          <cell r="CC153">
            <v>3</v>
          </cell>
          <cell r="CE153" t="str">
            <v>ZAD13 ADD LEMON</v>
          </cell>
          <cell r="CF153">
            <v>7</v>
          </cell>
          <cell r="CH153">
            <v>0</v>
          </cell>
          <cell r="CI153">
            <v>0</v>
          </cell>
          <cell r="CK153">
            <v>0</v>
          </cell>
          <cell r="CL153">
            <v>0</v>
          </cell>
          <cell r="CN153">
            <v>0</v>
          </cell>
          <cell r="CO153">
            <v>0</v>
          </cell>
        </row>
        <row r="154">
          <cell r="B154">
            <v>0</v>
          </cell>
          <cell r="C154">
            <v>0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K154">
            <v>0</v>
          </cell>
          <cell r="L154">
            <v>0</v>
          </cell>
          <cell r="N154" t="str">
            <v>ZAC10 1310:Mc SPIRAL/F</v>
          </cell>
          <cell r="O154">
            <v>2</v>
          </cell>
          <cell r="Q154" t="str">
            <v>ZAB01 1201:SFD STICK</v>
          </cell>
          <cell r="R154">
            <v>3</v>
          </cell>
          <cell r="T154">
            <v>0</v>
          </cell>
          <cell r="U154">
            <v>0</v>
          </cell>
          <cell r="W154">
            <v>0</v>
          </cell>
          <cell r="X154">
            <v>0</v>
          </cell>
          <cell r="Z154">
            <v>0</v>
          </cell>
          <cell r="AA154">
            <v>0</v>
          </cell>
          <cell r="AC154">
            <v>0</v>
          </cell>
          <cell r="AD154">
            <v>0</v>
          </cell>
          <cell r="AF154">
            <v>0</v>
          </cell>
          <cell r="AG154">
            <v>0</v>
          </cell>
          <cell r="AI154">
            <v>0</v>
          </cell>
          <cell r="AJ154">
            <v>0</v>
          </cell>
          <cell r="AL154">
            <v>0</v>
          </cell>
          <cell r="AM154">
            <v>0</v>
          </cell>
          <cell r="AO154" t="str">
            <v>ZAD17 WITHOUT SUGAR</v>
          </cell>
          <cell r="AP154">
            <v>2</v>
          </cell>
          <cell r="AR154">
            <v>0</v>
          </cell>
          <cell r="AS154">
            <v>0</v>
          </cell>
          <cell r="AU154">
            <v>0</v>
          </cell>
          <cell r="AV154">
            <v>0</v>
          </cell>
          <cell r="AX154">
            <v>0</v>
          </cell>
          <cell r="AY154">
            <v>0</v>
          </cell>
          <cell r="BA154">
            <v>0</v>
          </cell>
          <cell r="BB154">
            <v>0</v>
          </cell>
          <cell r="BD154" t="str">
            <v>ZAD16 WITHOUT PRAWN</v>
          </cell>
          <cell r="BE154">
            <v>4</v>
          </cell>
          <cell r="BG154" t="str">
            <v>ZAD05 MORE ICE</v>
          </cell>
          <cell r="BH154">
            <v>1</v>
          </cell>
          <cell r="BJ154" t="str">
            <v>ZAD01 COLD</v>
          </cell>
          <cell r="BK154">
            <v>9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S154">
            <v>0</v>
          </cell>
          <cell r="BT154">
            <v>0</v>
          </cell>
          <cell r="BV154">
            <v>0</v>
          </cell>
          <cell r="BW154">
            <v>0</v>
          </cell>
          <cell r="BY154" t="str">
            <v>ZAD04 LESS ICE</v>
          </cell>
          <cell r="BZ154">
            <v>63</v>
          </cell>
          <cell r="CB154" t="str">
            <v>ZAC07 1307:D/F C.WINGS</v>
          </cell>
          <cell r="CC154">
            <v>2</v>
          </cell>
          <cell r="CE154" t="str">
            <v>ZAD16 1 CUP ICE</v>
          </cell>
          <cell r="CF154">
            <v>4</v>
          </cell>
          <cell r="CH154">
            <v>0</v>
          </cell>
          <cell r="CI154">
            <v>0</v>
          </cell>
          <cell r="CK154">
            <v>0</v>
          </cell>
          <cell r="CL154">
            <v>0</v>
          </cell>
          <cell r="CN154">
            <v>0</v>
          </cell>
          <cell r="CO154">
            <v>0</v>
          </cell>
        </row>
        <row r="155">
          <cell r="B155">
            <v>0</v>
          </cell>
          <cell r="C155">
            <v>0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K155">
            <v>0</v>
          </cell>
          <cell r="L155">
            <v>0</v>
          </cell>
          <cell r="N155" t="str">
            <v>ZAC12 1312:Mc HASH/B</v>
          </cell>
          <cell r="O155">
            <v>1</v>
          </cell>
          <cell r="Q155" t="str">
            <v>ZAB02 1202:FRIES</v>
          </cell>
          <cell r="R155">
            <v>7</v>
          </cell>
          <cell r="T155">
            <v>0</v>
          </cell>
          <cell r="U155">
            <v>0</v>
          </cell>
          <cell r="W155">
            <v>0</v>
          </cell>
          <cell r="X155">
            <v>0</v>
          </cell>
          <cell r="Z155">
            <v>0</v>
          </cell>
          <cell r="AA155">
            <v>0</v>
          </cell>
          <cell r="AC155">
            <v>0</v>
          </cell>
          <cell r="AD155">
            <v>0</v>
          </cell>
          <cell r="AF155">
            <v>0</v>
          </cell>
          <cell r="AG155">
            <v>0</v>
          </cell>
          <cell r="AI155">
            <v>0</v>
          </cell>
          <cell r="AJ155">
            <v>0</v>
          </cell>
          <cell r="AL155">
            <v>0</v>
          </cell>
          <cell r="AM155">
            <v>0</v>
          </cell>
          <cell r="AO155" t="str">
            <v>ZAD19 KAU KAU</v>
          </cell>
          <cell r="AP155">
            <v>4</v>
          </cell>
          <cell r="AR155">
            <v>0</v>
          </cell>
          <cell r="AS155">
            <v>0</v>
          </cell>
          <cell r="AU155">
            <v>0</v>
          </cell>
          <cell r="AV155">
            <v>0</v>
          </cell>
          <cell r="AX155">
            <v>0</v>
          </cell>
          <cell r="AY155">
            <v>0</v>
          </cell>
          <cell r="BA155">
            <v>0</v>
          </cell>
          <cell r="BB155">
            <v>0</v>
          </cell>
          <cell r="BD155" t="str">
            <v>ZAD17 WITHOUT SUGAR</v>
          </cell>
          <cell r="BE155">
            <v>2</v>
          </cell>
          <cell r="BG155" t="str">
            <v>ZAD06 NO ICE</v>
          </cell>
          <cell r="BH155">
            <v>29</v>
          </cell>
          <cell r="BJ155" t="str">
            <v>ZAD02 HOT</v>
          </cell>
          <cell r="BK155">
            <v>1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S155">
            <v>0</v>
          </cell>
          <cell r="BT155">
            <v>0</v>
          </cell>
          <cell r="BV155">
            <v>0</v>
          </cell>
          <cell r="BW155">
            <v>0</v>
          </cell>
          <cell r="BY155" t="str">
            <v>ZAD06 NO ICE</v>
          </cell>
          <cell r="BZ155">
            <v>18</v>
          </cell>
          <cell r="CB155" t="str">
            <v>ZAD01 COLD</v>
          </cell>
          <cell r="CC155">
            <v>5</v>
          </cell>
          <cell r="CE155" t="str">
            <v>ZAD17 WITHOUT SUGAR</v>
          </cell>
          <cell r="CF155">
            <v>1</v>
          </cell>
          <cell r="CH155">
            <v>0</v>
          </cell>
          <cell r="CI155">
            <v>0</v>
          </cell>
          <cell r="CK155">
            <v>0</v>
          </cell>
          <cell r="CL155">
            <v>0</v>
          </cell>
          <cell r="CN155">
            <v>0</v>
          </cell>
          <cell r="CO155">
            <v>0</v>
          </cell>
        </row>
        <row r="156">
          <cell r="B156">
            <v>0</v>
          </cell>
          <cell r="C156">
            <v>0</v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K156">
            <v>0</v>
          </cell>
          <cell r="L156">
            <v>0</v>
          </cell>
          <cell r="N156" t="str">
            <v>ZAD01 COLD</v>
          </cell>
          <cell r="O156">
            <v>2</v>
          </cell>
          <cell r="Q156" t="str">
            <v>ZAB03 1203:GOLD MROOM</v>
          </cell>
          <cell r="R156">
            <v>2</v>
          </cell>
          <cell r="T156">
            <v>0</v>
          </cell>
          <cell r="U156">
            <v>0</v>
          </cell>
          <cell r="W156">
            <v>0</v>
          </cell>
          <cell r="X156">
            <v>0</v>
          </cell>
          <cell r="Z156">
            <v>0</v>
          </cell>
          <cell r="AA156">
            <v>0</v>
          </cell>
          <cell r="AC156">
            <v>0</v>
          </cell>
          <cell r="AD156">
            <v>0</v>
          </cell>
          <cell r="AF156">
            <v>0</v>
          </cell>
          <cell r="AG156">
            <v>0</v>
          </cell>
          <cell r="AI156">
            <v>0</v>
          </cell>
          <cell r="AJ156">
            <v>0</v>
          </cell>
          <cell r="AL156">
            <v>0</v>
          </cell>
          <cell r="AM156">
            <v>0</v>
          </cell>
          <cell r="AO156" t="str">
            <v>ZAD20 JUG</v>
          </cell>
          <cell r="AP156">
            <v>2</v>
          </cell>
          <cell r="AR156">
            <v>0</v>
          </cell>
          <cell r="AS156">
            <v>0</v>
          </cell>
          <cell r="AU156">
            <v>0</v>
          </cell>
          <cell r="AV156">
            <v>0</v>
          </cell>
          <cell r="AX156">
            <v>0</v>
          </cell>
          <cell r="AY156">
            <v>0</v>
          </cell>
          <cell r="BA156">
            <v>0</v>
          </cell>
          <cell r="BB156">
            <v>0</v>
          </cell>
          <cell r="BD156" t="str">
            <v>ZAD20 JUG</v>
          </cell>
          <cell r="BE156">
            <v>10</v>
          </cell>
          <cell r="BG156" t="str">
            <v>ZAD07 LESS SWEET</v>
          </cell>
          <cell r="BH156">
            <v>10</v>
          </cell>
          <cell r="BJ156" t="str">
            <v>ZAD03 WARM</v>
          </cell>
          <cell r="BK156">
            <v>24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S156">
            <v>0</v>
          </cell>
          <cell r="BT156">
            <v>0</v>
          </cell>
          <cell r="BV156">
            <v>0</v>
          </cell>
          <cell r="BW156">
            <v>0</v>
          </cell>
          <cell r="BY156" t="str">
            <v>ZAD07 LESS SWEET</v>
          </cell>
          <cell r="BZ156">
            <v>3</v>
          </cell>
          <cell r="CB156" t="str">
            <v>ZAD02 HOT</v>
          </cell>
          <cell r="CC156">
            <v>4</v>
          </cell>
          <cell r="CE156" t="str">
            <v>ZAD20 JUG</v>
          </cell>
          <cell r="CF156">
            <v>5</v>
          </cell>
          <cell r="CH156">
            <v>0</v>
          </cell>
          <cell r="CI156">
            <v>0</v>
          </cell>
          <cell r="CK156">
            <v>0</v>
          </cell>
          <cell r="CL156">
            <v>0</v>
          </cell>
          <cell r="CN156">
            <v>0</v>
          </cell>
          <cell r="CO156">
            <v>0</v>
          </cell>
        </row>
        <row r="157">
          <cell r="B157">
            <v>0</v>
          </cell>
          <cell r="C157">
            <v>0</v>
          </cell>
          <cell r="E157">
            <v>0</v>
          </cell>
          <cell r="F157">
            <v>0</v>
          </cell>
          <cell r="H157">
            <v>0</v>
          </cell>
          <cell r="I157">
            <v>0</v>
          </cell>
          <cell r="K157">
            <v>0</v>
          </cell>
          <cell r="L157">
            <v>0</v>
          </cell>
          <cell r="N157" t="str">
            <v>ZAD02 HOT</v>
          </cell>
          <cell r="O157">
            <v>7</v>
          </cell>
          <cell r="Q157" t="str">
            <v>ZAB06 1206:SPRING RL</v>
          </cell>
          <cell r="R157">
            <v>5</v>
          </cell>
          <cell r="T157">
            <v>0</v>
          </cell>
          <cell r="U157">
            <v>0</v>
          </cell>
          <cell r="W157">
            <v>0</v>
          </cell>
          <cell r="X157">
            <v>0</v>
          </cell>
          <cell r="Z157">
            <v>0</v>
          </cell>
          <cell r="AA157">
            <v>0</v>
          </cell>
          <cell r="AC157">
            <v>0</v>
          </cell>
          <cell r="AD157">
            <v>0</v>
          </cell>
          <cell r="AF157">
            <v>0</v>
          </cell>
          <cell r="AG157">
            <v>0</v>
          </cell>
          <cell r="AI157">
            <v>0</v>
          </cell>
          <cell r="AJ157">
            <v>0</v>
          </cell>
          <cell r="AL157">
            <v>0</v>
          </cell>
          <cell r="AM157">
            <v>0</v>
          </cell>
          <cell r="AO157" t="str">
            <v>ZAD36 BEER GLASS</v>
          </cell>
          <cell r="AP157">
            <v>26</v>
          </cell>
          <cell r="AR157">
            <v>0</v>
          </cell>
          <cell r="AS157">
            <v>0</v>
          </cell>
          <cell r="AU157">
            <v>0</v>
          </cell>
          <cell r="AV157">
            <v>0</v>
          </cell>
          <cell r="AX157">
            <v>0</v>
          </cell>
          <cell r="AY157">
            <v>0</v>
          </cell>
          <cell r="BA157">
            <v>0</v>
          </cell>
          <cell r="BB157">
            <v>0</v>
          </cell>
          <cell r="BD157" t="str">
            <v>ZAD21 TAKE AWAY</v>
          </cell>
          <cell r="BE157">
            <v>2</v>
          </cell>
          <cell r="BG157" t="str">
            <v>ZAD13 ADD LEMON</v>
          </cell>
          <cell r="BH157">
            <v>32</v>
          </cell>
          <cell r="BJ157" t="str">
            <v>ZAD04 LESS ICE</v>
          </cell>
          <cell r="BK157">
            <v>33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S157">
            <v>0</v>
          </cell>
          <cell r="BT157">
            <v>0</v>
          </cell>
          <cell r="BV157">
            <v>0</v>
          </cell>
          <cell r="BW157">
            <v>0</v>
          </cell>
          <cell r="BY157" t="str">
            <v>ZAD13 ADD LEMON</v>
          </cell>
          <cell r="BZ157">
            <v>6</v>
          </cell>
          <cell r="CB157" t="str">
            <v>ZAD03 WARM</v>
          </cell>
          <cell r="CC157">
            <v>22</v>
          </cell>
          <cell r="CE157" t="str">
            <v>ZAD36 BEER GLASS</v>
          </cell>
          <cell r="CF157">
            <v>12</v>
          </cell>
          <cell r="CH157">
            <v>0</v>
          </cell>
          <cell r="CI157">
            <v>0</v>
          </cell>
          <cell r="CK157">
            <v>0</v>
          </cell>
          <cell r="CL157">
            <v>0</v>
          </cell>
          <cell r="CN157">
            <v>0</v>
          </cell>
          <cell r="CO157">
            <v>0</v>
          </cell>
        </row>
        <row r="158">
          <cell r="B158">
            <v>0</v>
          </cell>
          <cell r="C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K158">
            <v>0</v>
          </cell>
          <cell r="L158">
            <v>0</v>
          </cell>
          <cell r="N158" t="str">
            <v>ZAD03 WARM</v>
          </cell>
          <cell r="O158">
            <v>20</v>
          </cell>
          <cell r="Q158" t="str">
            <v>ZAB07 1207:SAUSAGE</v>
          </cell>
          <cell r="R158">
            <v>3</v>
          </cell>
          <cell r="T158">
            <v>0</v>
          </cell>
          <cell r="U158">
            <v>0</v>
          </cell>
          <cell r="W158">
            <v>0</v>
          </cell>
          <cell r="X158">
            <v>0</v>
          </cell>
          <cell r="Z158">
            <v>0</v>
          </cell>
          <cell r="AA158">
            <v>0</v>
          </cell>
          <cell r="AC158">
            <v>0</v>
          </cell>
          <cell r="AD158">
            <v>0</v>
          </cell>
          <cell r="AF158">
            <v>0</v>
          </cell>
          <cell r="AG158">
            <v>0</v>
          </cell>
          <cell r="AI158">
            <v>0</v>
          </cell>
          <cell r="AJ158">
            <v>0</v>
          </cell>
          <cell r="AL158">
            <v>0</v>
          </cell>
          <cell r="AM158">
            <v>0</v>
          </cell>
          <cell r="AO158" t="str">
            <v>ZAD37 ICE BUCKET</v>
          </cell>
          <cell r="AP158">
            <v>8</v>
          </cell>
          <cell r="AR158">
            <v>0</v>
          </cell>
          <cell r="AS158">
            <v>0</v>
          </cell>
          <cell r="AU158">
            <v>0</v>
          </cell>
          <cell r="AV158">
            <v>0</v>
          </cell>
          <cell r="AX158">
            <v>0</v>
          </cell>
          <cell r="AY158">
            <v>0</v>
          </cell>
          <cell r="BA158">
            <v>0</v>
          </cell>
          <cell r="BB158">
            <v>0</v>
          </cell>
          <cell r="BD158" t="str">
            <v>ZAD24 + SAUCE BP</v>
          </cell>
          <cell r="BE158">
            <v>1</v>
          </cell>
          <cell r="BG158" t="str">
            <v>ZAD16 ICE CUBE ONLY</v>
          </cell>
          <cell r="BH158">
            <v>2</v>
          </cell>
          <cell r="BJ158" t="str">
            <v>ZAD06 NO ICE</v>
          </cell>
          <cell r="BK158">
            <v>12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S158">
            <v>0</v>
          </cell>
          <cell r="BT158">
            <v>0</v>
          </cell>
          <cell r="BV158">
            <v>0</v>
          </cell>
          <cell r="BW158">
            <v>0</v>
          </cell>
          <cell r="BY158" t="str">
            <v>ZAD15 VEGGIE ONLY</v>
          </cell>
          <cell r="BZ158">
            <v>1</v>
          </cell>
          <cell r="CB158" t="str">
            <v>ZAD04 LESS ICE</v>
          </cell>
          <cell r="CC158">
            <v>71</v>
          </cell>
          <cell r="CE158" t="str">
            <v>ZAD37 ICE BUCKET</v>
          </cell>
          <cell r="CF158">
            <v>4</v>
          </cell>
          <cell r="CH158">
            <v>0</v>
          </cell>
          <cell r="CI158">
            <v>0</v>
          </cell>
          <cell r="CK158">
            <v>0</v>
          </cell>
          <cell r="CL158">
            <v>0</v>
          </cell>
          <cell r="CN158">
            <v>0</v>
          </cell>
          <cell r="CO158">
            <v>0</v>
          </cell>
        </row>
        <row r="159">
          <cell r="B159">
            <v>0</v>
          </cell>
          <cell r="C159">
            <v>0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K159">
            <v>0</v>
          </cell>
          <cell r="L159">
            <v>0</v>
          </cell>
          <cell r="N159" t="str">
            <v>ZAD04 LESS ICE</v>
          </cell>
          <cell r="O159">
            <v>45</v>
          </cell>
          <cell r="Q159" t="str">
            <v>ZAC02 1302:NUGGET</v>
          </cell>
          <cell r="R159">
            <v>6</v>
          </cell>
          <cell r="T159">
            <v>0</v>
          </cell>
          <cell r="U159">
            <v>0</v>
          </cell>
          <cell r="W159">
            <v>0</v>
          </cell>
          <cell r="X159">
            <v>0</v>
          </cell>
          <cell r="Z159">
            <v>0</v>
          </cell>
          <cell r="AA159">
            <v>0</v>
          </cell>
          <cell r="AC159">
            <v>0</v>
          </cell>
          <cell r="AD159">
            <v>0</v>
          </cell>
          <cell r="AF159">
            <v>0</v>
          </cell>
          <cell r="AG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O159" t="str">
            <v>ZZZZZ CUS CANCEL</v>
          </cell>
          <cell r="AP159">
            <v>0</v>
          </cell>
          <cell r="AR159">
            <v>0</v>
          </cell>
          <cell r="AS159">
            <v>0</v>
          </cell>
          <cell r="AU159">
            <v>0</v>
          </cell>
          <cell r="AV159">
            <v>0</v>
          </cell>
          <cell r="AX159">
            <v>0</v>
          </cell>
          <cell r="AY159">
            <v>0</v>
          </cell>
          <cell r="BA159">
            <v>0</v>
          </cell>
          <cell r="BB159">
            <v>0</v>
          </cell>
          <cell r="BD159" t="str">
            <v>ZAD25 + SAUCE BUTTER</v>
          </cell>
          <cell r="BE159">
            <v>2</v>
          </cell>
          <cell r="BG159" t="str">
            <v>ZAD17 WITHOUT SUGAR</v>
          </cell>
          <cell r="BH159">
            <v>2</v>
          </cell>
          <cell r="BJ159" t="str">
            <v>ZAD07 LESS SWEET</v>
          </cell>
          <cell r="BK159">
            <v>6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S159">
            <v>0</v>
          </cell>
          <cell r="BT159">
            <v>0</v>
          </cell>
          <cell r="BV159">
            <v>0</v>
          </cell>
          <cell r="BW159">
            <v>0</v>
          </cell>
          <cell r="BY159" t="str">
            <v>ZAD16 WITHOUT PRAWN</v>
          </cell>
          <cell r="BZ159">
            <v>1</v>
          </cell>
          <cell r="CB159" t="str">
            <v>ZAD06 NO ICE</v>
          </cell>
          <cell r="CC159">
            <v>10</v>
          </cell>
          <cell r="CE159" t="str">
            <v>ZZZZZ WRONG KEY</v>
          </cell>
          <cell r="CF159">
            <v>0</v>
          </cell>
          <cell r="CH159">
            <v>0</v>
          </cell>
          <cell r="CI159">
            <v>0</v>
          </cell>
          <cell r="CK159">
            <v>0</v>
          </cell>
          <cell r="CL159">
            <v>0</v>
          </cell>
          <cell r="CN159">
            <v>0</v>
          </cell>
          <cell r="CO159">
            <v>0</v>
          </cell>
        </row>
        <row r="160">
          <cell r="B160">
            <v>0</v>
          </cell>
          <cell r="C160">
            <v>0</v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K160">
            <v>0</v>
          </cell>
          <cell r="L160">
            <v>0</v>
          </cell>
          <cell r="N160" t="str">
            <v>ZAD06 NO ICE</v>
          </cell>
          <cell r="O160">
            <v>12</v>
          </cell>
          <cell r="Q160" t="str">
            <v>ZAC03 1303:CHK WING</v>
          </cell>
          <cell r="R160">
            <v>10</v>
          </cell>
          <cell r="T160">
            <v>0</v>
          </cell>
          <cell r="U160">
            <v>0</v>
          </cell>
          <cell r="W160">
            <v>0</v>
          </cell>
          <cell r="X160">
            <v>0</v>
          </cell>
          <cell r="Z160">
            <v>0</v>
          </cell>
          <cell r="AA160">
            <v>0</v>
          </cell>
          <cell r="AC160">
            <v>0</v>
          </cell>
          <cell r="AD160">
            <v>0</v>
          </cell>
          <cell r="AF160">
            <v>0</v>
          </cell>
          <cell r="AG160">
            <v>0</v>
          </cell>
          <cell r="AI160">
            <v>0</v>
          </cell>
          <cell r="AJ160">
            <v>0</v>
          </cell>
          <cell r="AL160">
            <v>0</v>
          </cell>
          <cell r="AM160">
            <v>0</v>
          </cell>
          <cell r="AO160">
            <v>0</v>
          </cell>
          <cell r="AP160">
            <v>0</v>
          </cell>
          <cell r="AR160">
            <v>0</v>
          </cell>
          <cell r="AS160">
            <v>0</v>
          </cell>
          <cell r="AU160">
            <v>0</v>
          </cell>
          <cell r="AV160">
            <v>0</v>
          </cell>
          <cell r="AX160">
            <v>0</v>
          </cell>
          <cell r="AY160">
            <v>0</v>
          </cell>
          <cell r="BA160">
            <v>0</v>
          </cell>
          <cell r="BB160">
            <v>0</v>
          </cell>
          <cell r="BD160" t="str">
            <v>ZAD32 + SAUCE THAI</v>
          </cell>
          <cell r="BE160">
            <v>1</v>
          </cell>
          <cell r="BG160" t="str">
            <v>ZAD19 KAU KAU</v>
          </cell>
          <cell r="BH160">
            <v>4</v>
          </cell>
          <cell r="BJ160" t="str">
            <v>ZAD13 ADD LEMON</v>
          </cell>
          <cell r="BK160">
            <v>13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S160">
            <v>0</v>
          </cell>
          <cell r="BT160">
            <v>0</v>
          </cell>
          <cell r="BV160">
            <v>0</v>
          </cell>
          <cell r="BW160">
            <v>0</v>
          </cell>
          <cell r="BY160" t="str">
            <v>ZAD19 KAU KAU</v>
          </cell>
          <cell r="BZ160">
            <v>1</v>
          </cell>
          <cell r="CB160" t="str">
            <v>ZAD07 LESS SWEET</v>
          </cell>
          <cell r="CC160">
            <v>2</v>
          </cell>
          <cell r="CE160">
            <v>0</v>
          </cell>
          <cell r="CF160">
            <v>0</v>
          </cell>
          <cell r="CH160">
            <v>0</v>
          </cell>
          <cell r="CI160">
            <v>0</v>
          </cell>
          <cell r="CK160">
            <v>0</v>
          </cell>
          <cell r="CL160">
            <v>0</v>
          </cell>
          <cell r="CN160">
            <v>0</v>
          </cell>
          <cell r="CO160">
            <v>0</v>
          </cell>
        </row>
        <row r="161">
          <cell r="B161">
            <v>0</v>
          </cell>
          <cell r="C161">
            <v>0</v>
          </cell>
          <cell r="E161">
            <v>0</v>
          </cell>
          <cell r="F161">
            <v>0</v>
          </cell>
          <cell r="H161">
            <v>0</v>
          </cell>
          <cell r="I161">
            <v>0</v>
          </cell>
          <cell r="K161">
            <v>0</v>
          </cell>
          <cell r="L161">
            <v>0</v>
          </cell>
          <cell r="N161" t="str">
            <v>ZAD07 LESS SWEET</v>
          </cell>
          <cell r="O161">
            <v>5</v>
          </cell>
          <cell r="Q161" t="str">
            <v>ZAC05 1305:THAI RL</v>
          </cell>
          <cell r="R161">
            <v>1</v>
          </cell>
          <cell r="T161">
            <v>0</v>
          </cell>
          <cell r="U161">
            <v>0</v>
          </cell>
          <cell r="W161">
            <v>0</v>
          </cell>
          <cell r="X161">
            <v>0</v>
          </cell>
          <cell r="Z161">
            <v>0</v>
          </cell>
          <cell r="AA161">
            <v>0</v>
          </cell>
          <cell r="AC161">
            <v>0</v>
          </cell>
          <cell r="AD161">
            <v>0</v>
          </cell>
          <cell r="AF161">
            <v>0</v>
          </cell>
          <cell r="AG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O161">
            <v>0</v>
          </cell>
          <cell r="AP161">
            <v>0</v>
          </cell>
          <cell r="AR161">
            <v>0</v>
          </cell>
          <cell r="AS161">
            <v>0</v>
          </cell>
          <cell r="AU161">
            <v>0</v>
          </cell>
          <cell r="AV161">
            <v>0</v>
          </cell>
          <cell r="AX161">
            <v>0</v>
          </cell>
          <cell r="AY161">
            <v>0</v>
          </cell>
          <cell r="BA161">
            <v>0</v>
          </cell>
          <cell r="BB161">
            <v>0</v>
          </cell>
          <cell r="BD161" t="str">
            <v>ZAD36 BEER GLASS</v>
          </cell>
          <cell r="BE161">
            <v>48</v>
          </cell>
          <cell r="BG161" t="str">
            <v>ZAD20 JUG</v>
          </cell>
          <cell r="BH161">
            <v>27</v>
          </cell>
          <cell r="BJ161" t="str">
            <v>ZAD16 VEGGIE ONLY</v>
          </cell>
          <cell r="BK161">
            <v>6</v>
          </cell>
          <cell r="BM161">
            <v>0</v>
          </cell>
          <cell r="BN161">
            <v>0</v>
          </cell>
          <cell r="BP161">
            <v>0</v>
          </cell>
          <cell r="BQ161">
            <v>0</v>
          </cell>
          <cell r="BS161">
            <v>0</v>
          </cell>
          <cell r="BT161">
            <v>0</v>
          </cell>
          <cell r="BV161">
            <v>0</v>
          </cell>
          <cell r="BW161">
            <v>0</v>
          </cell>
          <cell r="BY161" t="str">
            <v>ZAD20 JUG</v>
          </cell>
          <cell r="BZ161">
            <v>6</v>
          </cell>
          <cell r="CB161" t="str">
            <v>ZAD13 ADD LEMON</v>
          </cell>
          <cell r="CC161">
            <v>5</v>
          </cell>
          <cell r="CE161">
            <v>0</v>
          </cell>
          <cell r="CF161">
            <v>0</v>
          </cell>
          <cell r="CH161">
            <v>0</v>
          </cell>
          <cell r="CI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</row>
        <row r="162">
          <cell r="B162">
            <v>0</v>
          </cell>
          <cell r="C162">
            <v>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  <cell r="K162">
            <v>0</v>
          </cell>
          <cell r="L162">
            <v>0</v>
          </cell>
          <cell r="N162" t="str">
            <v>ZAD08 LESS OILY</v>
          </cell>
          <cell r="O162">
            <v>1</v>
          </cell>
          <cell r="Q162" t="str">
            <v>ZAC07 1307:D/F C.WINGS</v>
          </cell>
          <cell r="R162">
            <v>2</v>
          </cell>
          <cell r="T162">
            <v>0</v>
          </cell>
          <cell r="U162">
            <v>0</v>
          </cell>
          <cell r="W162">
            <v>0</v>
          </cell>
          <cell r="X162">
            <v>0</v>
          </cell>
          <cell r="Z162">
            <v>0</v>
          </cell>
          <cell r="AA162">
            <v>0</v>
          </cell>
          <cell r="AC162">
            <v>0</v>
          </cell>
          <cell r="AD162">
            <v>0</v>
          </cell>
          <cell r="AF162">
            <v>0</v>
          </cell>
          <cell r="AG162">
            <v>0</v>
          </cell>
          <cell r="AI162">
            <v>0</v>
          </cell>
          <cell r="AJ162">
            <v>0</v>
          </cell>
          <cell r="AL162">
            <v>0</v>
          </cell>
          <cell r="AM162">
            <v>0</v>
          </cell>
          <cell r="AO162">
            <v>0</v>
          </cell>
          <cell r="AP162">
            <v>0</v>
          </cell>
          <cell r="AR162">
            <v>0</v>
          </cell>
          <cell r="AS162">
            <v>0</v>
          </cell>
          <cell r="AU162">
            <v>0</v>
          </cell>
          <cell r="AV162">
            <v>0</v>
          </cell>
          <cell r="AX162">
            <v>0</v>
          </cell>
          <cell r="AY162">
            <v>0</v>
          </cell>
          <cell r="BA162">
            <v>0</v>
          </cell>
          <cell r="BB162">
            <v>0</v>
          </cell>
          <cell r="BD162" t="str">
            <v>ZAD37 ICE BUCKET</v>
          </cell>
          <cell r="BE162">
            <v>12</v>
          </cell>
          <cell r="BG162" t="str">
            <v>ZAD36 BEER GLASS</v>
          </cell>
          <cell r="BH162">
            <v>34</v>
          </cell>
          <cell r="BJ162" t="str">
            <v>ZAD20 JUG</v>
          </cell>
          <cell r="BK162">
            <v>6</v>
          </cell>
          <cell r="BM162">
            <v>0</v>
          </cell>
          <cell r="BN162">
            <v>0</v>
          </cell>
          <cell r="BP162">
            <v>0</v>
          </cell>
          <cell r="BQ162">
            <v>0</v>
          </cell>
          <cell r="BS162">
            <v>0</v>
          </cell>
          <cell r="BT162">
            <v>0</v>
          </cell>
          <cell r="BV162">
            <v>0</v>
          </cell>
          <cell r="BW162">
            <v>0</v>
          </cell>
          <cell r="BY162" t="str">
            <v>ZAD35 + SAUCE CHEES</v>
          </cell>
          <cell r="BZ162">
            <v>1</v>
          </cell>
          <cell r="CB162" t="str">
            <v>ZAD16 LESS HONEY</v>
          </cell>
          <cell r="CC162">
            <v>5</v>
          </cell>
          <cell r="CE162">
            <v>0</v>
          </cell>
          <cell r="CF162">
            <v>0</v>
          </cell>
          <cell r="CH162">
            <v>0</v>
          </cell>
          <cell r="CI162">
            <v>0</v>
          </cell>
          <cell r="CK162">
            <v>0</v>
          </cell>
          <cell r="CL162">
            <v>0</v>
          </cell>
          <cell r="CN162">
            <v>0</v>
          </cell>
          <cell r="CO162">
            <v>0</v>
          </cell>
        </row>
        <row r="163">
          <cell r="B163">
            <v>0</v>
          </cell>
          <cell r="C163">
            <v>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  <cell r="K163">
            <v>0</v>
          </cell>
          <cell r="L163">
            <v>0</v>
          </cell>
          <cell r="N163" t="str">
            <v>ZAD09 LESS SALTY</v>
          </cell>
          <cell r="O163">
            <v>1</v>
          </cell>
          <cell r="Q163" t="str">
            <v>ZAC08 1308:C/CALAMARI</v>
          </cell>
          <cell r="R163">
            <v>2</v>
          </cell>
          <cell r="T163">
            <v>0</v>
          </cell>
          <cell r="U163">
            <v>0</v>
          </cell>
          <cell r="W163">
            <v>0</v>
          </cell>
          <cell r="X163">
            <v>0</v>
          </cell>
          <cell r="Z163">
            <v>0</v>
          </cell>
          <cell r="AA163">
            <v>0</v>
          </cell>
          <cell r="AC163">
            <v>0</v>
          </cell>
          <cell r="AD163">
            <v>0</v>
          </cell>
          <cell r="AF163">
            <v>0</v>
          </cell>
          <cell r="AG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O163">
            <v>0</v>
          </cell>
          <cell r="AP163">
            <v>0</v>
          </cell>
          <cell r="AR163">
            <v>0</v>
          </cell>
          <cell r="AS163">
            <v>0</v>
          </cell>
          <cell r="AU163">
            <v>0</v>
          </cell>
          <cell r="AV163">
            <v>0</v>
          </cell>
          <cell r="AX163">
            <v>0</v>
          </cell>
          <cell r="AY163">
            <v>0</v>
          </cell>
          <cell r="BA163">
            <v>0</v>
          </cell>
          <cell r="BB163">
            <v>0</v>
          </cell>
          <cell r="BD163" t="str">
            <v>ZZZZZ UPGRADE TO HEI</v>
          </cell>
          <cell r="BE163">
            <v>0</v>
          </cell>
          <cell r="BG163" t="str">
            <v>ZAD37 ICE BUCKET</v>
          </cell>
          <cell r="BH163">
            <v>12</v>
          </cell>
          <cell r="BJ163" t="str">
            <v>ZAD21 TAKE AWAY</v>
          </cell>
          <cell r="BK163">
            <v>3</v>
          </cell>
          <cell r="BM163">
            <v>0</v>
          </cell>
          <cell r="BN163">
            <v>0</v>
          </cell>
          <cell r="BP163">
            <v>0</v>
          </cell>
          <cell r="BQ163">
            <v>0</v>
          </cell>
          <cell r="BS163">
            <v>0</v>
          </cell>
          <cell r="BT163">
            <v>0</v>
          </cell>
          <cell r="BV163">
            <v>0</v>
          </cell>
          <cell r="BW163">
            <v>0</v>
          </cell>
          <cell r="BY163" t="str">
            <v>ZAD36 BEER GLASS</v>
          </cell>
          <cell r="BZ163">
            <v>22</v>
          </cell>
          <cell r="CB163" t="str">
            <v>ZAD17 WITHOUT SUGAR</v>
          </cell>
          <cell r="CC163">
            <v>3</v>
          </cell>
          <cell r="CE163">
            <v>0</v>
          </cell>
          <cell r="CF163">
            <v>0</v>
          </cell>
          <cell r="CH163">
            <v>0</v>
          </cell>
          <cell r="CI163">
            <v>0</v>
          </cell>
          <cell r="CK163">
            <v>0</v>
          </cell>
          <cell r="CL163">
            <v>0</v>
          </cell>
          <cell r="CN163">
            <v>0</v>
          </cell>
          <cell r="CO163">
            <v>0</v>
          </cell>
        </row>
        <row r="164">
          <cell r="B164">
            <v>0</v>
          </cell>
          <cell r="C164">
            <v>0</v>
          </cell>
          <cell r="E164">
            <v>0</v>
          </cell>
          <cell r="F164">
            <v>0</v>
          </cell>
          <cell r="H164">
            <v>0</v>
          </cell>
          <cell r="I164">
            <v>0</v>
          </cell>
          <cell r="K164">
            <v>0</v>
          </cell>
          <cell r="L164">
            <v>0</v>
          </cell>
          <cell r="N164" t="str">
            <v>ZAD13 ADD LEMON</v>
          </cell>
          <cell r="O164">
            <v>9</v>
          </cell>
          <cell r="Q164" t="str">
            <v>ZAC10 1310:Mc SPIRAL/F</v>
          </cell>
          <cell r="R164">
            <v>5</v>
          </cell>
          <cell r="T164">
            <v>0</v>
          </cell>
          <cell r="U164">
            <v>0</v>
          </cell>
          <cell r="W164">
            <v>0</v>
          </cell>
          <cell r="X164">
            <v>0</v>
          </cell>
          <cell r="Z164">
            <v>0</v>
          </cell>
          <cell r="AA164">
            <v>0</v>
          </cell>
          <cell r="AC164">
            <v>0</v>
          </cell>
          <cell r="AD164">
            <v>0</v>
          </cell>
          <cell r="AF164">
            <v>0</v>
          </cell>
          <cell r="AG164">
            <v>0</v>
          </cell>
          <cell r="AI164">
            <v>0</v>
          </cell>
          <cell r="AJ164">
            <v>0</v>
          </cell>
          <cell r="AL164">
            <v>0</v>
          </cell>
          <cell r="AM164">
            <v>0</v>
          </cell>
          <cell r="AO164">
            <v>0</v>
          </cell>
          <cell r="AP164">
            <v>0</v>
          </cell>
          <cell r="AR164">
            <v>0</v>
          </cell>
          <cell r="AS164">
            <v>0</v>
          </cell>
          <cell r="AU164">
            <v>0</v>
          </cell>
          <cell r="AV164">
            <v>0</v>
          </cell>
          <cell r="AX164">
            <v>0</v>
          </cell>
          <cell r="AY164">
            <v>0</v>
          </cell>
          <cell r="BA164">
            <v>0</v>
          </cell>
          <cell r="BB164">
            <v>0</v>
          </cell>
          <cell r="BD164">
            <v>0</v>
          </cell>
          <cell r="BE164">
            <v>0</v>
          </cell>
          <cell r="BG164" t="str">
            <v>ZZZZZ APPLY MEM</v>
          </cell>
          <cell r="BH164">
            <v>0</v>
          </cell>
          <cell r="BJ164" t="str">
            <v>ZAD36 BEER GLASS</v>
          </cell>
          <cell r="BK164">
            <v>26</v>
          </cell>
          <cell r="BM164">
            <v>0</v>
          </cell>
          <cell r="BN164">
            <v>0</v>
          </cell>
          <cell r="BP164">
            <v>0</v>
          </cell>
          <cell r="BQ164">
            <v>0</v>
          </cell>
          <cell r="BS164">
            <v>0</v>
          </cell>
          <cell r="BT164">
            <v>0</v>
          </cell>
          <cell r="BV164">
            <v>0</v>
          </cell>
          <cell r="BW164">
            <v>0</v>
          </cell>
          <cell r="BY164" t="str">
            <v>ZAD37 ICE BUCKET</v>
          </cell>
          <cell r="BZ164">
            <v>10</v>
          </cell>
          <cell r="CB164" t="str">
            <v>ZAD20 JUG</v>
          </cell>
          <cell r="CC164">
            <v>8</v>
          </cell>
          <cell r="CE164">
            <v>0</v>
          </cell>
          <cell r="CF164">
            <v>0</v>
          </cell>
          <cell r="CH164">
            <v>0</v>
          </cell>
          <cell r="CI164">
            <v>0</v>
          </cell>
          <cell r="CK164">
            <v>0</v>
          </cell>
          <cell r="CL164">
            <v>0</v>
          </cell>
          <cell r="CN164">
            <v>0</v>
          </cell>
          <cell r="CO164">
            <v>0</v>
          </cell>
        </row>
        <row r="165">
          <cell r="B165">
            <v>0</v>
          </cell>
          <cell r="C165">
            <v>0</v>
          </cell>
          <cell r="E165">
            <v>0</v>
          </cell>
          <cell r="F165">
            <v>0</v>
          </cell>
          <cell r="H165">
            <v>0</v>
          </cell>
          <cell r="I165">
            <v>0</v>
          </cell>
          <cell r="K165">
            <v>0</v>
          </cell>
          <cell r="L165">
            <v>0</v>
          </cell>
          <cell r="N165" t="str">
            <v>ZAD16 ICE BUCKET ONLY</v>
          </cell>
          <cell r="O165">
            <v>2</v>
          </cell>
          <cell r="Q165" t="str">
            <v>ZAC11 1311:Mc H/SMILES</v>
          </cell>
          <cell r="R165">
            <v>1</v>
          </cell>
          <cell r="T165">
            <v>0</v>
          </cell>
          <cell r="U165">
            <v>0</v>
          </cell>
          <cell r="W165">
            <v>0</v>
          </cell>
          <cell r="X165">
            <v>0</v>
          </cell>
          <cell r="Z165">
            <v>0</v>
          </cell>
          <cell r="AA165">
            <v>0</v>
          </cell>
          <cell r="AC165">
            <v>0</v>
          </cell>
          <cell r="AD165">
            <v>0</v>
          </cell>
          <cell r="AF165">
            <v>0</v>
          </cell>
          <cell r="AG165">
            <v>0</v>
          </cell>
          <cell r="AI165">
            <v>0</v>
          </cell>
          <cell r="AJ165">
            <v>0</v>
          </cell>
          <cell r="AL165">
            <v>0</v>
          </cell>
          <cell r="AM165">
            <v>0</v>
          </cell>
          <cell r="AO165">
            <v>0</v>
          </cell>
          <cell r="AP165">
            <v>0</v>
          </cell>
          <cell r="AR165">
            <v>0</v>
          </cell>
          <cell r="AS165">
            <v>0</v>
          </cell>
          <cell r="AU165">
            <v>0</v>
          </cell>
          <cell r="AV165">
            <v>0</v>
          </cell>
          <cell r="AX165">
            <v>0</v>
          </cell>
          <cell r="AY165">
            <v>0</v>
          </cell>
          <cell r="BA165">
            <v>0</v>
          </cell>
          <cell r="BB165">
            <v>0</v>
          </cell>
          <cell r="BD165">
            <v>0</v>
          </cell>
          <cell r="BE165">
            <v>0</v>
          </cell>
          <cell r="BG165">
            <v>0</v>
          </cell>
          <cell r="BH165">
            <v>0</v>
          </cell>
          <cell r="BJ165" t="str">
            <v>ZAD37 ICE BUCKET</v>
          </cell>
          <cell r="BK165">
            <v>8</v>
          </cell>
          <cell r="BM165">
            <v>0</v>
          </cell>
          <cell r="BN165">
            <v>0</v>
          </cell>
          <cell r="BP165">
            <v>0</v>
          </cell>
          <cell r="BQ165">
            <v>0</v>
          </cell>
          <cell r="BS165">
            <v>0</v>
          </cell>
          <cell r="BT165">
            <v>0</v>
          </cell>
          <cell r="BV165">
            <v>0</v>
          </cell>
          <cell r="BW165">
            <v>0</v>
          </cell>
          <cell r="BY165" t="str">
            <v>ZZZZZ PRICE NOT CHANGE</v>
          </cell>
          <cell r="BZ165">
            <v>0</v>
          </cell>
          <cell r="CB165" t="str">
            <v>ZAD36 BEER GLASS</v>
          </cell>
          <cell r="CC165">
            <v>46</v>
          </cell>
          <cell r="CE165">
            <v>0</v>
          </cell>
          <cell r="CF165">
            <v>0</v>
          </cell>
          <cell r="CH165">
            <v>0</v>
          </cell>
          <cell r="CI165">
            <v>0</v>
          </cell>
          <cell r="CK165">
            <v>0</v>
          </cell>
          <cell r="CL165">
            <v>0</v>
          </cell>
          <cell r="CN165">
            <v>0</v>
          </cell>
          <cell r="CO165">
            <v>0</v>
          </cell>
        </row>
        <row r="166">
          <cell r="B166">
            <v>0</v>
          </cell>
          <cell r="C166">
            <v>0</v>
          </cell>
          <cell r="E166">
            <v>0</v>
          </cell>
          <cell r="F166">
            <v>0</v>
          </cell>
          <cell r="H166">
            <v>0</v>
          </cell>
          <cell r="I166">
            <v>0</v>
          </cell>
          <cell r="K166">
            <v>0</v>
          </cell>
          <cell r="L166">
            <v>0</v>
          </cell>
          <cell r="N166" t="str">
            <v>ZAD17 WITHOUT SUGAR</v>
          </cell>
          <cell r="O166">
            <v>2</v>
          </cell>
          <cell r="Q166" t="str">
            <v>ZAC12 1312:Mc HASH/B</v>
          </cell>
          <cell r="R166">
            <v>1</v>
          </cell>
          <cell r="T166">
            <v>0</v>
          </cell>
          <cell r="U166">
            <v>0</v>
          </cell>
          <cell r="W166">
            <v>0</v>
          </cell>
          <cell r="X166">
            <v>0</v>
          </cell>
          <cell r="Z166">
            <v>0</v>
          </cell>
          <cell r="AA166">
            <v>0</v>
          </cell>
          <cell r="AC166">
            <v>0</v>
          </cell>
          <cell r="AD166">
            <v>0</v>
          </cell>
          <cell r="AF166">
            <v>0</v>
          </cell>
          <cell r="AG166">
            <v>0</v>
          </cell>
          <cell r="AI166">
            <v>0</v>
          </cell>
          <cell r="AJ166">
            <v>0</v>
          </cell>
          <cell r="AL166">
            <v>0</v>
          </cell>
          <cell r="AM166">
            <v>0</v>
          </cell>
          <cell r="AO166">
            <v>0</v>
          </cell>
          <cell r="AP166">
            <v>0</v>
          </cell>
          <cell r="AR166">
            <v>0</v>
          </cell>
          <cell r="AS166">
            <v>0</v>
          </cell>
          <cell r="AU166">
            <v>0</v>
          </cell>
          <cell r="AV166">
            <v>0</v>
          </cell>
          <cell r="AX166">
            <v>0</v>
          </cell>
          <cell r="AY166">
            <v>0</v>
          </cell>
          <cell r="BA166">
            <v>0</v>
          </cell>
          <cell r="BB166">
            <v>0</v>
          </cell>
          <cell r="BD166">
            <v>0</v>
          </cell>
          <cell r="BE166">
            <v>0</v>
          </cell>
          <cell r="BG166">
            <v>0</v>
          </cell>
          <cell r="BH166">
            <v>0</v>
          </cell>
          <cell r="BJ166" t="str">
            <v>ZZZZZ SOLD OUT</v>
          </cell>
          <cell r="BK166">
            <v>0</v>
          </cell>
          <cell r="BM166">
            <v>0</v>
          </cell>
          <cell r="BN166">
            <v>0</v>
          </cell>
          <cell r="BP166">
            <v>0</v>
          </cell>
          <cell r="BQ166">
            <v>0</v>
          </cell>
          <cell r="BS166">
            <v>0</v>
          </cell>
          <cell r="BT166">
            <v>0</v>
          </cell>
          <cell r="BV166">
            <v>0</v>
          </cell>
          <cell r="BW166">
            <v>0</v>
          </cell>
          <cell r="BY166">
            <v>0</v>
          </cell>
          <cell r="BZ166">
            <v>0</v>
          </cell>
          <cell r="CB166" t="str">
            <v>ZAD37 ICE BUCKET</v>
          </cell>
          <cell r="CC166">
            <v>14</v>
          </cell>
          <cell r="CE166">
            <v>0</v>
          </cell>
          <cell r="CF166">
            <v>0</v>
          </cell>
          <cell r="CH166">
            <v>0</v>
          </cell>
          <cell r="CI166">
            <v>0</v>
          </cell>
          <cell r="CK166">
            <v>0</v>
          </cell>
          <cell r="CL166">
            <v>0</v>
          </cell>
          <cell r="CN166">
            <v>0</v>
          </cell>
          <cell r="CO166">
            <v>0</v>
          </cell>
        </row>
        <row r="167">
          <cell r="B167">
            <v>0</v>
          </cell>
          <cell r="C167">
            <v>0</v>
          </cell>
          <cell r="E167">
            <v>0</v>
          </cell>
          <cell r="F167">
            <v>0</v>
          </cell>
          <cell r="H167">
            <v>0</v>
          </cell>
          <cell r="I167">
            <v>0</v>
          </cell>
          <cell r="K167">
            <v>0</v>
          </cell>
          <cell r="L167">
            <v>0</v>
          </cell>
          <cell r="N167" t="str">
            <v>ZAD19 KAU KAU</v>
          </cell>
          <cell r="O167">
            <v>1</v>
          </cell>
          <cell r="Q167" t="str">
            <v>ZAD01 COLD</v>
          </cell>
          <cell r="R167">
            <v>7</v>
          </cell>
          <cell r="T167">
            <v>0</v>
          </cell>
          <cell r="U167">
            <v>0</v>
          </cell>
          <cell r="W167">
            <v>0</v>
          </cell>
          <cell r="X167">
            <v>0</v>
          </cell>
          <cell r="Z167">
            <v>0</v>
          </cell>
          <cell r="AA167">
            <v>0</v>
          </cell>
          <cell r="AC167">
            <v>0</v>
          </cell>
          <cell r="AD167">
            <v>0</v>
          </cell>
          <cell r="AF167">
            <v>0</v>
          </cell>
          <cell r="AG167">
            <v>0</v>
          </cell>
          <cell r="AI167">
            <v>0</v>
          </cell>
          <cell r="AJ167">
            <v>0</v>
          </cell>
          <cell r="AL167">
            <v>0</v>
          </cell>
          <cell r="AM167">
            <v>0</v>
          </cell>
          <cell r="AO167">
            <v>0</v>
          </cell>
          <cell r="AP167">
            <v>0</v>
          </cell>
          <cell r="AR167">
            <v>0</v>
          </cell>
          <cell r="AS167">
            <v>0</v>
          </cell>
          <cell r="AU167">
            <v>0</v>
          </cell>
          <cell r="AV167">
            <v>0</v>
          </cell>
          <cell r="AX167">
            <v>0</v>
          </cell>
          <cell r="AY167">
            <v>0</v>
          </cell>
          <cell r="BA167">
            <v>0</v>
          </cell>
          <cell r="BB167">
            <v>0</v>
          </cell>
          <cell r="BD167">
            <v>0</v>
          </cell>
          <cell r="BE167">
            <v>0</v>
          </cell>
          <cell r="BG167">
            <v>0</v>
          </cell>
          <cell r="BH167">
            <v>0</v>
          </cell>
          <cell r="BJ167">
            <v>0</v>
          </cell>
          <cell r="BK167">
            <v>0</v>
          </cell>
          <cell r="BM167">
            <v>0</v>
          </cell>
          <cell r="BN167">
            <v>0</v>
          </cell>
          <cell r="BP167">
            <v>0</v>
          </cell>
          <cell r="BQ167">
            <v>0</v>
          </cell>
          <cell r="BS167">
            <v>0</v>
          </cell>
          <cell r="BT167">
            <v>0</v>
          </cell>
          <cell r="BV167">
            <v>0</v>
          </cell>
          <cell r="BW167">
            <v>0</v>
          </cell>
          <cell r="BY167">
            <v>0</v>
          </cell>
          <cell r="BZ167">
            <v>0</v>
          </cell>
          <cell r="CB167" t="str">
            <v>ZZZZZ CHANGE REGULAR</v>
          </cell>
          <cell r="CC167">
            <v>0</v>
          </cell>
          <cell r="CE167">
            <v>0</v>
          </cell>
          <cell r="CF167">
            <v>0</v>
          </cell>
          <cell r="CH167">
            <v>0</v>
          </cell>
          <cell r="CI167">
            <v>0</v>
          </cell>
          <cell r="CK167">
            <v>0</v>
          </cell>
          <cell r="CL167">
            <v>0</v>
          </cell>
          <cell r="CN167">
            <v>0</v>
          </cell>
          <cell r="CO167">
            <v>0</v>
          </cell>
        </row>
        <row r="168">
          <cell r="B168">
            <v>0</v>
          </cell>
          <cell r="C168">
            <v>0</v>
          </cell>
          <cell r="E168">
            <v>0</v>
          </cell>
          <cell r="F168">
            <v>0</v>
          </cell>
          <cell r="H168">
            <v>0</v>
          </cell>
          <cell r="I168">
            <v>0</v>
          </cell>
          <cell r="K168">
            <v>0</v>
          </cell>
          <cell r="L168">
            <v>0</v>
          </cell>
          <cell r="N168" t="str">
            <v>ZAD20 JUG</v>
          </cell>
          <cell r="O168">
            <v>5</v>
          </cell>
          <cell r="Q168" t="str">
            <v>ZAD02 HOT</v>
          </cell>
          <cell r="R168">
            <v>7</v>
          </cell>
          <cell r="T168">
            <v>0</v>
          </cell>
          <cell r="U168">
            <v>0</v>
          </cell>
          <cell r="W168">
            <v>0</v>
          </cell>
          <cell r="X168">
            <v>0</v>
          </cell>
          <cell r="Z168">
            <v>0</v>
          </cell>
          <cell r="AA168">
            <v>0</v>
          </cell>
          <cell r="AC168">
            <v>0</v>
          </cell>
          <cell r="AD168">
            <v>0</v>
          </cell>
          <cell r="AF168">
            <v>0</v>
          </cell>
          <cell r="AG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O168">
            <v>0</v>
          </cell>
          <cell r="AP168">
            <v>0</v>
          </cell>
          <cell r="AR168">
            <v>0</v>
          </cell>
          <cell r="AS168">
            <v>0</v>
          </cell>
          <cell r="AU168">
            <v>0</v>
          </cell>
          <cell r="AV168">
            <v>0</v>
          </cell>
          <cell r="AX168">
            <v>0</v>
          </cell>
          <cell r="AY168">
            <v>0</v>
          </cell>
          <cell r="BA168">
            <v>0</v>
          </cell>
          <cell r="BB168">
            <v>0</v>
          </cell>
          <cell r="BD168">
            <v>0</v>
          </cell>
          <cell r="BE168">
            <v>0</v>
          </cell>
          <cell r="BG168">
            <v>0</v>
          </cell>
          <cell r="BH168">
            <v>0</v>
          </cell>
          <cell r="BJ168">
            <v>0</v>
          </cell>
          <cell r="BK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S168">
            <v>0</v>
          </cell>
          <cell r="BT168">
            <v>0</v>
          </cell>
          <cell r="BV168">
            <v>0</v>
          </cell>
          <cell r="BW168">
            <v>0</v>
          </cell>
          <cell r="BY168">
            <v>0</v>
          </cell>
          <cell r="BZ168">
            <v>0</v>
          </cell>
          <cell r="CB168">
            <v>0</v>
          </cell>
          <cell r="CC168">
            <v>0</v>
          </cell>
          <cell r="CE168">
            <v>0</v>
          </cell>
          <cell r="CF168">
            <v>0</v>
          </cell>
          <cell r="CH168">
            <v>0</v>
          </cell>
          <cell r="CI168">
            <v>0</v>
          </cell>
          <cell r="CK168">
            <v>0</v>
          </cell>
          <cell r="CL168">
            <v>0</v>
          </cell>
          <cell r="CN168">
            <v>0</v>
          </cell>
          <cell r="CO168">
            <v>0</v>
          </cell>
        </row>
        <row r="169">
          <cell r="B169">
            <v>0</v>
          </cell>
          <cell r="C169">
            <v>0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K169">
            <v>0</v>
          </cell>
          <cell r="L169">
            <v>0</v>
          </cell>
          <cell r="N169" t="str">
            <v>ZAD36 BEER GLASS</v>
          </cell>
          <cell r="O169">
            <v>54</v>
          </cell>
          <cell r="Q169" t="str">
            <v>ZAD03 WARM</v>
          </cell>
          <cell r="R169">
            <v>25</v>
          </cell>
          <cell r="T169">
            <v>0</v>
          </cell>
          <cell r="U169">
            <v>0</v>
          </cell>
          <cell r="W169">
            <v>0</v>
          </cell>
          <cell r="X169">
            <v>0</v>
          </cell>
          <cell r="Z169">
            <v>0</v>
          </cell>
          <cell r="AA169">
            <v>0</v>
          </cell>
          <cell r="AC169">
            <v>0</v>
          </cell>
          <cell r="AD169">
            <v>0</v>
          </cell>
          <cell r="AF169">
            <v>0</v>
          </cell>
          <cell r="AG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O169">
            <v>0</v>
          </cell>
          <cell r="AP169">
            <v>0</v>
          </cell>
          <cell r="AR169">
            <v>0</v>
          </cell>
          <cell r="AS169">
            <v>0</v>
          </cell>
          <cell r="AU169">
            <v>0</v>
          </cell>
          <cell r="AV169">
            <v>0</v>
          </cell>
          <cell r="AX169">
            <v>0</v>
          </cell>
          <cell r="AY169">
            <v>0</v>
          </cell>
          <cell r="BA169">
            <v>0</v>
          </cell>
          <cell r="BB169">
            <v>0</v>
          </cell>
          <cell r="BD169">
            <v>0</v>
          </cell>
          <cell r="BE169">
            <v>0</v>
          </cell>
          <cell r="BG169">
            <v>0</v>
          </cell>
          <cell r="BH169">
            <v>0</v>
          </cell>
          <cell r="BJ169">
            <v>0</v>
          </cell>
          <cell r="BK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S169">
            <v>0</v>
          </cell>
          <cell r="BT169">
            <v>0</v>
          </cell>
          <cell r="BV169">
            <v>0</v>
          </cell>
          <cell r="BW169">
            <v>0</v>
          </cell>
          <cell r="BY169">
            <v>0</v>
          </cell>
          <cell r="BZ169">
            <v>0</v>
          </cell>
          <cell r="CB169">
            <v>0</v>
          </cell>
          <cell r="CC169">
            <v>0</v>
          </cell>
          <cell r="CE169">
            <v>0</v>
          </cell>
          <cell r="CF169">
            <v>0</v>
          </cell>
          <cell r="CH169">
            <v>0</v>
          </cell>
          <cell r="CI169">
            <v>0</v>
          </cell>
          <cell r="CK169">
            <v>0</v>
          </cell>
          <cell r="CL169">
            <v>0</v>
          </cell>
          <cell r="CN169">
            <v>0</v>
          </cell>
          <cell r="CO169">
            <v>0</v>
          </cell>
        </row>
        <row r="170">
          <cell r="B170">
            <v>0</v>
          </cell>
          <cell r="C170">
            <v>0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K170">
            <v>0</v>
          </cell>
          <cell r="L170">
            <v>0</v>
          </cell>
          <cell r="N170" t="str">
            <v>ZAD37 ICE BUCKET</v>
          </cell>
          <cell r="O170">
            <v>14</v>
          </cell>
          <cell r="Q170" t="str">
            <v>ZAD04 LESS ICE</v>
          </cell>
          <cell r="R170">
            <v>58</v>
          </cell>
          <cell r="T170">
            <v>0</v>
          </cell>
          <cell r="U170">
            <v>0</v>
          </cell>
          <cell r="W170">
            <v>0</v>
          </cell>
          <cell r="X170">
            <v>0</v>
          </cell>
          <cell r="Z170">
            <v>0</v>
          </cell>
          <cell r="AA170">
            <v>0</v>
          </cell>
          <cell r="AC170">
            <v>0</v>
          </cell>
          <cell r="AD170">
            <v>0</v>
          </cell>
          <cell r="AF170">
            <v>0</v>
          </cell>
          <cell r="AG170">
            <v>0</v>
          </cell>
          <cell r="AI170">
            <v>0</v>
          </cell>
          <cell r="AJ170">
            <v>0</v>
          </cell>
          <cell r="AL170">
            <v>0</v>
          </cell>
          <cell r="AM170">
            <v>0</v>
          </cell>
          <cell r="AO170">
            <v>0</v>
          </cell>
          <cell r="AP170">
            <v>0</v>
          </cell>
          <cell r="AR170">
            <v>0</v>
          </cell>
          <cell r="AS170">
            <v>0</v>
          </cell>
          <cell r="AU170">
            <v>0</v>
          </cell>
          <cell r="AV170">
            <v>0</v>
          </cell>
          <cell r="AX170">
            <v>0</v>
          </cell>
          <cell r="AY170">
            <v>0</v>
          </cell>
          <cell r="BA170">
            <v>0</v>
          </cell>
          <cell r="BB170">
            <v>0</v>
          </cell>
          <cell r="BD170">
            <v>0</v>
          </cell>
          <cell r="BE170">
            <v>0</v>
          </cell>
          <cell r="BG170">
            <v>0</v>
          </cell>
          <cell r="BH170">
            <v>0</v>
          </cell>
          <cell r="BJ170">
            <v>0</v>
          </cell>
          <cell r="BK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S170">
            <v>0</v>
          </cell>
          <cell r="BT170">
            <v>0</v>
          </cell>
          <cell r="BV170">
            <v>0</v>
          </cell>
          <cell r="BW170">
            <v>0</v>
          </cell>
          <cell r="BY170">
            <v>0</v>
          </cell>
          <cell r="BZ170">
            <v>0</v>
          </cell>
          <cell r="CB170">
            <v>0</v>
          </cell>
          <cell r="CC170">
            <v>0</v>
          </cell>
          <cell r="CE170">
            <v>0</v>
          </cell>
          <cell r="CF170">
            <v>0</v>
          </cell>
          <cell r="CH170">
            <v>0</v>
          </cell>
          <cell r="CI170">
            <v>0</v>
          </cell>
          <cell r="CK170">
            <v>0</v>
          </cell>
          <cell r="CL170">
            <v>0</v>
          </cell>
          <cell r="CN170">
            <v>0</v>
          </cell>
          <cell r="CO170">
            <v>0</v>
          </cell>
        </row>
        <row r="171">
          <cell r="B171">
            <v>0</v>
          </cell>
          <cell r="C171">
            <v>0</v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K171">
            <v>0</v>
          </cell>
          <cell r="L171">
            <v>0</v>
          </cell>
          <cell r="N171" t="str">
            <v>ZZZZZ WRONG KEY</v>
          </cell>
          <cell r="O171">
            <v>0</v>
          </cell>
          <cell r="Q171" t="str">
            <v>ZAD06 NO ICE</v>
          </cell>
          <cell r="R171">
            <v>25</v>
          </cell>
          <cell r="T171">
            <v>0</v>
          </cell>
          <cell r="U171">
            <v>0</v>
          </cell>
          <cell r="W171">
            <v>0</v>
          </cell>
          <cell r="X171">
            <v>0</v>
          </cell>
          <cell r="Z171">
            <v>0</v>
          </cell>
          <cell r="AA171">
            <v>0</v>
          </cell>
          <cell r="AC171">
            <v>0</v>
          </cell>
          <cell r="AD171">
            <v>0</v>
          </cell>
          <cell r="AF171">
            <v>0</v>
          </cell>
          <cell r="AG171">
            <v>0</v>
          </cell>
          <cell r="AI171">
            <v>0</v>
          </cell>
          <cell r="AJ171">
            <v>0</v>
          </cell>
          <cell r="AL171">
            <v>0</v>
          </cell>
          <cell r="AM171">
            <v>0</v>
          </cell>
          <cell r="AO171">
            <v>0</v>
          </cell>
          <cell r="AP171">
            <v>0</v>
          </cell>
          <cell r="AR171">
            <v>0</v>
          </cell>
          <cell r="AS171">
            <v>0</v>
          </cell>
          <cell r="AU171">
            <v>0</v>
          </cell>
          <cell r="AV171">
            <v>0</v>
          </cell>
          <cell r="AX171">
            <v>0</v>
          </cell>
          <cell r="AY171">
            <v>0</v>
          </cell>
          <cell r="BA171">
            <v>0</v>
          </cell>
          <cell r="BB171">
            <v>0</v>
          </cell>
          <cell r="BD171">
            <v>0</v>
          </cell>
          <cell r="BE171">
            <v>0</v>
          </cell>
          <cell r="BG171">
            <v>0</v>
          </cell>
          <cell r="BH171">
            <v>0</v>
          </cell>
          <cell r="BJ171">
            <v>0</v>
          </cell>
          <cell r="BK171">
            <v>0</v>
          </cell>
          <cell r="BM171">
            <v>0</v>
          </cell>
          <cell r="BN171">
            <v>0</v>
          </cell>
          <cell r="BP171">
            <v>0</v>
          </cell>
          <cell r="BQ171">
            <v>0</v>
          </cell>
          <cell r="BS171">
            <v>0</v>
          </cell>
          <cell r="BT171">
            <v>0</v>
          </cell>
          <cell r="BV171">
            <v>0</v>
          </cell>
          <cell r="BW171">
            <v>0</v>
          </cell>
          <cell r="BY171">
            <v>0</v>
          </cell>
          <cell r="BZ171">
            <v>0</v>
          </cell>
          <cell r="CB171">
            <v>0</v>
          </cell>
          <cell r="CC171">
            <v>0</v>
          </cell>
          <cell r="CE171">
            <v>0</v>
          </cell>
          <cell r="CF171">
            <v>0</v>
          </cell>
          <cell r="CH171">
            <v>0</v>
          </cell>
          <cell r="CI171">
            <v>0</v>
          </cell>
          <cell r="CK171">
            <v>0</v>
          </cell>
          <cell r="CL171">
            <v>0</v>
          </cell>
          <cell r="CN171">
            <v>0</v>
          </cell>
          <cell r="CO171">
            <v>0</v>
          </cell>
        </row>
        <row r="172">
          <cell r="B172">
            <v>0</v>
          </cell>
          <cell r="C172">
            <v>0</v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K172">
            <v>0</v>
          </cell>
          <cell r="L172">
            <v>0</v>
          </cell>
          <cell r="N172">
            <v>0</v>
          </cell>
          <cell r="O172">
            <v>0</v>
          </cell>
          <cell r="Q172" t="str">
            <v>ZAD07 LESS SWEET</v>
          </cell>
          <cell r="R172">
            <v>6</v>
          </cell>
          <cell r="T172">
            <v>0</v>
          </cell>
          <cell r="U172">
            <v>0</v>
          </cell>
          <cell r="W172">
            <v>0</v>
          </cell>
          <cell r="X172">
            <v>0</v>
          </cell>
          <cell r="Z172">
            <v>0</v>
          </cell>
          <cell r="AA172">
            <v>0</v>
          </cell>
          <cell r="AC172">
            <v>0</v>
          </cell>
          <cell r="AD172">
            <v>0</v>
          </cell>
          <cell r="AF172">
            <v>0</v>
          </cell>
          <cell r="AG172">
            <v>0</v>
          </cell>
          <cell r="AI172">
            <v>0</v>
          </cell>
          <cell r="AJ172">
            <v>0</v>
          </cell>
          <cell r="AL172">
            <v>0</v>
          </cell>
          <cell r="AM172">
            <v>0</v>
          </cell>
          <cell r="AO172">
            <v>0</v>
          </cell>
          <cell r="AP172">
            <v>0</v>
          </cell>
          <cell r="AR172">
            <v>0</v>
          </cell>
          <cell r="AS172">
            <v>0</v>
          </cell>
          <cell r="AU172">
            <v>0</v>
          </cell>
          <cell r="AV172">
            <v>0</v>
          </cell>
          <cell r="AX172">
            <v>0</v>
          </cell>
          <cell r="AY172">
            <v>0</v>
          </cell>
          <cell r="BA172">
            <v>0</v>
          </cell>
          <cell r="BB172">
            <v>0</v>
          </cell>
          <cell r="BD172">
            <v>0</v>
          </cell>
          <cell r="BE172">
            <v>0</v>
          </cell>
          <cell r="BG172">
            <v>0</v>
          </cell>
          <cell r="BH172">
            <v>0</v>
          </cell>
          <cell r="BJ172">
            <v>0</v>
          </cell>
          <cell r="BK172">
            <v>0</v>
          </cell>
          <cell r="BM172">
            <v>0</v>
          </cell>
          <cell r="BN172">
            <v>0</v>
          </cell>
          <cell r="BP172">
            <v>0</v>
          </cell>
          <cell r="BQ172">
            <v>0</v>
          </cell>
          <cell r="BS172">
            <v>0</v>
          </cell>
          <cell r="BT172">
            <v>0</v>
          </cell>
          <cell r="BV172">
            <v>0</v>
          </cell>
          <cell r="BW172">
            <v>0</v>
          </cell>
          <cell r="BY172">
            <v>0</v>
          </cell>
          <cell r="BZ172">
            <v>0</v>
          </cell>
          <cell r="CB172">
            <v>0</v>
          </cell>
          <cell r="CC172">
            <v>0</v>
          </cell>
          <cell r="CE172">
            <v>0</v>
          </cell>
          <cell r="CF172">
            <v>0</v>
          </cell>
          <cell r="CH172">
            <v>0</v>
          </cell>
          <cell r="CI172">
            <v>0</v>
          </cell>
          <cell r="CK172">
            <v>0</v>
          </cell>
          <cell r="CL172">
            <v>0</v>
          </cell>
          <cell r="CN172">
            <v>0</v>
          </cell>
          <cell r="CO172">
            <v>0</v>
          </cell>
        </row>
        <row r="173">
          <cell r="B173">
            <v>0</v>
          </cell>
          <cell r="C173">
            <v>0</v>
          </cell>
          <cell r="E173">
            <v>0</v>
          </cell>
          <cell r="F173">
            <v>0</v>
          </cell>
          <cell r="H173">
            <v>0</v>
          </cell>
          <cell r="I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Q173" t="str">
            <v>ZAD13 ADD LEMON</v>
          </cell>
          <cell r="R173">
            <v>2</v>
          </cell>
          <cell r="T173">
            <v>0</v>
          </cell>
          <cell r="U173">
            <v>0</v>
          </cell>
          <cell r="W173">
            <v>0</v>
          </cell>
          <cell r="X173">
            <v>0</v>
          </cell>
          <cell r="Z173">
            <v>0</v>
          </cell>
          <cell r="AA173">
            <v>0</v>
          </cell>
          <cell r="AC173">
            <v>0</v>
          </cell>
          <cell r="AD173">
            <v>0</v>
          </cell>
          <cell r="AF173">
            <v>0</v>
          </cell>
          <cell r="AG173">
            <v>0</v>
          </cell>
          <cell r="AI173">
            <v>0</v>
          </cell>
          <cell r="AJ173">
            <v>0</v>
          </cell>
          <cell r="AL173">
            <v>0</v>
          </cell>
          <cell r="AM173">
            <v>0</v>
          </cell>
          <cell r="AO173">
            <v>0</v>
          </cell>
          <cell r="AP173">
            <v>0</v>
          </cell>
          <cell r="AR173">
            <v>0</v>
          </cell>
          <cell r="AS173">
            <v>0</v>
          </cell>
          <cell r="AU173">
            <v>0</v>
          </cell>
          <cell r="AV173">
            <v>0</v>
          </cell>
          <cell r="AX173">
            <v>0</v>
          </cell>
          <cell r="AY173">
            <v>0</v>
          </cell>
          <cell r="BA173">
            <v>0</v>
          </cell>
          <cell r="BB173">
            <v>0</v>
          </cell>
          <cell r="BD173">
            <v>0</v>
          </cell>
          <cell r="BE173">
            <v>0</v>
          </cell>
          <cell r="BG173">
            <v>0</v>
          </cell>
          <cell r="BH173">
            <v>0</v>
          </cell>
          <cell r="BJ173">
            <v>0</v>
          </cell>
          <cell r="BK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S173">
            <v>0</v>
          </cell>
          <cell r="BT173">
            <v>0</v>
          </cell>
          <cell r="BV173">
            <v>0</v>
          </cell>
          <cell r="BW173">
            <v>0</v>
          </cell>
          <cell r="BY173">
            <v>0</v>
          </cell>
          <cell r="BZ173">
            <v>0</v>
          </cell>
          <cell r="CB173">
            <v>0</v>
          </cell>
          <cell r="CC173">
            <v>0</v>
          </cell>
          <cell r="CE173">
            <v>0</v>
          </cell>
          <cell r="CF173">
            <v>0</v>
          </cell>
          <cell r="CH173">
            <v>0</v>
          </cell>
          <cell r="CI173">
            <v>0</v>
          </cell>
          <cell r="CK173">
            <v>0</v>
          </cell>
          <cell r="CL173">
            <v>0</v>
          </cell>
          <cell r="CN173">
            <v>0</v>
          </cell>
          <cell r="CO173">
            <v>0</v>
          </cell>
        </row>
        <row r="174">
          <cell r="B174">
            <v>0</v>
          </cell>
          <cell r="C174">
            <v>0</v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Q174" t="str">
            <v>ZAD20 JUG</v>
          </cell>
          <cell r="R174">
            <v>4</v>
          </cell>
          <cell r="T174">
            <v>0</v>
          </cell>
          <cell r="U174">
            <v>0</v>
          </cell>
          <cell r="W174">
            <v>0</v>
          </cell>
          <cell r="X174">
            <v>0</v>
          </cell>
          <cell r="Z174">
            <v>0</v>
          </cell>
          <cell r="AA174">
            <v>0</v>
          </cell>
          <cell r="AC174">
            <v>0</v>
          </cell>
          <cell r="AD174">
            <v>0</v>
          </cell>
          <cell r="AF174">
            <v>0</v>
          </cell>
          <cell r="AG174">
            <v>0</v>
          </cell>
          <cell r="AI174">
            <v>0</v>
          </cell>
          <cell r="AJ174">
            <v>0</v>
          </cell>
          <cell r="AL174">
            <v>0</v>
          </cell>
          <cell r="AM174">
            <v>0</v>
          </cell>
          <cell r="AO174">
            <v>0</v>
          </cell>
          <cell r="AP174">
            <v>0</v>
          </cell>
          <cell r="AR174">
            <v>0</v>
          </cell>
          <cell r="AS174">
            <v>0</v>
          </cell>
          <cell r="AU174">
            <v>0</v>
          </cell>
          <cell r="AV174">
            <v>0</v>
          </cell>
          <cell r="AX174">
            <v>0</v>
          </cell>
          <cell r="AY174">
            <v>0</v>
          </cell>
          <cell r="BA174">
            <v>0</v>
          </cell>
          <cell r="BB174">
            <v>0</v>
          </cell>
          <cell r="BD174">
            <v>0</v>
          </cell>
          <cell r="BE174">
            <v>0</v>
          </cell>
          <cell r="BG174">
            <v>0</v>
          </cell>
          <cell r="BH174">
            <v>0</v>
          </cell>
          <cell r="BJ174">
            <v>0</v>
          </cell>
          <cell r="BK174">
            <v>0</v>
          </cell>
          <cell r="BM174">
            <v>0</v>
          </cell>
          <cell r="BN174">
            <v>0</v>
          </cell>
          <cell r="BP174">
            <v>0</v>
          </cell>
          <cell r="BQ174">
            <v>0</v>
          </cell>
          <cell r="BS174">
            <v>0</v>
          </cell>
          <cell r="BT174">
            <v>0</v>
          </cell>
          <cell r="BV174">
            <v>0</v>
          </cell>
          <cell r="BW174">
            <v>0</v>
          </cell>
          <cell r="BY174">
            <v>0</v>
          </cell>
          <cell r="BZ174">
            <v>0</v>
          </cell>
          <cell r="CB174">
            <v>0</v>
          </cell>
          <cell r="CC174">
            <v>0</v>
          </cell>
          <cell r="CE174">
            <v>0</v>
          </cell>
          <cell r="CF174">
            <v>0</v>
          </cell>
          <cell r="CH174">
            <v>0</v>
          </cell>
          <cell r="CI174">
            <v>0</v>
          </cell>
          <cell r="CK174">
            <v>0</v>
          </cell>
          <cell r="CL174">
            <v>0</v>
          </cell>
          <cell r="CN174">
            <v>0</v>
          </cell>
          <cell r="CO174">
            <v>0</v>
          </cell>
        </row>
        <row r="175">
          <cell r="B175">
            <v>0</v>
          </cell>
          <cell r="C175">
            <v>0</v>
          </cell>
          <cell r="E175">
            <v>0</v>
          </cell>
          <cell r="F175">
            <v>0</v>
          </cell>
          <cell r="H175">
            <v>0</v>
          </cell>
          <cell r="I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Q175" t="str">
            <v>ZAD21 TAKE AWAY</v>
          </cell>
          <cell r="R175">
            <v>4</v>
          </cell>
          <cell r="T175">
            <v>0</v>
          </cell>
          <cell r="U175">
            <v>0</v>
          </cell>
          <cell r="W175">
            <v>0</v>
          </cell>
          <cell r="X175">
            <v>0</v>
          </cell>
          <cell r="Z175">
            <v>0</v>
          </cell>
          <cell r="AA175">
            <v>0</v>
          </cell>
          <cell r="AC175">
            <v>0</v>
          </cell>
          <cell r="AD175">
            <v>0</v>
          </cell>
          <cell r="AF175">
            <v>0</v>
          </cell>
          <cell r="AG175">
            <v>0</v>
          </cell>
          <cell r="AI175">
            <v>0</v>
          </cell>
          <cell r="AJ175">
            <v>0</v>
          </cell>
          <cell r="AL175">
            <v>0</v>
          </cell>
          <cell r="AM175">
            <v>0</v>
          </cell>
          <cell r="AO175">
            <v>0</v>
          </cell>
          <cell r="AP175">
            <v>0</v>
          </cell>
          <cell r="AR175">
            <v>0</v>
          </cell>
          <cell r="AS175">
            <v>0</v>
          </cell>
          <cell r="AU175">
            <v>0</v>
          </cell>
          <cell r="AV175">
            <v>0</v>
          </cell>
          <cell r="AX175">
            <v>0</v>
          </cell>
          <cell r="AY175">
            <v>0</v>
          </cell>
          <cell r="BA175">
            <v>0</v>
          </cell>
          <cell r="BB175">
            <v>0</v>
          </cell>
          <cell r="BD175">
            <v>0</v>
          </cell>
          <cell r="BE175">
            <v>0</v>
          </cell>
          <cell r="BG175">
            <v>0</v>
          </cell>
          <cell r="BH175">
            <v>0</v>
          </cell>
          <cell r="BJ175">
            <v>0</v>
          </cell>
          <cell r="BK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S175">
            <v>0</v>
          </cell>
          <cell r="BT175">
            <v>0</v>
          </cell>
          <cell r="BV175">
            <v>0</v>
          </cell>
          <cell r="BW175">
            <v>0</v>
          </cell>
          <cell r="BY175">
            <v>0</v>
          </cell>
          <cell r="BZ175">
            <v>0</v>
          </cell>
          <cell r="CB175">
            <v>0</v>
          </cell>
          <cell r="CC175">
            <v>0</v>
          </cell>
          <cell r="CE175">
            <v>0</v>
          </cell>
          <cell r="CF175">
            <v>0</v>
          </cell>
          <cell r="CH175">
            <v>0</v>
          </cell>
          <cell r="CI175">
            <v>0</v>
          </cell>
          <cell r="CK175">
            <v>0</v>
          </cell>
          <cell r="CL175">
            <v>0</v>
          </cell>
          <cell r="CN175">
            <v>0</v>
          </cell>
          <cell r="CO175">
            <v>0</v>
          </cell>
        </row>
        <row r="176">
          <cell r="B176">
            <v>0</v>
          </cell>
          <cell r="C176">
            <v>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0</v>
          </cell>
          <cell r="Q176" t="str">
            <v>ZAD36 BEER GLASS</v>
          </cell>
          <cell r="R176">
            <v>28</v>
          </cell>
          <cell r="T176">
            <v>0</v>
          </cell>
          <cell r="U176">
            <v>0</v>
          </cell>
          <cell r="W176">
            <v>0</v>
          </cell>
          <cell r="X176">
            <v>0</v>
          </cell>
          <cell r="Z176">
            <v>0</v>
          </cell>
          <cell r="AA176">
            <v>0</v>
          </cell>
          <cell r="AC176">
            <v>0</v>
          </cell>
          <cell r="AD176">
            <v>0</v>
          </cell>
          <cell r="AF176">
            <v>0</v>
          </cell>
          <cell r="AG176">
            <v>0</v>
          </cell>
          <cell r="AI176">
            <v>0</v>
          </cell>
          <cell r="AJ176">
            <v>0</v>
          </cell>
          <cell r="AL176">
            <v>0</v>
          </cell>
          <cell r="AM176">
            <v>0</v>
          </cell>
          <cell r="AO176">
            <v>0</v>
          </cell>
          <cell r="AP176">
            <v>0</v>
          </cell>
          <cell r="AR176">
            <v>0</v>
          </cell>
          <cell r="AS176">
            <v>0</v>
          </cell>
          <cell r="AU176">
            <v>0</v>
          </cell>
          <cell r="AV176">
            <v>0</v>
          </cell>
          <cell r="AX176">
            <v>0</v>
          </cell>
          <cell r="AY176">
            <v>0</v>
          </cell>
          <cell r="BA176">
            <v>0</v>
          </cell>
          <cell r="BB176">
            <v>0</v>
          </cell>
          <cell r="BD176">
            <v>0</v>
          </cell>
          <cell r="BE176">
            <v>0</v>
          </cell>
          <cell r="BG176">
            <v>0</v>
          </cell>
          <cell r="BH176">
            <v>0</v>
          </cell>
          <cell r="BJ176">
            <v>0</v>
          </cell>
          <cell r="BK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S176">
            <v>0</v>
          </cell>
          <cell r="BT176">
            <v>0</v>
          </cell>
          <cell r="BV176">
            <v>0</v>
          </cell>
          <cell r="BW176">
            <v>0</v>
          </cell>
          <cell r="BY176">
            <v>0</v>
          </cell>
          <cell r="BZ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H176">
            <v>0</v>
          </cell>
          <cell r="CI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</row>
        <row r="177">
          <cell r="B177">
            <v>0</v>
          </cell>
          <cell r="C177">
            <v>0</v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K177">
            <v>0</v>
          </cell>
          <cell r="L177">
            <v>0</v>
          </cell>
          <cell r="N177">
            <v>0</v>
          </cell>
          <cell r="O177">
            <v>0</v>
          </cell>
          <cell r="Q177" t="str">
            <v>ZAD37 ICE BUCKET</v>
          </cell>
          <cell r="R177">
            <v>11</v>
          </cell>
          <cell r="T177">
            <v>0</v>
          </cell>
          <cell r="U177">
            <v>0</v>
          </cell>
          <cell r="W177">
            <v>0</v>
          </cell>
          <cell r="X177">
            <v>0</v>
          </cell>
          <cell r="Z177">
            <v>0</v>
          </cell>
          <cell r="AA177">
            <v>0</v>
          </cell>
          <cell r="AC177">
            <v>0</v>
          </cell>
          <cell r="AD177">
            <v>0</v>
          </cell>
          <cell r="AF177">
            <v>0</v>
          </cell>
          <cell r="AG177">
            <v>0</v>
          </cell>
          <cell r="AI177">
            <v>0</v>
          </cell>
          <cell r="AJ177">
            <v>0</v>
          </cell>
          <cell r="AL177">
            <v>0</v>
          </cell>
          <cell r="AM177">
            <v>0</v>
          </cell>
          <cell r="AO177">
            <v>0</v>
          </cell>
          <cell r="AP177">
            <v>0</v>
          </cell>
          <cell r="AR177">
            <v>0</v>
          </cell>
          <cell r="AS177">
            <v>0</v>
          </cell>
          <cell r="AU177">
            <v>0</v>
          </cell>
          <cell r="AV177">
            <v>0</v>
          </cell>
          <cell r="AX177">
            <v>0</v>
          </cell>
          <cell r="AY177">
            <v>0</v>
          </cell>
          <cell r="BA177">
            <v>0</v>
          </cell>
          <cell r="BB177">
            <v>0</v>
          </cell>
          <cell r="BD177">
            <v>0</v>
          </cell>
          <cell r="BE177">
            <v>0</v>
          </cell>
          <cell r="BG177">
            <v>0</v>
          </cell>
          <cell r="BH177">
            <v>0</v>
          </cell>
          <cell r="BJ177">
            <v>0</v>
          </cell>
          <cell r="BK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S177">
            <v>0</v>
          </cell>
          <cell r="BT177">
            <v>0</v>
          </cell>
          <cell r="BV177">
            <v>0</v>
          </cell>
          <cell r="BW177">
            <v>0</v>
          </cell>
          <cell r="BY177">
            <v>0</v>
          </cell>
          <cell r="BZ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H177">
            <v>0</v>
          </cell>
          <cell r="CI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</row>
        <row r="178">
          <cell r="B178">
            <v>0</v>
          </cell>
          <cell r="C178">
            <v>0</v>
          </cell>
          <cell r="E178">
            <v>0</v>
          </cell>
          <cell r="F178">
            <v>0</v>
          </cell>
          <cell r="H178">
            <v>0</v>
          </cell>
          <cell r="I178">
            <v>0</v>
          </cell>
          <cell r="K178">
            <v>0</v>
          </cell>
          <cell r="L178">
            <v>0</v>
          </cell>
          <cell r="N178">
            <v>0</v>
          </cell>
          <cell r="O178">
            <v>0</v>
          </cell>
          <cell r="Q178" t="str">
            <v>ZZZZZ WRONG KEY</v>
          </cell>
          <cell r="R178">
            <v>0</v>
          </cell>
          <cell r="T178">
            <v>0</v>
          </cell>
          <cell r="U178">
            <v>0</v>
          </cell>
          <cell r="W178">
            <v>0</v>
          </cell>
          <cell r="X178">
            <v>0</v>
          </cell>
          <cell r="Z178">
            <v>0</v>
          </cell>
          <cell r="AA178">
            <v>0</v>
          </cell>
          <cell r="AC178">
            <v>0</v>
          </cell>
          <cell r="AD178">
            <v>0</v>
          </cell>
          <cell r="AF178">
            <v>0</v>
          </cell>
          <cell r="AG178">
            <v>0</v>
          </cell>
          <cell r="AI178">
            <v>0</v>
          </cell>
          <cell r="AJ178">
            <v>0</v>
          </cell>
          <cell r="AL178">
            <v>0</v>
          </cell>
          <cell r="AM178">
            <v>0</v>
          </cell>
          <cell r="AO178">
            <v>0</v>
          </cell>
          <cell r="AP178">
            <v>0</v>
          </cell>
          <cell r="AR178">
            <v>0</v>
          </cell>
          <cell r="AS178">
            <v>0</v>
          </cell>
          <cell r="AU178">
            <v>0</v>
          </cell>
          <cell r="AV178">
            <v>0</v>
          </cell>
          <cell r="AX178">
            <v>0</v>
          </cell>
          <cell r="AY178">
            <v>0</v>
          </cell>
          <cell r="BA178">
            <v>0</v>
          </cell>
          <cell r="BB178">
            <v>0</v>
          </cell>
          <cell r="BD178">
            <v>0</v>
          </cell>
          <cell r="BE178">
            <v>0</v>
          </cell>
          <cell r="BG178">
            <v>0</v>
          </cell>
          <cell r="BH178">
            <v>0</v>
          </cell>
          <cell r="BJ178">
            <v>0</v>
          </cell>
          <cell r="BK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S178">
            <v>0</v>
          </cell>
          <cell r="BT178">
            <v>0</v>
          </cell>
          <cell r="BV178">
            <v>0</v>
          </cell>
          <cell r="BW178">
            <v>0</v>
          </cell>
          <cell r="BY178">
            <v>0</v>
          </cell>
          <cell r="BZ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H178">
            <v>0</v>
          </cell>
          <cell r="CI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</row>
        <row r="179">
          <cell r="B179">
            <v>0</v>
          </cell>
          <cell r="C179">
            <v>0</v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T179">
            <v>0</v>
          </cell>
          <cell r="U179">
            <v>0</v>
          </cell>
          <cell r="W179">
            <v>0</v>
          </cell>
          <cell r="X179">
            <v>0</v>
          </cell>
          <cell r="Z179">
            <v>0</v>
          </cell>
          <cell r="AA179">
            <v>0</v>
          </cell>
          <cell r="AC179">
            <v>0</v>
          </cell>
          <cell r="AD179">
            <v>0</v>
          </cell>
          <cell r="AF179">
            <v>0</v>
          </cell>
          <cell r="AG179">
            <v>0</v>
          </cell>
          <cell r="AI179">
            <v>0</v>
          </cell>
          <cell r="AJ179">
            <v>0</v>
          </cell>
          <cell r="AL179">
            <v>0</v>
          </cell>
          <cell r="AM179">
            <v>0</v>
          </cell>
          <cell r="AO179">
            <v>0</v>
          </cell>
          <cell r="AP179">
            <v>0</v>
          </cell>
          <cell r="AR179">
            <v>0</v>
          </cell>
          <cell r="AS179">
            <v>0</v>
          </cell>
          <cell r="AU179">
            <v>0</v>
          </cell>
          <cell r="AV179">
            <v>0</v>
          </cell>
          <cell r="AX179">
            <v>0</v>
          </cell>
          <cell r="AY179">
            <v>0</v>
          </cell>
          <cell r="BA179">
            <v>0</v>
          </cell>
          <cell r="BB179">
            <v>0</v>
          </cell>
          <cell r="BD179">
            <v>0</v>
          </cell>
          <cell r="BE179">
            <v>0</v>
          </cell>
          <cell r="BG179">
            <v>0</v>
          </cell>
          <cell r="BH179">
            <v>0</v>
          </cell>
          <cell r="BJ179">
            <v>0</v>
          </cell>
          <cell r="BK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S179">
            <v>0</v>
          </cell>
          <cell r="BT179">
            <v>0</v>
          </cell>
          <cell r="BV179">
            <v>0</v>
          </cell>
          <cell r="BW179">
            <v>0</v>
          </cell>
          <cell r="BY179">
            <v>0</v>
          </cell>
          <cell r="BZ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H179">
            <v>0</v>
          </cell>
          <cell r="CI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</row>
        <row r="180">
          <cell r="B180">
            <v>0</v>
          </cell>
          <cell r="C180">
            <v>0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K180">
            <v>0</v>
          </cell>
          <cell r="L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T180">
            <v>0</v>
          </cell>
          <cell r="U180">
            <v>0</v>
          </cell>
          <cell r="W180">
            <v>0</v>
          </cell>
          <cell r="X180">
            <v>0</v>
          </cell>
          <cell r="Z180">
            <v>0</v>
          </cell>
          <cell r="AA180">
            <v>0</v>
          </cell>
          <cell r="AC180">
            <v>0</v>
          </cell>
          <cell r="AD180">
            <v>0</v>
          </cell>
          <cell r="AF180">
            <v>0</v>
          </cell>
          <cell r="AG180">
            <v>0</v>
          </cell>
          <cell r="AI180">
            <v>0</v>
          </cell>
          <cell r="AJ180">
            <v>0</v>
          </cell>
          <cell r="AL180">
            <v>0</v>
          </cell>
          <cell r="AM180">
            <v>0</v>
          </cell>
          <cell r="AO180">
            <v>0</v>
          </cell>
          <cell r="AP180">
            <v>0</v>
          </cell>
          <cell r="AR180">
            <v>0</v>
          </cell>
          <cell r="AS180">
            <v>0</v>
          </cell>
          <cell r="AU180">
            <v>0</v>
          </cell>
          <cell r="AV180">
            <v>0</v>
          </cell>
          <cell r="AX180">
            <v>0</v>
          </cell>
          <cell r="AY180">
            <v>0</v>
          </cell>
          <cell r="BA180">
            <v>0</v>
          </cell>
          <cell r="BB180">
            <v>0</v>
          </cell>
          <cell r="BD180">
            <v>0</v>
          </cell>
          <cell r="BE180">
            <v>0</v>
          </cell>
          <cell r="BG180">
            <v>0</v>
          </cell>
          <cell r="BH180">
            <v>0</v>
          </cell>
          <cell r="BJ180">
            <v>0</v>
          </cell>
          <cell r="BK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S180">
            <v>0</v>
          </cell>
          <cell r="BT180">
            <v>0</v>
          </cell>
          <cell r="BV180">
            <v>0</v>
          </cell>
          <cell r="BW180">
            <v>0</v>
          </cell>
          <cell r="BY180">
            <v>0</v>
          </cell>
          <cell r="BZ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H180">
            <v>0</v>
          </cell>
          <cell r="CI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</row>
        <row r="181">
          <cell r="B181">
            <v>0</v>
          </cell>
          <cell r="C181">
            <v>0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T181">
            <v>0</v>
          </cell>
          <cell r="U181">
            <v>0</v>
          </cell>
          <cell r="W181">
            <v>0</v>
          </cell>
          <cell r="X181">
            <v>0</v>
          </cell>
          <cell r="Z181">
            <v>0</v>
          </cell>
          <cell r="AA181">
            <v>0</v>
          </cell>
          <cell r="AC181">
            <v>0</v>
          </cell>
          <cell r="AD181">
            <v>0</v>
          </cell>
          <cell r="AF181">
            <v>0</v>
          </cell>
          <cell r="AG181">
            <v>0</v>
          </cell>
          <cell r="AI181">
            <v>0</v>
          </cell>
          <cell r="AJ181">
            <v>0</v>
          </cell>
          <cell r="AL181">
            <v>0</v>
          </cell>
          <cell r="AM181">
            <v>0</v>
          </cell>
          <cell r="AO181">
            <v>0</v>
          </cell>
          <cell r="AP181">
            <v>0</v>
          </cell>
          <cell r="AR181">
            <v>0</v>
          </cell>
          <cell r="AS181">
            <v>0</v>
          </cell>
          <cell r="AU181">
            <v>0</v>
          </cell>
          <cell r="AV181">
            <v>0</v>
          </cell>
          <cell r="AX181">
            <v>0</v>
          </cell>
          <cell r="AY181">
            <v>0</v>
          </cell>
          <cell r="BA181">
            <v>0</v>
          </cell>
          <cell r="BB181">
            <v>0</v>
          </cell>
          <cell r="BD181">
            <v>0</v>
          </cell>
          <cell r="BE181">
            <v>0</v>
          </cell>
          <cell r="BG181">
            <v>0</v>
          </cell>
          <cell r="BH181">
            <v>0</v>
          </cell>
          <cell r="BJ181">
            <v>0</v>
          </cell>
          <cell r="BK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S181">
            <v>0</v>
          </cell>
          <cell r="BT181">
            <v>0</v>
          </cell>
          <cell r="BV181">
            <v>0</v>
          </cell>
          <cell r="BW181">
            <v>0</v>
          </cell>
          <cell r="BY181">
            <v>0</v>
          </cell>
          <cell r="BZ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H181">
            <v>0</v>
          </cell>
          <cell r="CI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</row>
        <row r="182">
          <cell r="B182">
            <v>0</v>
          </cell>
          <cell r="C182">
            <v>0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Q182">
            <v>0</v>
          </cell>
          <cell r="R182">
            <v>0</v>
          </cell>
          <cell r="T182">
            <v>0</v>
          </cell>
          <cell r="U182">
            <v>0</v>
          </cell>
          <cell r="W182">
            <v>0</v>
          </cell>
          <cell r="X182">
            <v>0</v>
          </cell>
          <cell r="Z182">
            <v>0</v>
          </cell>
          <cell r="AA182">
            <v>0</v>
          </cell>
          <cell r="AC182">
            <v>0</v>
          </cell>
          <cell r="AD182">
            <v>0</v>
          </cell>
          <cell r="AF182">
            <v>0</v>
          </cell>
          <cell r="AG182">
            <v>0</v>
          </cell>
          <cell r="AI182">
            <v>0</v>
          </cell>
          <cell r="AJ182">
            <v>0</v>
          </cell>
          <cell r="AL182">
            <v>0</v>
          </cell>
          <cell r="AM182">
            <v>0</v>
          </cell>
          <cell r="AO182">
            <v>0</v>
          </cell>
          <cell r="AP182">
            <v>0</v>
          </cell>
          <cell r="AR182">
            <v>0</v>
          </cell>
          <cell r="AS182">
            <v>0</v>
          </cell>
          <cell r="AU182">
            <v>0</v>
          </cell>
          <cell r="AV182">
            <v>0</v>
          </cell>
          <cell r="AX182">
            <v>0</v>
          </cell>
          <cell r="AY182">
            <v>0</v>
          </cell>
          <cell r="BA182">
            <v>0</v>
          </cell>
          <cell r="BB182">
            <v>0</v>
          </cell>
          <cell r="BD182">
            <v>0</v>
          </cell>
          <cell r="BE182">
            <v>0</v>
          </cell>
          <cell r="BG182">
            <v>0</v>
          </cell>
          <cell r="BH182">
            <v>0</v>
          </cell>
          <cell r="BJ182">
            <v>0</v>
          </cell>
          <cell r="BK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S182">
            <v>0</v>
          </cell>
          <cell r="BT182">
            <v>0</v>
          </cell>
          <cell r="BV182">
            <v>0</v>
          </cell>
          <cell r="BW182">
            <v>0</v>
          </cell>
          <cell r="BY182">
            <v>0</v>
          </cell>
          <cell r="BZ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H182">
            <v>0</v>
          </cell>
          <cell r="CI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</row>
        <row r="183">
          <cell r="B183">
            <v>0</v>
          </cell>
          <cell r="C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Q183">
            <v>0</v>
          </cell>
          <cell r="R183">
            <v>0</v>
          </cell>
          <cell r="T183">
            <v>0</v>
          </cell>
          <cell r="U183">
            <v>0</v>
          </cell>
          <cell r="W183">
            <v>0</v>
          </cell>
          <cell r="X183">
            <v>0</v>
          </cell>
          <cell r="Z183">
            <v>0</v>
          </cell>
          <cell r="AA183">
            <v>0</v>
          </cell>
          <cell r="AC183">
            <v>0</v>
          </cell>
          <cell r="AD183">
            <v>0</v>
          </cell>
          <cell r="AF183">
            <v>0</v>
          </cell>
          <cell r="AG183">
            <v>0</v>
          </cell>
          <cell r="AI183">
            <v>0</v>
          </cell>
          <cell r="AJ183">
            <v>0</v>
          </cell>
          <cell r="AL183">
            <v>0</v>
          </cell>
          <cell r="AM183">
            <v>0</v>
          </cell>
          <cell r="AO183">
            <v>0</v>
          </cell>
          <cell r="AP183">
            <v>0</v>
          </cell>
          <cell r="AR183">
            <v>0</v>
          </cell>
          <cell r="AS183">
            <v>0</v>
          </cell>
          <cell r="AU183">
            <v>0</v>
          </cell>
          <cell r="AV183">
            <v>0</v>
          </cell>
          <cell r="AX183">
            <v>0</v>
          </cell>
          <cell r="AY183">
            <v>0</v>
          </cell>
          <cell r="BA183">
            <v>0</v>
          </cell>
          <cell r="BB183">
            <v>0</v>
          </cell>
          <cell r="BD183">
            <v>0</v>
          </cell>
          <cell r="BE183">
            <v>0</v>
          </cell>
          <cell r="BG183">
            <v>0</v>
          </cell>
          <cell r="BH183">
            <v>0</v>
          </cell>
          <cell r="BJ183">
            <v>0</v>
          </cell>
          <cell r="BK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S183">
            <v>0</v>
          </cell>
          <cell r="BT183">
            <v>0</v>
          </cell>
          <cell r="BV183">
            <v>0</v>
          </cell>
          <cell r="BW183">
            <v>0</v>
          </cell>
          <cell r="BY183">
            <v>0</v>
          </cell>
          <cell r="BZ183">
            <v>0</v>
          </cell>
          <cell r="CB183">
            <v>0</v>
          </cell>
          <cell r="CC183">
            <v>0</v>
          </cell>
          <cell r="CE183">
            <v>0</v>
          </cell>
          <cell r="CF183">
            <v>0</v>
          </cell>
          <cell r="CH183">
            <v>0</v>
          </cell>
          <cell r="CI183">
            <v>0</v>
          </cell>
          <cell r="CK183">
            <v>0</v>
          </cell>
          <cell r="CL183">
            <v>0</v>
          </cell>
          <cell r="CN183">
            <v>0</v>
          </cell>
          <cell r="CO183">
            <v>0</v>
          </cell>
        </row>
        <row r="184">
          <cell r="B184">
            <v>0</v>
          </cell>
          <cell r="C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T184">
            <v>0</v>
          </cell>
          <cell r="U184">
            <v>0</v>
          </cell>
          <cell r="W184">
            <v>0</v>
          </cell>
          <cell r="X184">
            <v>0</v>
          </cell>
          <cell r="Z184">
            <v>0</v>
          </cell>
          <cell r="AA184">
            <v>0</v>
          </cell>
          <cell r="AC184">
            <v>0</v>
          </cell>
          <cell r="AD184">
            <v>0</v>
          </cell>
          <cell r="AF184">
            <v>0</v>
          </cell>
          <cell r="AG184">
            <v>0</v>
          </cell>
          <cell r="AI184">
            <v>0</v>
          </cell>
          <cell r="AJ184">
            <v>0</v>
          </cell>
          <cell r="AL184">
            <v>0</v>
          </cell>
          <cell r="AM184">
            <v>0</v>
          </cell>
          <cell r="AO184">
            <v>0</v>
          </cell>
          <cell r="AP184">
            <v>0</v>
          </cell>
          <cell r="AR184">
            <v>0</v>
          </cell>
          <cell r="AS184">
            <v>0</v>
          </cell>
          <cell r="AU184">
            <v>0</v>
          </cell>
          <cell r="AV184">
            <v>0</v>
          </cell>
          <cell r="AX184">
            <v>0</v>
          </cell>
          <cell r="AY184">
            <v>0</v>
          </cell>
          <cell r="BA184">
            <v>0</v>
          </cell>
          <cell r="BB184">
            <v>0</v>
          </cell>
          <cell r="BD184">
            <v>0</v>
          </cell>
          <cell r="BE184">
            <v>0</v>
          </cell>
          <cell r="BG184">
            <v>0</v>
          </cell>
          <cell r="BH184">
            <v>0</v>
          </cell>
          <cell r="BJ184">
            <v>0</v>
          </cell>
          <cell r="BK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S184">
            <v>0</v>
          </cell>
          <cell r="BT184">
            <v>0</v>
          </cell>
          <cell r="BV184">
            <v>0</v>
          </cell>
          <cell r="BW184">
            <v>0</v>
          </cell>
          <cell r="BY184">
            <v>0</v>
          </cell>
          <cell r="BZ184">
            <v>0</v>
          </cell>
          <cell r="CB184">
            <v>0</v>
          </cell>
          <cell r="CC184">
            <v>0</v>
          </cell>
          <cell r="CE184">
            <v>0</v>
          </cell>
          <cell r="CF184">
            <v>0</v>
          </cell>
          <cell r="CH184">
            <v>0</v>
          </cell>
          <cell r="CI184">
            <v>0</v>
          </cell>
          <cell r="CK184">
            <v>0</v>
          </cell>
          <cell r="CL184">
            <v>0</v>
          </cell>
          <cell r="CN184">
            <v>0</v>
          </cell>
          <cell r="CO184">
            <v>0</v>
          </cell>
        </row>
        <row r="185">
          <cell r="B185">
            <v>0</v>
          </cell>
          <cell r="C185">
            <v>0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T185">
            <v>0</v>
          </cell>
          <cell r="U185">
            <v>0</v>
          </cell>
          <cell r="W185">
            <v>0</v>
          </cell>
          <cell r="X185">
            <v>0</v>
          </cell>
          <cell r="Z185">
            <v>0</v>
          </cell>
          <cell r="AA185">
            <v>0</v>
          </cell>
          <cell r="AC185">
            <v>0</v>
          </cell>
          <cell r="AD185">
            <v>0</v>
          </cell>
          <cell r="AF185">
            <v>0</v>
          </cell>
          <cell r="AG185">
            <v>0</v>
          </cell>
          <cell r="AI185">
            <v>0</v>
          </cell>
          <cell r="AJ185">
            <v>0</v>
          </cell>
          <cell r="AL185">
            <v>0</v>
          </cell>
          <cell r="AM185">
            <v>0</v>
          </cell>
          <cell r="AO185">
            <v>0</v>
          </cell>
          <cell r="AP185">
            <v>0</v>
          </cell>
          <cell r="AR185">
            <v>0</v>
          </cell>
          <cell r="AS185">
            <v>0</v>
          </cell>
          <cell r="AU185">
            <v>0</v>
          </cell>
          <cell r="AV185">
            <v>0</v>
          </cell>
          <cell r="AX185">
            <v>0</v>
          </cell>
          <cell r="AY185">
            <v>0</v>
          </cell>
          <cell r="BA185">
            <v>0</v>
          </cell>
          <cell r="BB185">
            <v>0</v>
          </cell>
          <cell r="BD185">
            <v>0</v>
          </cell>
          <cell r="BE185">
            <v>0</v>
          </cell>
          <cell r="BG185">
            <v>0</v>
          </cell>
          <cell r="BH185">
            <v>0</v>
          </cell>
          <cell r="BJ185">
            <v>0</v>
          </cell>
          <cell r="BK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S185">
            <v>0</v>
          </cell>
          <cell r="BT185">
            <v>0</v>
          </cell>
          <cell r="BV185">
            <v>0</v>
          </cell>
          <cell r="BW185">
            <v>0</v>
          </cell>
          <cell r="BY185">
            <v>0</v>
          </cell>
          <cell r="BZ185">
            <v>0</v>
          </cell>
          <cell r="CB185">
            <v>0</v>
          </cell>
          <cell r="CC185">
            <v>0</v>
          </cell>
          <cell r="CE185">
            <v>0</v>
          </cell>
          <cell r="CF185">
            <v>0</v>
          </cell>
          <cell r="CH185">
            <v>0</v>
          </cell>
          <cell r="CI185">
            <v>0</v>
          </cell>
          <cell r="CK185">
            <v>0</v>
          </cell>
          <cell r="CL185">
            <v>0</v>
          </cell>
          <cell r="CN185">
            <v>0</v>
          </cell>
          <cell r="CO185">
            <v>0</v>
          </cell>
        </row>
        <row r="186">
          <cell r="B186">
            <v>0</v>
          </cell>
          <cell r="C186">
            <v>0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T186">
            <v>0</v>
          </cell>
          <cell r="U186">
            <v>0</v>
          </cell>
          <cell r="W186">
            <v>0</v>
          </cell>
          <cell r="X186">
            <v>0</v>
          </cell>
          <cell r="Z186">
            <v>0</v>
          </cell>
          <cell r="AA186">
            <v>0</v>
          </cell>
          <cell r="AC186">
            <v>0</v>
          </cell>
          <cell r="AD186">
            <v>0</v>
          </cell>
          <cell r="AF186">
            <v>0</v>
          </cell>
          <cell r="AG186">
            <v>0</v>
          </cell>
          <cell r="AI186">
            <v>0</v>
          </cell>
          <cell r="AJ186">
            <v>0</v>
          </cell>
          <cell r="AL186">
            <v>0</v>
          </cell>
          <cell r="AM186">
            <v>0</v>
          </cell>
          <cell r="AO186">
            <v>0</v>
          </cell>
          <cell r="AP186">
            <v>0</v>
          </cell>
          <cell r="AR186">
            <v>0</v>
          </cell>
          <cell r="AS186">
            <v>0</v>
          </cell>
          <cell r="AU186">
            <v>0</v>
          </cell>
          <cell r="AV186">
            <v>0</v>
          </cell>
          <cell r="AX186">
            <v>0</v>
          </cell>
          <cell r="AY186">
            <v>0</v>
          </cell>
          <cell r="BA186">
            <v>0</v>
          </cell>
          <cell r="BB186">
            <v>0</v>
          </cell>
          <cell r="BD186">
            <v>0</v>
          </cell>
          <cell r="BE186">
            <v>0</v>
          </cell>
          <cell r="BG186">
            <v>0</v>
          </cell>
          <cell r="BH186">
            <v>0</v>
          </cell>
          <cell r="BJ186">
            <v>0</v>
          </cell>
          <cell r="BK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S186">
            <v>0</v>
          </cell>
          <cell r="BT186">
            <v>0</v>
          </cell>
          <cell r="BV186">
            <v>0</v>
          </cell>
          <cell r="BW186">
            <v>0</v>
          </cell>
          <cell r="BY186">
            <v>0</v>
          </cell>
          <cell r="BZ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H186">
            <v>0</v>
          </cell>
          <cell r="CI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</row>
        <row r="187">
          <cell r="B187">
            <v>0</v>
          </cell>
          <cell r="C187">
            <v>0</v>
          </cell>
          <cell r="E187">
            <v>0</v>
          </cell>
          <cell r="F187">
            <v>0</v>
          </cell>
          <cell r="H187">
            <v>0</v>
          </cell>
          <cell r="I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T187">
            <v>0</v>
          </cell>
          <cell r="U187">
            <v>0</v>
          </cell>
          <cell r="W187">
            <v>0</v>
          </cell>
          <cell r="X187">
            <v>0</v>
          </cell>
          <cell r="Z187">
            <v>0</v>
          </cell>
          <cell r="AA187">
            <v>0</v>
          </cell>
          <cell r="AC187">
            <v>0</v>
          </cell>
          <cell r="AD187">
            <v>0</v>
          </cell>
          <cell r="AF187">
            <v>0</v>
          </cell>
          <cell r="AG187">
            <v>0</v>
          </cell>
          <cell r="AI187">
            <v>0</v>
          </cell>
          <cell r="AJ187">
            <v>0</v>
          </cell>
          <cell r="AL187">
            <v>0</v>
          </cell>
          <cell r="AM187">
            <v>0</v>
          </cell>
          <cell r="AO187">
            <v>0</v>
          </cell>
          <cell r="AP187">
            <v>0</v>
          </cell>
          <cell r="AR187">
            <v>0</v>
          </cell>
          <cell r="AS187">
            <v>0</v>
          </cell>
          <cell r="AU187">
            <v>0</v>
          </cell>
          <cell r="AV187">
            <v>0</v>
          </cell>
          <cell r="AX187">
            <v>0</v>
          </cell>
          <cell r="AY187">
            <v>0</v>
          </cell>
          <cell r="BA187">
            <v>0</v>
          </cell>
          <cell r="BB187">
            <v>0</v>
          </cell>
          <cell r="BD187">
            <v>0</v>
          </cell>
          <cell r="BE187">
            <v>0</v>
          </cell>
          <cell r="BG187">
            <v>0</v>
          </cell>
          <cell r="BH187">
            <v>0</v>
          </cell>
          <cell r="BJ187">
            <v>0</v>
          </cell>
          <cell r="BK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S187">
            <v>0</v>
          </cell>
          <cell r="BT187">
            <v>0</v>
          </cell>
          <cell r="BV187">
            <v>0</v>
          </cell>
          <cell r="BW187">
            <v>0</v>
          </cell>
          <cell r="BY187">
            <v>0</v>
          </cell>
          <cell r="BZ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H187">
            <v>0</v>
          </cell>
          <cell r="CI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</row>
        <row r="188">
          <cell r="B188">
            <v>0</v>
          </cell>
          <cell r="C188">
            <v>0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T188">
            <v>0</v>
          </cell>
          <cell r="U188">
            <v>0</v>
          </cell>
          <cell r="W188">
            <v>0</v>
          </cell>
          <cell r="X188">
            <v>0</v>
          </cell>
          <cell r="Z188">
            <v>0</v>
          </cell>
          <cell r="AA188">
            <v>0</v>
          </cell>
          <cell r="AC188">
            <v>0</v>
          </cell>
          <cell r="AD188">
            <v>0</v>
          </cell>
          <cell r="AF188">
            <v>0</v>
          </cell>
          <cell r="AG188">
            <v>0</v>
          </cell>
          <cell r="AI188">
            <v>0</v>
          </cell>
          <cell r="AJ188">
            <v>0</v>
          </cell>
          <cell r="AL188">
            <v>0</v>
          </cell>
          <cell r="AM188">
            <v>0</v>
          </cell>
          <cell r="AO188">
            <v>0</v>
          </cell>
          <cell r="AP188">
            <v>0</v>
          </cell>
          <cell r="AR188">
            <v>0</v>
          </cell>
          <cell r="AS188">
            <v>0</v>
          </cell>
          <cell r="AU188">
            <v>0</v>
          </cell>
          <cell r="AV188">
            <v>0</v>
          </cell>
          <cell r="AX188">
            <v>0</v>
          </cell>
          <cell r="AY188">
            <v>0</v>
          </cell>
          <cell r="BA188">
            <v>0</v>
          </cell>
          <cell r="BB188">
            <v>0</v>
          </cell>
          <cell r="BD188">
            <v>0</v>
          </cell>
          <cell r="BE188">
            <v>0</v>
          </cell>
          <cell r="BG188">
            <v>0</v>
          </cell>
          <cell r="BH188">
            <v>0</v>
          </cell>
          <cell r="BJ188">
            <v>0</v>
          </cell>
          <cell r="BK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S188">
            <v>0</v>
          </cell>
          <cell r="BT188">
            <v>0</v>
          </cell>
          <cell r="BV188">
            <v>0</v>
          </cell>
          <cell r="BW188">
            <v>0</v>
          </cell>
          <cell r="BY188">
            <v>0</v>
          </cell>
          <cell r="BZ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H188">
            <v>0</v>
          </cell>
          <cell r="CI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</row>
        <row r="189">
          <cell r="B189">
            <v>0</v>
          </cell>
          <cell r="C189">
            <v>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T189">
            <v>0</v>
          </cell>
          <cell r="U189">
            <v>0</v>
          </cell>
          <cell r="W189">
            <v>0</v>
          </cell>
          <cell r="X189">
            <v>0</v>
          </cell>
          <cell r="Z189">
            <v>0</v>
          </cell>
          <cell r="AA189">
            <v>0</v>
          </cell>
          <cell r="AC189">
            <v>0</v>
          </cell>
          <cell r="AD189">
            <v>0</v>
          </cell>
          <cell r="AF189">
            <v>0</v>
          </cell>
          <cell r="AG189">
            <v>0</v>
          </cell>
          <cell r="AI189">
            <v>0</v>
          </cell>
          <cell r="AJ189">
            <v>0</v>
          </cell>
          <cell r="AL189">
            <v>0</v>
          </cell>
          <cell r="AM189">
            <v>0</v>
          </cell>
          <cell r="AO189">
            <v>0</v>
          </cell>
          <cell r="AP189">
            <v>0</v>
          </cell>
          <cell r="AR189">
            <v>0</v>
          </cell>
          <cell r="AS189">
            <v>0</v>
          </cell>
          <cell r="AU189">
            <v>0</v>
          </cell>
          <cell r="AV189">
            <v>0</v>
          </cell>
          <cell r="AX189">
            <v>0</v>
          </cell>
          <cell r="AY189">
            <v>0</v>
          </cell>
          <cell r="BA189">
            <v>0</v>
          </cell>
          <cell r="BB189">
            <v>0</v>
          </cell>
          <cell r="BD189">
            <v>0</v>
          </cell>
          <cell r="BE189">
            <v>0</v>
          </cell>
          <cell r="BG189">
            <v>0</v>
          </cell>
          <cell r="BH189">
            <v>0</v>
          </cell>
          <cell r="BJ189">
            <v>0</v>
          </cell>
          <cell r="BK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S189">
            <v>0</v>
          </cell>
          <cell r="BT189">
            <v>0</v>
          </cell>
          <cell r="BV189">
            <v>0</v>
          </cell>
          <cell r="BW189">
            <v>0</v>
          </cell>
          <cell r="BY189">
            <v>0</v>
          </cell>
          <cell r="BZ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H189">
            <v>0</v>
          </cell>
          <cell r="CI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</row>
        <row r="190">
          <cell r="B190">
            <v>0</v>
          </cell>
          <cell r="C190">
            <v>0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T190">
            <v>0</v>
          </cell>
          <cell r="U190">
            <v>0</v>
          </cell>
          <cell r="W190">
            <v>0</v>
          </cell>
          <cell r="X190">
            <v>0</v>
          </cell>
          <cell r="Z190">
            <v>0</v>
          </cell>
          <cell r="AA190">
            <v>0</v>
          </cell>
          <cell r="AC190">
            <v>0</v>
          </cell>
          <cell r="AD190">
            <v>0</v>
          </cell>
          <cell r="AF190">
            <v>0</v>
          </cell>
          <cell r="AG190">
            <v>0</v>
          </cell>
          <cell r="AI190">
            <v>0</v>
          </cell>
          <cell r="AJ190">
            <v>0</v>
          </cell>
          <cell r="AL190">
            <v>0</v>
          </cell>
          <cell r="AM190">
            <v>0</v>
          </cell>
          <cell r="AO190">
            <v>0</v>
          </cell>
          <cell r="AP190">
            <v>0</v>
          </cell>
          <cell r="AR190">
            <v>0</v>
          </cell>
          <cell r="AS190">
            <v>0</v>
          </cell>
          <cell r="AU190">
            <v>0</v>
          </cell>
          <cell r="AV190">
            <v>0</v>
          </cell>
          <cell r="AX190">
            <v>0</v>
          </cell>
          <cell r="AY190">
            <v>0</v>
          </cell>
          <cell r="BA190">
            <v>0</v>
          </cell>
          <cell r="BB190">
            <v>0</v>
          </cell>
          <cell r="BD190">
            <v>0</v>
          </cell>
          <cell r="BE190">
            <v>0</v>
          </cell>
          <cell r="BG190">
            <v>0</v>
          </cell>
          <cell r="BH190">
            <v>0</v>
          </cell>
          <cell r="BJ190">
            <v>0</v>
          </cell>
          <cell r="BK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S190">
            <v>0</v>
          </cell>
          <cell r="BT190">
            <v>0</v>
          </cell>
          <cell r="BV190">
            <v>0</v>
          </cell>
          <cell r="BW190">
            <v>0</v>
          </cell>
          <cell r="BY190">
            <v>0</v>
          </cell>
          <cell r="BZ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H190">
            <v>0</v>
          </cell>
          <cell r="CI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</row>
        <row r="191">
          <cell r="B191">
            <v>0</v>
          </cell>
          <cell r="C191">
            <v>0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K191">
            <v>0</v>
          </cell>
          <cell r="L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T191">
            <v>0</v>
          </cell>
          <cell r="U191">
            <v>0</v>
          </cell>
          <cell r="W191">
            <v>0</v>
          </cell>
          <cell r="X191">
            <v>0</v>
          </cell>
          <cell r="Z191">
            <v>0</v>
          </cell>
          <cell r="AA191">
            <v>0</v>
          </cell>
          <cell r="AC191">
            <v>0</v>
          </cell>
          <cell r="AD191">
            <v>0</v>
          </cell>
          <cell r="AF191">
            <v>0</v>
          </cell>
          <cell r="AG191">
            <v>0</v>
          </cell>
          <cell r="AI191">
            <v>0</v>
          </cell>
          <cell r="AJ191">
            <v>0</v>
          </cell>
          <cell r="AL191">
            <v>0</v>
          </cell>
          <cell r="AM191">
            <v>0</v>
          </cell>
          <cell r="AO191">
            <v>0</v>
          </cell>
          <cell r="AP191">
            <v>0</v>
          </cell>
          <cell r="AR191">
            <v>0</v>
          </cell>
          <cell r="AS191">
            <v>0</v>
          </cell>
          <cell r="AU191">
            <v>0</v>
          </cell>
          <cell r="AV191">
            <v>0</v>
          </cell>
          <cell r="AX191">
            <v>0</v>
          </cell>
          <cell r="AY191">
            <v>0</v>
          </cell>
          <cell r="BA191">
            <v>0</v>
          </cell>
          <cell r="BB191">
            <v>0</v>
          </cell>
          <cell r="BD191">
            <v>0</v>
          </cell>
          <cell r="BE191">
            <v>0</v>
          </cell>
          <cell r="BG191">
            <v>0</v>
          </cell>
          <cell r="BH191">
            <v>0</v>
          </cell>
          <cell r="BJ191">
            <v>0</v>
          </cell>
          <cell r="BK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S191">
            <v>0</v>
          </cell>
          <cell r="BT191">
            <v>0</v>
          </cell>
          <cell r="BV191">
            <v>0</v>
          </cell>
          <cell r="BW191">
            <v>0</v>
          </cell>
          <cell r="BY191">
            <v>0</v>
          </cell>
          <cell r="BZ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H191">
            <v>0</v>
          </cell>
          <cell r="CI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</row>
        <row r="192">
          <cell r="B192">
            <v>0</v>
          </cell>
          <cell r="C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K192">
            <v>0</v>
          </cell>
          <cell r="L192">
            <v>0</v>
          </cell>
          <cell r="N192">
            <v>0</v>
          </cell>
          <cell r="O192">
            <v>0</v>
          </cell>
          <cell r="Q192">
            <v>0</v>
          </cell>
          <cell r="R192">
            <v>0</v>
          </cell>
          <cell r="T192">
            <v>0</v>
          </cell>
          <cell r="U192">
            <v>0</v>
          </cell>
          <cell r="W192">
            <v>0</v>
          </cell>
          <cell r="X192">
            <v>0</v>
          </cell>
          <cell r="Z192">
            <v>0</v>
          </cell>
          <cell r="AA192">
            <v>0</v>
          </cell>
          <cell r="AC192">
            <v>0</v>
          </cell>
          <cell r="AD192">
            <v>0</v>
          </cell>
          <cell r="AF192">
            <v>0</v>
          </cell>
          <cell r="AG192">
            <v>0</v>
          </cell>
          <cell r="AI192">
            <v>0</v>
          </cell>
          <cell r="AJ192">
            <v>0</v>
          </cell>
          <cell r="AL192">
            <v>0</v>
          </cell>
          <cell r="AM192">
            <v>0</v>
          </cell>
          <cell r="AO192">
            <v>0</v>
          </cell>
          <cell r="AP192">
            <v>0</v>
          </cell>
          <cell r="AR192">
            <v>0</v>
          </cell>
          <cell r="AS192">
            <v>0</v>
          </cell>
          <cell r="AU192">
            <v>0</v>
          </cell>
          <cell r="AV192">
            <v>0</v>
          </cell>
          <cell r="AX192">
            <v>0</v>
          </cell>
          <cell r="AY192">
            <v>0</v>
          </cell>
          <cell r="BA192">
            <v>0</v>
          </cell>
          <cell r="BB192">
            <v>0</v>
          </cell>
          <cell r="BD192">
            <v>0</v>
          </cell>
          <cell r="BE192">
            <v>0</v>
          </cell>
          <cell r="BG192">
            <v>0</v>
          </cell>
          <cell r="BH192">
            <v>0</v>
          </cell>
          <cell r="BJ192">
            <v>0</v>
          </cell>
          <cell r="BK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S192">
            <v>0</v>
          </cell>
          <cell r="BT192">
            <v>0</v>
          </cell>
          <cell r="BV192">
            <v>0</v>
          </cell>
          <cell r="BW192">
            <v>0</v>
          </cell>
          <cell r="BY192">
            <v>0</v>
          </cell>
          <cell r="BZ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H192">
            <v>0</v>
          </cell>
          <cell r="CI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</row>
        <row r="193">
          <cell r="B193">
            <v>0</v>
          </cell>
          <cell r="C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Q193">
            <v>0</v>
          </cell>
          <cell r="R193">
            <v>0</v>
          </cell>
          <cell r="T193">
            <v>0</v>
          </cell>
          <cell r="U193">
            <v>0</v>
          </cell>
          <cell r="W193">
            <v>0</v>
          </cell>
          <cell r="X193">
            <v>0</v>
          </cell>
          <cell r="Z193">
            <v>0</v>
          </cell>
          <cell r="AA193">
            <v>0</v>
          </cell>
          <cell r="AC193">
            <v>0</v>
          </cell>
          <cell r="AD193">
            <v>0</v>
          </cell>
          <cell r="AF193">
            <v>0</v>
          </cell>
          <cell r="AG193">
            <v>0</v>
          </cell>
          <cell r="AI193">
            <v>0</v>
          </cell>
          <cell r="AJ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0</v>
          </cell>
          <cell r="AR193">
            <v>0</v>
          </cell>
          <cell r="AS193">
            <v>0</v>
          </cell>
          <cell r="AU193">
            <v>0</v>
          </cell>
          <cell r="AV193">
            <v>0</v>
          </cell>
          <cell r="AX193">
            <v>0</v>
          </cell>
          <cell r="AY193">
            <v>0</v>
          </cell>
          <cell r="BA193">
            <v>0</v>
          </cell>
          <cell r="BB193">
            <v>0</v>
          </cell>
          <cell r="BD193">
            <v>0</v>
          </cell>
          <cell r="BE193">
            <v>0</v>
          </cell>
          <cell r="BG193">
            <v>0</v>
          </cell>
          <cell r="BH193">
            <v>0</v>
          </cell>
          <cell r="BJ193">
            <v>0</v>
          </cell>
          <cell r="BK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S193">
            <v>0</v>
          </cell>
          <cell r="BT193">
            <v>0</v>
          </cell>
          <cell r="BV193">
            <v>0</v>
          </cell>
          <cell r="BW193">
            <v>0</v>
          </cell>
          <cell r="BY193">
            <v>0</v>
          </cell>
          <cell r="BZ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H193">
            <v>0</v>
          </cell>
          <cell r="CI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</row>
        <row r="194">
          <cell r="B194">
            <v>0</v>
          </cell>
          <cell r="C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T194">
            <v>0</v>
          </cell>
          <cell r="U194">
            <v>0</v>
          </cell>
          <cell r="W194">
            <v>0</v>
          </cell>
          <cell r="X194">
            <v>0</v>
          </cell>
          <cell r="Z194">
            <v>0</v>
          </cell>
          <cell r="AA194">
            <v>0</v>
          </cell>
          <cell r="AC194">
            <v>0</v>
          </cell>
          <cell r="AD194">
            <v>0</v>
          </cell>
          <cell r="AF194">
            <v>0</v>
          </cell>
          <cell r="AG194">
            <v>0</v>
          </cell>
          <cell r="AI194">
            <v>0</v>
          </cell>
          <cell r="AJ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0</v>
          </cell>
          <cell r="AR194">
            <v>0</v>
          </cell>
          <cell r="AS194">
            <v>0</v>
          </cell>
          <cell r="AU194">
            <v>0</v>
          </cell>
          <cell r="AV194">
            <v>0</v>
          </cell>
          <cell r="AX194">
            <v>0</v>
          </cell>
          <cell r="AY194">
            <v>0</v>
          </cell>
          <cell r="BA194">
            <v>0</v>
          </cell>
          <cell r="BB194">
            <v>0</v>
          </cell>
          <cell r="BD194">
            <v>0</v>
          </cell>
          <cell r="BE194">
            <v>0</v>
          </cell>
          <cell r="BG194">
            <v>0</v>
          </cell>
          <cell r="BH194">
            <v>0</v>
          </cell>
          <cell r="BJ194">
            <v>0</v>
          </cell>
          <cell r="BK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S194">
            <v>0</v>
          </cell>
          <cell r="BT194">
            <v>0</v>
          </cell>
          <cell r="BV194">
            <v>0</v>
          </cell>
          <cell r="BW194">
            <v>0</v>
          </cell>
          <cell r="BY194">
            <v>0</v>
          </cell>
          <cell r="BZ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H194">
            <v>0</v>
          </cell>
          <cell r="CI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</row>
        <row r="195">
          <cell r="B195">
            <v>0</v>
          </cell>
          <cell r="C195">
            <v>0</v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T195">
            <v>0</v>
          </cell>
          <cell r="U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C195">
            <v>0</v>
          </cell>
          <cell r="AD195">
            <v>0</v>
          </cell>
          <cell r="AF195">
            <v>0</v>
          </cell>
          <cell r="AG195">
            <v>0</v>
          </cell>
          <cell r="AI195">
            <v>0</v>
          </cell>
          <cell r="AJ195">
            <v>0</v>
          </cell>
          <cell r="AL195">
            <v>0</v>
          </cell>
          <cell r="AM195">
            <v>0</v>
          </cell>
          <cell r="AO195">
            <v>0</v>
          </cell>
          <cell r="AP195">
            <v>0</v>
          </cell>
          <cell r="AR195">
            <v>0</v>
          </cell>
          <cell r="AS195">
            <v>0</v>
          </cell>
          <cell r="AU195">
            <v>0</v>
          </cell>
          <cell r="AV195">
            <v>0</v>
          </cell>
          <cell r="AX195">
            <v>0</v>
          </cell>
          <cell r="AY195">
            <v>0</v>
          </cell>
          <cell r="BA195">
            <v>0</v>
          </cell>
          <cell r="BB195">
            <v>0</v>
          </cell>
          <cell r="BD195">
            <v>0</v>
          </cell>
          <cell r="BE195">
            <v>0</v>
          </cell>
          <cell r="BG195">
            <v>0</v>
          </cell>
          <cell r="BH195">
            <v>0</v>
          </cell>
          <cell r="BJ195">
            <v>0</v>
          </cell>
          <cell r="BK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S195">
            <v>0</v>
          </cell>
          <cell r="BT195">
            <v>0</v>
          </cell>
          <cell r="BV195">
            <v>0</v>
          </cell>
          <cell r="BW195">
            <v>0</v>
          </cell>
          <cell r="BY195">
            <v>0</v>
          </cell>
          <cell r="BZ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H195">
            <v>0</v>
          </cell>
          <cell r="CI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</row>
        <row r="196">
          <cell r="B196">
            <v>0</v>
          </cell>
          <cell r="C196">
            <v>0</v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T196">
            <v>0</v>
          </cell>
          <cell r="U196">
            <v>0</v>
          </cell>
          <cell r="W196">
            <v>0</v>
          </cell>
          <cell r="X196">
            <v>0</v>
          </cell>
          <cell r="Z196">
            <v>0</v>
          </cell>
          <cell r="AA196">
            <v>0</v>
          </cell>
          <cell r="AC196">
            <v>0</v>
          </cell>
          <cell r="AD196">
            <v>0</v>
          </cell>
          <cell r="AF196">
            <v>0</v>
          </cell>
          <cell r="AG196">
            <v>0</v>
          </cell>
          <cell r="AI196">
            <v>0</v>
          </cell>
          <cell r="AJ196">
            <v>0</v>
          </cell>
          <cell r="AL196">
            <v>0</v>
          </cell>
          <cell r="AM196">
            <v>0</v>
          </cell>
          <cell r="AO196">
            <v>0</v>
          </cell>
          <cell r="AP196">
            <v>0</v>
          </cell>
          <cell r="AR196">
            <v>0</v>
          </cell>
          <cell r="AS196">
            <v>0</v>
          </cell>
          <cell r="AU196">
            <v>0</v>
          </cell>
          <cell r="AV196">
            <v>0</v>
          </cell>
          <cell r="AX196">
            <v>0</v>
          </cell>
          <cell r="AY196">
            <v>0</v>
          </cell>
          <cell r="BA196">
            <v>0</v>
          </cell>
          <cell r="BB196">
            <v>0</v>
          </cell>
          <cell r="BD196">
            <v>0</v>
          </cell>
          <cell r="BE196">
            <v>0</v>
          </cell>
          <cell r="BG196">
            <v>0</v>
          </cell>
          <cell r="BH196">
            <v>0</v>
          </cell>
          <cell r="BJ196">
            <v>0</v>
          </cell>
          <cell r="BK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S196">
            <v>0</v>
          </cell>
          <cell r="BT196">
            <v>0</v>
          </cell>
          <cell r="BV196">
            <v>0</v>
          </cell>
          <cell r="BW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E196">
            <v>0</v>
          </cell>
          <cell r="CF196">
            <v>0</v>
          </cell>
          <cell r="CH196">
            <v>0</v>
          </cell>
          <cell r="CI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</row>
        <row r="197">
          <cell r="B197">
            <v>0</v>
          </cell>
          <cell r="C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T197">
            <v>0</v>
          </cell>
          <cell r="U197">
            <v>0</v>
          </cell>
          <cell r="W197">
            <v>0</v>
          </cell>
          <cell r="X197">
            <v>0</v>
          </cell>
          <cell r="Z197">
            <v>0</v>
          </cell>
          <cell r="AA197">
            <v>0</v>
          </cell>
          <cell r="AC197">
            <v>0</v>
          </cell>
          <cell r="AD197">
            <v>0</v>
          </cell>
          <cell r="AF197">
            <v>0</v>
          </cell>
          <cell r="AG197">
            <v>0</v>
          </cell>
          <cell r="AI197">
            <v>0</v>
          </cell>
          <cell r="AJ197">
            <v>0</v>
          </cell>
          <cell r="AL197">
            <v>0</v>
          </cell>
          <cell r="AM197">
            <v>0</v>
          </cell>
          <cell r="AO197">
            <v>0</v>
          </cell>
          <cell r="AP197">
            <v>0</v>
          </cell>
          <cell r="AR197">
            <v>0</v>
          </cell>
          <cell r="AS197">
            <v>0</v>
          </cell>
          <cell r="AU197">
            <v>0</v>
          </cell>
          <cell r="AV197">
            <v>0</v>
          </cell>
          <cell r="AX197">
            <v>0</v>
          </cell>
          <cell r="AY197">
            <v>0</v>
          </cell>
          <cell r="BA197">
            <v>0</v>
          </cell>
          <cell r="BB197">
            <v>0</v>
          </cell>
          <cell r="BD197">
            <v>0</v>
          </cell>
          <cell r="BE197">
            <v>0</v>
          </cell>
          <cell r="BG197">
            <v>0</v>
          </cell>
          <cell r="BH197">
            <v>0</v>
          </cell>
          <cell r="BJ197">
            <v>0</v>
          </cell>
          <cell r="BK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S197">
            <v>0</v>
          </cell>
          <cell r="BT197">
            <v>0</v>
          </cell>
          <cell r="BV197">
            <v>0</v>
          </cell>
          <cell r="BW197">
            <v>0</v>
          </cell>
          <cell r="BY197">
            <v>0</v>
          </cell>
          <cell r="BZ197">
            <v>0</v>
          </cell>
          <cell r="CB197">
            <v>0</v>
          </cell>
          <cell r="CC197">
            <v>0</v>
          </cell>
          <cell r="CE197">
            <v>0</v>
          </cell>
          <cell r="CF197">
            <v>0</v>
          </cell>
          <cell r="CH197">
            <v>0</v>
          </cell>
          <cell r="CI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</row>
        <row r="198">
          <cell r="B198">
            <v>0</v>
          </cell>
          <cell r="C198">
            <v>0</v>
          </cell>
          <cell r="E198">
            <v>0</v>
          </cell>
          <cell r="F198">
            <v>0</v>
          </cell>
          <cell r="H198">
            <v>0</v>
          </cell>
          <cell r="I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T198">
            <v>0</v>
          </cell>
          <cell r="U198">
            <v>0</v>
          </cell>
          <cell r="W198">
            <v>0</v>
          </cell>
          <cell r="X198">
            <v>0</v>
          </cell>
          <cell r="Z198">
            <v>0</v>
          </cell>
          <cell r="AA198">
            <v>0</v>
          </cell>
          <cell r="AC198">
            <v>0</v>
          </cell>
          <cell r="AD198">
            <v>0</v>
          </cell>
          <cell r="AF198">
            <v>0</v>
          </cell>
          <cell r="AG198">
            <v>0</v>
          </cell>
          <cell r="AI198">
            <v>0</v>
          </cell>
          <cell r="AJ198">
            <v>0</v>
          </cell>
          <cell r="AL198">
            <v>0</v>
          </cell>
          <cell r="AM198">
            <v>0</v>
          </cell>
          <cell r="AO198">
            <v>0</v>
          </cell>
          <cell r="AP198">
            <v>0</v>
          </cell>
          <cell r="AR198">
            <v>0</v>
          </cell>
          <cell r="AS198">
            <v>0</v>
          </cell>
          <cell r="AU198">
            <v>0</v>
          </cell>
          <cell r="AV198">
            <v>0</v>
          </cell>
          <cell r="AX198">
            <v>0</v>
          </cell>
          <cell r="AY198">
            <v>0</v>
          </cell>
          <cell r="BA198">
            <v>0</v>
          </cell>
          <cell r="BB198">
            <v>0</v>
          </cell>
          <cell r="BD198">
            <v>0</v>
          </cell>
          <cell r="BE198">
            <v>0</v>
          </cell>
          <cell r="BG198">
            <v>0</v>
          </cell>
          <cell r="BH198">
            <v>0</v>
          </cell>
          <cell r="BJ198">
            <v>0</v>
          </cell>
          <cell r="BK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S198">
            <v>0</v>
          </cell>
          <cell r="BT198">
            <v>0</v>
          </cell>
          <cell r="BV198">
            <v>0</v>
          </cell>
          <cell r="BW198">
            <v>0</v>
          </cell>
          <cell r="BY198">
            <v>0</v>
          </cell>
          <cell r="BZ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H198">
            <v>0</v>
          </cell>
          <cell r="CI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</row>
        <row r="199">
          <cell r="B199">
            <v>0</v>
          </cell>
          <cell r="C199">
            <v>0</v>
          </cell>
          <cell r="E199">
            <v>0</v>
          </cell>
          <cell r="F199">
            <v>0</v>
          </cell>
          <cell r="H199">
            <v>0</v>
          </cell>
          <cell r="I199">
            <v>0</v>
          </cell>
          <cell r="K199">
            <v>0</v>
          </cell>
          <cell r="L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T199">
            <v>0</v>
          </cell>
          <cell r="U199">
            <v>0</v>
          </cell>
          <cell r="W199">
            <v>0</v>
          </cell>
          <cell r="X199">
            <v>0</v>
          </cell>
          <cell r="Z199">
            <v>0</v>
          </cell>
          <cell r="AA199">
            <v>0</v>
          </cell>
          <cell r="AC199">
            <v>0</v>
          </cell>
          <cell r="AD199">
            <v>0</v>
          </cell>
          <cell r="AF199">
            <v>0</v>
          </cell>
          <cell r="AG199">
            <v>0</v>
          </cell>
          <cell r="AI199">
            <v>0</v>
          </cell>
          <cell r="AJ199">
            <v>0</v>
          </cell>
          <cell r="AL199">
            <v>0</v>
          </cell>
          <cell r="AM199">
            <v>0</v>
          </cell>
          <cell r="AO199">
            <v>0</v>
          </cell>
          <cell r="AP199">
            <v>0</v>
          </cell>
          <cell r="AR199">
            <v>0</v>
          </cell>
          <cell r="AS199">
            <v>0</v>
          </cell>
          <cell r="AU199">
            <v>0</v>
          </cell>
          <cell r="AV199">
            <v>0</v>
          </cell>
          <cell r="AX199">
            <v>0</v>
          </cell>
          <cell r="AY199">
            <v>0</v>
          </cell>
          <cell r="BA199">
            <v>0</v>
          </cell>
          <cell r="BB199">
            <v>0</v>
          </cell>
          <cell r="BD199">
            <v>0</v>
          </cell>
          <cell r="BE199">
            <v>0</v>
          </cell>
          <cell r="BG199">
            <v>0</v>
          </cell>
          <cell r="BH199">
            <v>0</v>
          </cell>
          <cell r="BJ199">
            <v>0</v>
          </cell>
          <cell r="BK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S199">
            <v>0</v>
          </cell>
          <cell r="BT199">
            <v>0</v>
          </cell>
          <cell r="BV199">
            <v>0</v>
          </cell>
          <cell r="BW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H199">
            <v>0</v>
          </cell>
          <cell r="CI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</row>
        <row r="200">
          <cell r="B200">
            <v>0</v>
          </cell>
          <cell r="C200">
            <v>0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T200">
            <v>0</v>
          </cell>
          <cell r="U200">
            <v>0</v>
          </cell>
          <cell r="W200">
            <v>0</v>
          </cell>
          <cell r="X200">
            <v>0</v>
          </cell>
          <cell r="Z200">
            <v>0</v>
          </cell>
          <cell r="AA200">
            <v>0</v>
          </cell>
          <cell r="AC200">
            <v>0</v>
          </cell>
          <cell r="AD200">
            <v>0</v>
          </cell>
          <cell r="AF200">
            <v>0</v>
          </cell>
          <cell r="AG200">
            <v>0</v>
          </cell>
          <cell r="AI200">
            <v>0</v>
          </cell>
          <cell r="AJ200">
            <v>0</v>
          </cell>
          <cell r="AL200">
            <v>0</v>
          </cell>
          <cell r="AM200">
            <v>0</v>
          </cell>
          <cell r="AO200">
            <v>0</v>
          </cell>
          <cell r="AP200">
            <v>0</v>
          </cell>
          <cell r="AR200">
            <v>0</v>
          </cell>
          <cell r="AS200">
            <v>0</v>
          </cell>
          <cell r="AU200">
            <v>0</v>
          </cell>
          <cell r="AV200">
            <v>0</v>
          </cell>
          <cell r="AX200">
            <v>0</v>
          </cell>
          <cell r="AY200">
            <v>0</v>
          </cell>
          <cell r="BA200">
            <v>0</v>
          </cell>
          <cell r="BB200">
            <v>0</v>
          </cell>
          <cell r="BD200">
            <v>0</v>
          </cell>
          <cell r="BE200">
            <v>0</v>
          </cell>
          <cell r="BG200">
            <v>0</v>
          </cell>
          <cell r="BH200">
            <v>0</v>
          </cell>
          <cell r="BJ200">
            <v>0</v>
          </cell>
          <cell r="BK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S200">
            <v>0</v>
          </cell>
          <cell r="BT200">
            <v>0</v>
          </cell>
          <cell r="BV200">
            <v>0</v>
          </cell>
          <cell r="BW200">
            <v>0</v>
          </cell>
          <cell r="BY200">
            <v>0</v>
          </cell>
          <cell r="BZ200">
            <v>0</v>
          </cell>
          <cell r="CB200">
            <v>0</v>
          </cell>
          <cell r="CC200">
            <v>0</v>
          </cell>
          <cell r="CE200">
            <v>0</v>
          </cell>
          <cell r="CF200">
            <v>0</v>
          </cell>
          <cell r="CH200">
            <v>0</v>
          </cell>
          <cell r="CI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</row>
        <row r="201">
          <cell r="B201">
            <v>0</v>
          </cell>
          <cell r="C201">
            <v>0</v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T201">
            <v>0</v>
          </cell>
          <cell r="U201">
            <v>0</v>
          </cell>
          <cell r="W201">
            <v>0</v>
          </cell>
          <cell r="X201">
            <v>0</v>
          </cell>
          <cell r="Z201">
            <v>0</v>
          </cell>
          <cell r="AA201">
            <v>0</v>
          </cell>
          <cell r="AC201">
            <v>0</v>
          </cell>
          <cell r="AD201">
            <v>0</v>
          </cell>
          <cell r="AF201">
            <v>0</v>
          </cell>
          <cell r="AG201">
            <v>0</v>
          </cell>
          <cell r="AI201">
            <v>0</v>
          </cell>
          <cell r="AJ201">
            <v>0</v>
          </cell>
          <cell r="AL201">
            <v>0</v>
          </cell>
          <cell r="AM201">
            <v>0</v>
          </cell>
          <cell r="AO201">
            <v>0</v>
          </cell>
          <cell r="AP201">
            <v>0</v>
          </cell>
          <cell r="AR201">
            <v>0</v>
          </cell>
          <cell r="AS201">
            <v>0</v>
          </cell>
          <cell r="AU201">
            <v>0</v>
          </cell>
          <cell r="AV201">
            <v>0</v>
          </cell>
          <cell r="AX201">
            <v>0</v>
          </cell>
          <cell r="AY201">
            <v>0</v>
          </cell>
          <cell r="BA201">
            <v>0</v>
          </cell>
          <cell r="BB201">
            <v>0</v>
          </cell>
          <cell r="BD201">
            <v>0</v>
          </cell>
          <cell r="BE201">
            <v>0</v>
          </cell>
          <cell r="BG201">
            <v>0</v>
          </cell>
          <cell r="BH201">
            <v>0</v>
          </cell>
          <cell r="BJ201">
            <v>0</v>
          </cell>
          <cell r="BK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S201">
            <v>0</v>
          </cell>
          <cell r="BT201">
            <v>0</v>
          </cell>
          <cell r="BV201">
            <v>0</v>
          </cell>
          <cell r="BW201">
            <v>0</v>
          </cell>
          <cell r="BY201">
            <v>0</v>
          </cell>
          <cell r="BZ201">
            <v>0</v>
          </cell>
          <cell r="CB201">
            <v>0</v>
          </cell>
          <cell r="CC201">
            <v>0</v>
          </cell>
          <cell r="CE201">
            <v>0</v>
          </cell>
          <cell r="CF201">
            <v>0</v>
          </cell>
          <cell r="CH201">
            <v>0</v>
          </cell>
          <cell r="CI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</row>
        <row r="202">
          <cell r="B202">
            <v>0</v>
          </cell>
          <cell r="C202">
            <v>0</v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Q202">
            <v>0</v>
          </cell>
          <cell r="R202">
            <v>0</v>
          </cell>
          <cell r="T202">
            <v>0</v>
          </cell>
          <cell r="U202">
            <v>0</v>
          </cell>
          <cell r="W202">
            <v>0</v>
          </cell>
          <cell r="X202">
            <v>0</v>
          </cell>
          <cell r="Z202">
            <v>0</v>
          </cell>
          <cell r="AA202">
            <v>0</v>
          </cell>
          <cell r="AC202">
            <v>0</v>
          </cell>
          <cell r="AD202">
            <v>0</v>
          </cell>
          <cell r="AF202">
            <v>0</v>
          </cell>
          <cell r="AG202">
            <v>0</v>
          </cell>
          <cell r="AI202">
            <v>0</v>
          </cell>
          <cell r="AJ202">
            <v>0</v>
          </cell>
          <cell r="AL202">
            <v>0</v>
          </cell>
          <cell r="AM202">
            <v>0</v>
          </cell>
          <cell r="AO202">
            <v>0</v>
          </cell>
          <cell r="AP202">
            <v>0</v>
          </cell>
          <cell r="AR202">
            <v>0</v>
          </cell>
          <cell r="AS202">
            <v>0</v>
          </cell>
          <cell r="AU202">
            <v>0</v>
          </cell>
          <cell r="AV202">
            <v>0</v>
          </cell>
          <cell r="AX202">
            <v>0</v>
          </cell>
          <cell r="AY202">
            <v>0</v>
          </cell>
          <cell r="BA202">
            <v>0</v>
          </cell>
          <cell r="BB202">
            <v>0</v>
          </cell>
          <cell r="BD202">
            <v>0</v>
          </cell>
          <cell r="BE202">
            <v>0</v>
          </cell>
          <cell r="BG202">
            <v>0</v>
          </cell>
          <cell r="BH202">
            <v>0</v>
          </cell>
          <cell r="BJ202">
            <v>0</v>
          </cell>
          <cell r="BK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S202">
            <v>0</v>
          </cell>
          <cell r="BT202">
            <v>0</v>
          </cell>
          <cell r="BV202">
            <v>0</v>
          </cell>
          <cell r="BW202">
            <v>0</v>
          </cell>
          <cell r="BY202">
            <v>0</v>
          </cell>
          <cell r="BZ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H202">
            <v>0</v>
          </cell>
          <cell r="CI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</row>
        <row r="203">
          <cell r="B203">
            <v>0</v>
          </cell>
          <cell r="C203">
            <v>0</v>
          </cell>
          <cell r="E203">
            <v>0</v>
          </cell>
          <cell r="F203">
            <v>0</v>
          </cell>
          <cell r="H203">
            <v>0</v>
          </cell>
          <cell r="I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Q203">
            <v>0</v>
          </cell>
          <cell r="R203">
            <v>0</v>
          </cell>
          <cell r="T203">
            <v>0</v>
          </cell>
          <cell r="U203">
            <v>0</v>
          </cell>
          <cell r="W203">
            <v>0</v>
          </cell>
          <cell r="X203">
            <v>0</v>
          </cell>
          <cell r="Z203">
            <v>0</v>
          </cell>
          <cell r="AA203">
            <v>0</v>
          </cell>
          <cell r="AC203">
            <v>0</v>
          </cell>
          <cell r="AD203">
            <v>0</v>
          </cell>
          <cell r="AF203">
            <v>0</v>
          </cell>
          <cell r="AG203">
            <v>0</v>
          </cell>
          <cell r="AI203">
            <v>0</v>
          </cell>
          <cell r="AJ203">
            <v>0</v>
          </cell>
          <cell r="AL203">
            <v>0</v>
          </cell>
          <cell r="AM203">
            <v>0</v>
          </cell>
          <cell r="AO203">
            <v>0</v>
          </cell>
          <cell r="AP203">
            <v>0</v>
          </cell>
          <cell r="AR203">
            <v>0</v>
          </cell>
          <cell r="AS203">
            <v>0</v>
          </cell>
          <cell r="AU203">
            <v>0</v>
          </cell>
          <cell r="AV203">
            <v>0</v>
          </cell>
          <cell r="AX203">
            <v>0</v>
          </cell>
          <cell r="AY203">
            <v>0</v>
          </cell>
          <cell r="BA203">
            <v>0</v>
          </cell>
          <cell r="BB203">
            <v>0</v>
          </cell>
          <cell r="BD203">
            <v>0</v>
          </cell>
          <cell r="BE203">
            <v>0</v>
          </cell>
          <cell r="BG203">
            <v>0</v>
          </cell>
          <cell r="BH203">
            <v>0</v>
          </cell>
          <cell r="BJ203">
            <v>0</v>
          </cell>
          <cell r="BK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S203">
            <v>0</v>
          </cell>
          <cell r="BT203">
            <v>0</v>
          </cell>
          <cell r="BV203">
            <v>0</v>
          </cell>
          <cell r="BW203">
            <v>0</v>
          </cell>
          <cell r="BY203">
            <v>0</v>
          </cell>
          <cell r="BZ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H203">
            <v>0</v>
          </cell>
          <cell r="CI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</row>
        <row r="204">
          <cell r="B204">
            <v>0</v>
          </cell>
          <cell r="C204">
            <v>0</v>
          </cell>
          <cell r="E204">
            <v>0</v>
          </cell>
          <cell r="F204">
            <v>0</v>
          </cell>
          <cell r="H204">
            <v>0</v>
          </cell>
          <cell r="I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T204">
            <v>0</v>
          </cell>
          <cell r="U204">
            <v>0</v>
          </cell>
          <cell r="W204">
            <v>0</v>
          </cell>
          <cell r="X204">
            <v>0</v>
          </cell>
          <cell r="Z204">
            <v>0</v>
          </cell>
          <cell r="AA204">
            <v>0</v>
          </cell>
          <cell r="AC204">
            <v>0</v>
          </cell>
          <cell r="AD204">
            <v>0</v>
          </cell>
          <cell r="AF204">
            <v>0</v>
          </cell>
          <cell r="AG204">
            <v>0</v>
          </cell>
          <cell r="AI204">
            <v>0</v>
          </cell>
          <cell r="AJ204">
            <v>0</v>
          </cell>
          <cell r="AL204">
            <v>0</v>
          </cell>
          <cell r="AM204">
            <v>0</v>
          </cell>
          <cell r="AO204">
            <v>0</v>
          </cell>
          <cell r="AP204">
            <v>0</v>
          </cell>
          <cell r="AR204">
            <v>0</v>
          </cell>
          <cell r="AS204">
            <v>0</v>
          </cell>
          <cell r="AU204">
            <v>0</v>
          </cell>
          <cell r="AV204">
            <v>0</v>
          </cell>
          <cell r="AX204">
            <v>0</v>
          </cell>
          <cell r="AY204">
            <v>0</v>
          </cell>
          <cell r="BA204">
            <v>0</v>
          </cell>
          <cell r="BB204">
            <v>0</v>
          </cell>
          <cell r="BD204">
            <v>0</v>
          </cell>
          <cell r="BE204">
            <v>0</v>
          </cell>
          <cell r="BG204">
            <v>0</v>
          </cell>
          <cell r="BH204">
            <v>0</v>
          </cell>
          <cell r="BJ204">
            <v>0</v>
          </cell>
          <cell r="BK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S204">
            <v>0</v>
          </cell>
          <cell r="BT204">
            <v>0</v>
          </cell>
          <cell r="BV204">
            <v>0</v>
          </cell>
          <cell r="BW204">
            <v>0</v>
          </cell>
          <cell r="BY204">
            <v>0</v>
          </cell>
          <cell r="BZ204">
            <v>0</v>
          </cell>
          <cell r="CB204">
            <v>0</v>
          </cell>
          <cell r="CC204">
            <v>0</v>
          </cell>
          <cell r="CE204">
            <v>0</v>
          </cell>
          <cell r="CF204">
            <v>0</v>
          </cell>
          <cell r="CH204">
            <v>0</v>
          </cell>
          <cell r="CI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0</v>
          </cell>
        </row>
        <row r="205">
          <cell r="B205">
            <v>0</v>
          </cell>
          <cell r="C205">
            <v>0</v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T205">
            <v>0</v>
          </cell>
          <cell r="U205">
            <v>0</v>
          </cell>
          <cell r="W205">
            <v>0</v>
          </cell>
          <cell r="X205">
            <v>0</v>
          </cell>
          <cell r="Z205">
            <v>0</v>
          </cell>
          <cell r="AA205">
            <v>0</v>
          </cell>
          <cell r="AC205">
            <v>0</v>
          </cell>
          <cell r="AD205">
            <v>0</v>
          </cell>
          <cell r="AF205">
            <v>0</v>
          </cell>
          <cell r="AG205">
            <v>0</v>
          </cell>
          <cell r="AI205">
            <v>0</v>
          </cell>
          <cell r="AJ205">
            <v>0</v>
          </cell>
          <cell r="AL205">
            <v>0</v>
          </cell>
          <cell r="AM205">
            <v>0</v>
          </cell>
          <cell r="AO205">
            <v>0</v>
          </cell>
          <cell r="AP205">
            <v>0</v>
          </cell>
          <cell r="AR205">
            <v>0</v>
          </cell>
          <cell r="AS205">
            <v>0</v>
          </cell>
          <cell r="AU205">
            <v>0</v>
          </cell>
          <cell r="AV205">
            <v>0</v>
          </cell>
          <cell r="AX205">
            <v>0</v>
          </cell>
          <cell r="AY205">
            <v>0</v>
          </cell>
          <cell r="BA205">
            <v>0</v>
          </cell>
          <cell r="BB205">
            <v>0</v>
          </cell>
          <cell r="BD205">
            <v>0</v>
          </cell>
          <cell r="BE205">
            <v>0</v>
          </cell>
          <cell r="BG205">
            <v>0</v>
          </cell>
          <cell r="BH205">
            <v>0</v>
          </cell>
          <cell r="BJ205">
            <v>0</v>
          </cell>
          <cell r="BK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S205">
            <v>0</v>
          </cell>
          <cell r="BT205">
            <v>0</v>
          </cell>
          <cell r="BV205">
            <v>0</v>
          </cell>
          <cell r="BW205">
            <v>0</v>
          </cell>
          <cell r="BY205">
            <v>0</v>
          </cell>
          <cell r="BZ205">
            <v>0</v>
          </cell>
          <cell r="CB205">
            <v>0</v>
          </cell>
          <cell r="CC205">
            <v>0</v>
          </cell>
          <cell r="CE205">
            <v>0</v>
          </cell>
          <cell r="CF205">
            <v>0</v>
          </cell>
          <cell r="CH205">
            <v>0</v>
          </cell>
          <cell r="CI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0</v>
          </cell>
        </row>
        <row r="206">
          <cell r="B206">
            <v>0</v>
          </cell>
          <cell r="C206">
            <v>0</v>
          </cell>
          <cell r="E206">
            <v>0</v>
          </cell>
          <cell r="F206">
            <v>0</v>
          </cell>
          <cell r="H206">
            <v>0</v>
          </cell>
          <cell r="I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T206">
            <v>0</v>
          </cell>
          <cell r="U206">
            <v>0</v>
          </cell>
          <cell r="W206">
            <v>0</v>
          </cell>
          <cell r="X206">
            <v>0</v>
          </cell>
          <cell r="Z206">
            <v>0</v>
          </cell>
          <cell r="AA206">
            <v>0</v>
          </cell>
          <cell r="AC206">
            <v>0</v>
          </cell>
          <cell r="AD206">
            <v>0</v>
          </cell>
          <cell r="AF206">
            <v>0</v>
          </cell>
          <cell r="AG206">
            <v>0</v>
          </cell>
          <cell r="AI206">
            <v>0</v>
          </cell>
          <cell r="AJ206">
            <v>0</v>
          </cell>
          <cell r="AL206">
            <v>0</v>
          </cell>
          <cell r="AM206">
            <v>0</v>
          </cell>
          <cell r="AO206">
            <v>0</v>
          </cell>
          <cell r="AP206">
            <v>0</v>
          </cell>
          <cell r="AR206">
            <v>0</v>
          </cell>
          <cell r="AS206">
            <v>0</v>
          </cell>
          <cell r="AU206">
            <v>0</v>
          </cell>
          <cell r="AV206">
            <v>0</v>
          </cell>
          <cell r="AX206">
            <v>0</v>
          </cell>
          <cell r="AY206">
            <v>0</v>
          </cell>
          <cell r="BA206">
            <v>0</v>
          </cell>
          <cell r="BB206">
            <v>0</v>
          </cell>
          <cell r="BD206">
            <v>0</v>
          </cell>
          <cell r="BE206">
            <v>0</v>
          </cell>
          <cell r="BG206">
            <v>0</v>
          </cell>
          <cell r="BH206">
            <v>0</v>
          </cell>
          <cell r="BJ206">
            <v>0</v>
          </cell>
          <cell r="BK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S206">
            <v>0</v>
          </cell>
          <cell r="BT206">
            <v>0</v>
          </cell>
          <cell r="BV206">
            <v>0</v>
          </cell>
          <cell r="BW206">
            <v>0</v>
          </cell>
          <cell r="BY206">
            <v>0</v>
          </cell>
          <cell r="BZ206">
            <v>0</v>
          </cell>
          <cell r="CB206">
            <v>0</v>
          </cell>
          <cell r="CC206">
            <v>0</v>
          </cell>
          <cell r="CE206">
            <v>0</v>
          </cell>
          <cell r="CF206">
            <v>0</v>
          </cell>
          <cell r="CH206">
            <v>0</v>
          </cell>
          <cell r="CI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</row>
        <row r="207">
          <cell r="B207">
            <v>0</v>
          </cell>
          <cell r="C207">
            <v>0</v>
          </cell>
          <cell r="E207">
            <v>0</v>
          </cell>
          <cell r="F207">
            <v>0</v>
          </cell>
          <cell r="H207">
            <v>0</v>
          </cell>
          <cell r="I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T207">
            <v>0</v>
          </cell>
          <cell r="U207">
            <v>0</v>
          </cell>
          <cell r="W207">
            <v>0</v>
          </cell>
          <cell r="X207">
            <v>0</v>
          </cell>
          <cell r="Z207">
            <v>0</v>
          </cell>
          <cell r="AA207">
            <v>0</v>
          </cell>
          <cell r="AC207">
            <v>0</v>
          </cell>
          <cell r="AD207">
            <v>0</v>
          </cell>
          <cell r="AF207">
            <v>0</v>
          </cell>
          <cell r="AG207">
            <v>0</v>
          </cell>
          <cell r="AI207">
            <v>0</v>
          </cell>
          <cell r="AJ207">
            <v>0</v>
          </cell>
          <cell r="AL207">
            <v>0</v>
          </cell>
          <cell r="AM207">
            <v>0</v>
          </cell>
          <cell r="AO207">
            <v>0</v>
          </cell>
          <cell r="AP207">
            <v>0</v>
          </cell>
          <cell r="AR207">
            <v>0</v>
          </cell>
          <cell r="AS207">
            <v>0</v>
          </cell>
          <cell r="AU207">
            <v>0</v>
          </cell>
          <cell r="AV207">
            <v>0</v>
          </cell>
          <cell r="AX207">
            <v>0</v>
          </cell>
          <cell r="AY207">
            <v>0</v>
          </cell>
          <cell r="BA207">
            <v>0</v>
          </cell>
          <cell r="BB207">
            <v>0</v>
          </cell>
          <cell r="BD207">
            <v>0</v>
          </cell>
          <cell r="BE207">
            <v>0</v>
          </cell>
          <cell r="BG207">
            <v>0</v>
          </cell>
          <cell r="BH207">
            <v>0</v>
          </cell>
          <cell r="BJ207">
            <v>0</v>
          </cell>
          <cell r="BK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S207">
            <v>0</v>
          </cell>
          <cell r="BT207">
            <v>0</v>
          </cell>
          <cell r="BV207">
            <v>0</v>
          </cell>
          <cell r="BW207">
            <v>0</v>
          </cell>
          <cell r="BY207">
            <v>0</v>
          </cell>
          <cell r="BZ207">
            <v>0</v>
          </cell>
          <cell r="CB207">
            <v>0</v>
          </cell>
          <cell r="CC207">
            <v>0</v>
          </cell>
          <cell r="CE207">
            <v>0</v>
          </cell>
          <cell r="CF207">
            <v>0</v>
          </cell>
          <cell r="CH207">
            <v>0</v>
          </cell>
          <cell r="CI207">
            <v>0</v>
          </cell>
          <cell r="CK207">
            <v>0</v>
          </cell>
          <cell r="CL207">
            <v>0</v>
          </cell>
          <cell r="CN207">
            <v>0</v>
          </cell>
          <cell r="CO207">
            <v>0</v>
          </cell>
        </row>
        <row r="208">
          <cell r="B208">
            <v>0</v>
          </cell>
          <cell r="C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0</v>
          </cell>
          <cell r="K208">
            <v>0</v>
          </cell>
          <cell r="L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T208">
            <v>0</v>
          </cell>
          <cell r="U208">
            <v>0</v>
          </cell>
          <cell r="W208">
            <v>0</v>
          </cell>
          <cell r="X208">
            <v>0</v>
          </cell>
          <cell r="Z208">
            <v>0</v>
          </cell>
          <cell r="AA208">
            <v>0</v>
          </cell>
          <cell r="AC208">
            <v>0</v>
          </cell>
          <cell r="AD208">
            <v>0</v>
          </cell>
          <cell r="AF208">
            <v>0</v>
          </cell>
          <cell r="AG208">
            <v>0</v>
          </cell>
          <cell r="AI208">
            <v>0</v>
          </cell>
          <cell r="AJ208">
            <v>0</v>
          </cell>
          <cell r="AL208">
            <v>0</v>
          </cell>
          <cell r="AM208">
            <v>0</v>
          </cell>
          <cell r="AO208">
            <v>0</v>
          </cell>
          <cell r="AP208">
            <v>0</v>
          </cell>
          <cell r="AR208">
            <v>0</v>
          </cell>
          <cell r="AS208">
            <v>0</v>
          </cell>
          <cell r="AU208">
            <v>0</v>
          </cell>
          <cell r="AV208">
            <v>0</v>
          </cell>
          <cell r="AX208">
            <v>0</v>
          </cell>
          <cell r="AY208">
            <v>0</v>
          </cell>
          <cell r="BA208">
            <v>0</v>
          </cell>
          <cell r="BB208">
            <v>0</v>
          </cell>
          <cell r="BD208">
            <v>0</v>
          </cell>
          <cell r="BE208">
            <v>0</v>
          </cell>
          <cell r="BG208">
            <v>0</v>
          </cell>
          <cell r="BH208">
            <v>0</v>
          </cell>
          <cell r="BJ208">
            <v>0</v>
          </cell>
          <cell r="BK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S208">
            <v>0</v>
          </cell>
          <cell r="BT208">
            <v>0</v>
          </cell>
          <cell r="BV208">
            <v>0</v>
          </cell>
          <cell r="BW208">
            <v>0</v>
          </cell>
          <cell r="BY208">
            <v>0</v>
          </cell>
          <cell r="BZ208">
            <v>0</v>
          </cell>
          <cell r="CB208">
            <v>0</v>
          </cell>
          <cell r="CC208">
            <v>0</v>
          </cell>
          <cell r="CE208">
            <v>0</v>
          </cell>
          <cell r="CF208">
            <v>0</v>
          </cell>
          <cell r="CH208">
            <v>0</v>
          </cell>
          <cell r="CI208">
            <v>0</v>
          </cell>
          <cell r="CK208">
            <v>0</v>
          </cell>
          <cell r="CL208">
            <v>0</v>
          </cell>
          <cell r="CN208">
            <v>0</v>
          </cell>
          <cell r="CO208">
            <v>0</v>
          </cell>
        </row>
        <row r="209">
          <cell r="B209">
            <v>0</v>
          </cell>
          <cell r="C209">
            <v>0</v>
          </cell>
          <cell r="E209">
            <v>0</v>
          </cell>
          <cell r="F209">
            <v>0</v>
          </cell>
          <cell r="H209">
            <v>0</v>
          </cell>
          <cell r="I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T209">
            <v>0</v>
          </cell>
          <cell r="U209">
            <v>0</v>
          </cell>
          <cell r="W209">
            <v>0</v>
          </cell>
          <cell r="X209">
            <v>0</v>
          </cell>
          <cell r="Z209">
            <v>0</v>
          </cell>
          <cell r="AA209">
            <v>0</v>
          </cell>
          <cell r="AC209">
            <v>0</v>
          </cell>
          <cell r="AD209">
            <v>0</v>
          </cell>
          <cell r="AF209">
            <v>0</v>
          </cell>
          <cell r="AG209">
            <v>0</v>
          </cell>
          <cell r="AI209">
            <v>0</v>
          </cell>
          <cell r="AJ209">
            <v>0</v>
          </cell>
          <cell r="AL209">
            <v>0</v>
          </cell>
          <cell r="AM209">
            <v>0</v>
          </cell>
          <cell r="AO209">
            <v>0</v>
          </cell>
          <cell r="AP209">
            <v>0</v>
          </cell>
          <cell r="AR209">
            <v>0</v>
          </cell>
          <cell r="AS209">
            <v>0</v>
          </cell>
          <cell r="AU209">
            <v>0</v>
          </cell>
          <cell r="AV209">
            <v>0</v>
          </cell>
          <cell r="AX209">
            <v>0</v>
          </cell>
          <cell r="AY209">
            <v>0</v>
          </cell>
          <cell r="BA209">
            <v>0</v>
          </cell>
          <cell r="BB209">
            <v>0</v>
          </cell>
          <cell r="BD209">
            <v>0</v>
          </cell>
          <cell r="BE209">
            <v>0</v>
          </cell>
          <cell r="BG209">
            <v>0</v>
          </cell>
          <cell r="BH209">
            <v>0</v>
          </cell>
          <cell r="BJ209">
            <v>0</v>
          </cell>
          <cell r="BK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S209">
            <v>0</v>
          </cell>
          <cell r="BT209">
            <v>0</v>
          </cell>
          <cell r="BV209">
            <v>0</v>
          </cell>
          <cell r="BW209">
            <v>0</v>
          </cell>
          <cell r="BY209">
            <v>0</v>
          </cell>
          <cell r="BZ209">
            <v>0</v>
          </cell>
          <cell r="CB209">
            <v>0</v>
          </cell>
          <cell r="CC209">
            <v>0</v>
          </cell>
          <cell r="CE209">
            <v>0</v>
          </cell>
          <cell r="CF209">
            <v>0</v>
          </cell>
          <cell r="CH209">
            <v>0</v>
          </cell>
          <cell r="CI209">
            <v>0</v>
          </cell>
          <cell r="CK209">
            <v>0</v>
          </cell>
          <cell r="CL209">
            <v>0</v>
          </cell>
          <cell r="CN209">
            <v>0</v>
          </cell>
          <cell r="CO209">
            <v>0</v>
          </cell>
        </row>
        <row r="210">
          <cell r="B210">
            <v>0</v>
          </cell>
          <cell r="C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T210">
            <v>0</v>
          </cell>
          <cell r="U210">
            <v>0</v>
          </cell>
          <cell r="W210">
            <v>0</v>
          </cell>
          <cell r="X210">
            <v>0</v>
          </cell>
          <cell r="Z210">
            <v>0</v>
          </cell>
          <cell r="AA210">
            <v>0</v>
          </cell>
          <cell r="AC210">
            <v>0</v>
          </cell>
          <cell r="AD210">
            <v>0</v>
          </cell>
          <cell r="AF210">
            <v>0</v>
          </cell>
          <cell r="AG210">
            <v>0</v>
          </cell>
          <cell r="AI210">
            <v>0</v>
          </cell>
          <cell r="AJ210">
            <v>0</v>
          </cell>
          <cell r="AL210">
            <v>0</v>
          </cell>
          <cell r="AM210">
            <v>0</v>
          </cell>
          <cell r="AO210">
            <v>0</v>
          </cell>
          <cell r="AP210">
            <v>0</v>
          </cell>
          <cell r="AR210">
            <v>0</v>
          </cell>
          <cell r="AS210">
            <v>0</v>
          </cell>
          <cell r="AU210">
            <v>0</v>
          </cell>
          <cell r="AV210">
            <v>0</v>
          </cell>
          <cell r="AX210">
            <v>0</v>
          </cell>
          <cell r="AY210">
            <v>0</v>
          </cell>
          <cell r="BA210">
            <v>0</v>
          </cell>
          <cell r="BB210">
            <v>0</v>
          </cell>
          <cell r="BD210">
            <v>0</v>
          </cell>
          <cell r="BE210">
            <v>0</v>
          </cell>
          <cell r="BG210">
            <v>0</v>
          </cell>
          <cell r="BH210">
            <v>0</v>
          </cell>
          <cell r="BJ210">
            <v>0</v>
          </cell>
          <cell r="BK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S210">
            <v>0</v>
          </cell>
          <cell r="BT210">
            <v>0</v>
          </cell>
          <cell r="BV210">
            <v>0</v>
          </cell>
          <cell r="BW210">
            <v>0</v>
          </cell>
          <cell r="BY210">
            <v>0</v>
          </cell>
          <cell r="BZ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H210">
            <v>0</v>
          </cell>
          <cell r="CI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</row>
        <row r="211">
          <cell r="B211">
            <v>0</v>
          </cell>
          <cell r="C211">
            <v>0</v>
          </cell>
          <cell r="E211">
            <v>0</v>
          </cell>
          <cell r="F211">
            <v>0</v>
          </cell>
          <cell r="H211">
            <v>0</v>
          </cell>
          <cell r="I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T211">
            <v>0</v>
          </cell>
          <cell r="U211">
            <v>0</v>
          </cell>
          <cell r="W211">
            <v>0</v>
          </cell>
          <cell r="X211">
            <v>0</v>
          </cell>
          <cell r="Z211">
            <v>0</v>
          </cell>
          <cell r="AA211">
            <v>0</v>
          </cell>
          <cell r="AC211">
            <v>0</v>
          </cell>
          <cell r="AD211">
            <v>0</v>
          </cell>
          <cell r="AF211">
            <v>0</v>
          </cell>
          <cell r="AG211">
            <v>0</v>
          </cell>
          <cell r="AI211">
            <v>0</v>
          </cell>
          <cell r="AJ211">
            <v>0</v>
          </cell>
          <cell r="AL211">
            <v>0</v>
          </cell>
          <cell r="AM211">
            <v>0</v>
          </cell>
          <cell r="AO211">
            <v>0</v>
          </cell>
          <cell r="AP211">
            <v>0</v>
          </cell>
          <cell r="AR211">
            <v>0</v>
          </cell>
          <cell r="AS211">
            <v>0</v>
          </cell>
          <cell r="AU211">
            <v>0</v>
          </cell>
          <cell r="AV211">
            <v>0</v>
          </cell>
          <cell r="AX211">
            <v>0</v>
          </cell>
          <cell r="AY211">
            <v>0</v>
          </cell>
          <cell r="BA211">
            <v>0</v>
          </cell>
          <cell r="BB211">
            <v>0</v>
          </cell>
          <cell r="BD211">
            <v>0</v>
          </cell>
          <cell r="BE211">
            <v>0</v>
          </cell>
          <cell r="BG211">
            <v>0</v>
          </cell>
          <cell r="BH211">
            <v>0</v>
          </cell>
          <cell r="BJ211">
            <v>0</v>
          </cell>
          <cell r="BK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S211">
            <v>0</v>
          </cell>
          <cell r="BT211">
            <v>0</v>
          </cell>
          <cell r="BV211">
            <v>0</v>
          </cell>
          <cell r="BW211">
            <v>0</v>
          </cell>
          <cell r="BY211">
            <v>0</v>
          </cell>
          <cell r="BZ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H211">
            <v>0</v>
          </cell>
          <cell r="CI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</row>
        <row r="212">
          <cell r="B212">
            <v>0</v>
          </cell>
          <cell r="C212">
            <v>0</v>
          </cell>
          <cell r="E212">
            <v>0</v>
          </cell>
          <cell r="F212">
            <v>0</v>
          </cell>
          <cell r="H212">
            <v>0</v>
          </cell>
          <cell r="I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Q212">
            <v>0</v>
          </cell>
          <cell r="R212">
            <v>0</v>
          </cell>
          <cell r="T212">
            <v>0</v>
          </cell>
          <cell r="U212">
            <v>0</v>
          </cell>
          <cell r="W212">
            <v>0</v>
          </cell>
          <cell r="X212">
            <v>0</v>
          </cell>
          <cell r="Z212">
            <v>0</v>
          </cell>
          <cell r="AA212">
            <v>0</v>
          </cell>
          <cell r="AC212">
            <v>0</v>
          </cell>
          <cell r="AD212">
            <v>0</v>
          </cell>
          <cell r="AF212">
            <v>0</v>
          </cell>
          <cell r="AG212">
            <v>0</v>
          </cell>
          <cell r="AI212">
            <v>0</v>
          </cell>
          <cell r="AJ212">
            <v>0</v>
          </cell>
          <cell r="AL212">
            <v>0</v>
          </cell>
          <cell r="AM212">
            <v>0</v>
          </cell>
          <cell r="AO212">
            <v>0</v>
          </cell>
          <cell r="AP212">
            <v>0</v>
          </cell>
          <cell r="AR212">
            <v>0</v>
          </cell>
          <cell r="AS212">
            <v>0</v>
          </cell>
          <cell r="AU212">
            <v>0</v>
          </cell>
          <cell r="AV212">
            <v>0</v>
          </cell>
          <cell r="AX212">
            <v>0</v>
          </cell>
          <cell r="AY212">
            <v>0</v>
          </cell>
          <cell r="BA212">
            <v>0</v>
          </cell>
          <cell r="BB212">
            <v>0</v>
          </cell>
          <cell r="BD212">
            <v>0</v>
          </cell>
          <cell r="BE212">
            <v>0</v>
          </cell>
          <cell r="BG212">
            <v>0</v>
          </cell>
          <cell r="BH212">
            <v>0</v>
          </cell>
          <cell r="BJ212">
            <v>0</v>
          </cell>
          <cell r="BK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S212">
            <v>0</v>
          </cell>
          <cell r="BT212">
            <v>0</v>
          </cell>
          <cell r="BV212">
            <v>0</v>
          </cell>
          <cell r="BW212">
            <v>0</v>
          </cell>
          <cell r="BY212">
            <v>0</v>
          </cell>
          <cell r="BZ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H212">
            <v>0</v>
          </cell>
          <cell r="CI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</row>
        <row r="213">
          <cell r="B213">
            <v>0</v>
          </cell>
          <cell r="C213">
            <v>0</v>
          </cell>
          <cell r="E213">
            <v>0</v>
          </cell>
          <cell r="F213">
            <v>0</v>
          </cell>
          <cell r="H213">
            <v>0</v>
          </cell>
          <cell r="I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Q213">
            <v>0</v>
          </cell>
          <cell r="R213">
            <v>0</v>
          </cell>
          <cell r="T213">
            <v>0</v>
          </cell>
          <cell r="U213">
            <v>0</v>
          </cell>
          <cell r="W213">
            <v>0</v>
          </cell>
          <cell r="X213">
            <v>0</v>
          </cell>
          <cell r="Z213">
            <v>0</v>
          </cell>
          <cell r="AA213">
            <v>0</v>
          </cell>
          <cell r="AC213">
            <v>0</v>
          </cell>
          <cell r="AD213">
            <v>0</v>
          </cell>
          <cell r="AF213">
            <v>0</v>
          </cell>
          <cell r="AG213">
            <v>0</v>
          </cell>
          <cell r="AI213">
            <v>0</v>
          </cell>
          <cell r="AJ213">
            <v>0</v>
          </cell>
          <cell r="AL213">
            <v>0</v>
          </cell>
          <cell r="AM213">
            <v>0</v>
          </cell>
          <cell r="AO213">
            <v>0</v>
          </cell>
          <cell r="AP213">
            <v>0</v>
          </cell>
          <cell r="AR213">
            <v>0</v>
          </cell>
          <cell r="AS213">
            <v>0</v>
          </cell>
          <cell r="AU213">
            <v>0</v>
          </cell>
          <cell r="AV213">
            <v>0</v>
          </cell>
          <cell r="AX213">
            <v>0</v>
          </cell>
          <cell r="AY213">
            <v>0</v>
          </cell>
          <cell r="BA213">
            <v>0</v>
          </cell>
          <cell r="BB213">
            <v>0</v>
          </cell>
          <cell r="BD213">
            <v>0</v>
          </cell>
          <cell r="BE213">
            <v>0</v>
          </cell>
          <cell r="BG213">
            <v>0</v>
          </cell>
          <cell r="BH213">
            <v>0</v>
          </cell>
          <cell r="BJ213">
            <v>0</v>
          </cell>
          <cell r="BK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S213">
            <v>0</v>
          </cell>
          <cell r="BT213">
            <v>0</v>
          </cell>
          <cell r="BV213">
            <v>0</v>
          </cell>
          <cell r="BW213">
            <v>0</v>
          </cell>
          <cell r="BY213">
            <v>0</v>
          </cell>
          <cell r="BZ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H213">
            <v>0</v>
          </cell>
          <cell r="CI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</row>
        <row r="214">
          <cell r="B214">
            <v>0</v>
          </cell>
          <cell r="C214">
            <v>0</v>
          </cell>
          <cell r="E214">
            <v>0</v>
          </cell>
          <cell r="F214">
            <v>0</v>
          </cell>
          <cell r="H214">
            <v>0</v>
          </cell>
          <cell r="I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  <cell r="U214">
            <v>0</v>
          </cell>
          <cell r="W214">
            <v>0</v>
          </cell>
          <cell r="X214">
            <v>0</v>
          </cell>
          <cell r="Z214">
            <v>0</v>
          </cell>
          <cell r="AA214">
            <v>0</v>
          </cell>
          <cell r="AC214">
            <v>0</v>
          </cell>
          <cell r="AD214">
            <v>0</v>
          </cell>
          <cell r="AF214">
            <v>0</v>
          </cell>
          <cell r="AG214">
            <v>0</v>
          </cell>
          <cell r="AI214">
            <v>0</v>
          </cell>
          <cell r="AJ214">
            <v>0</v>
          </cell>
          <cell r="AL214">
            <v>0</v>
          </cell>
          <cell r="AM214">
            <v>0</v>
          </cell>
          <cell r="AO214">
            <v>0</v>
          </cell>
          <cell r="AP214">
            <v>0</v>
          </cell>
          <cell r="AR214">
            <v>0</v>
          </cell>
          <cell r="AS214">
            <v>0</v>
          </cell>
          <cell r="AU214">
            <v>0</v>
          </cell>
          <cell r="AV214">
            <v>0</v>
          </cell>
          <cell r="AX214">
            <v>0</v>
          </cell>
          <cell r="AY214">
            <v>0</v>
          </cell>
          <cell r="BA214">
            <v>0</v>
          </cell>
          <cell r="BB214">
            <v>0</v>
          </cell>
          <cell r="BD214">
            <v>0</v>
          </cell>
          <cell r="BE214">
            <v>0</v>
          </cell>
          <cell r="BG214">
            <v>0</v>
          </cell>
          <cell r="BH214">
            <v>0</v>
          </cell>
          <cell r="BJ214">
            <v>0</v>
          </cell>
          <cell r="BK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S214">
            <v>0</v>
          </cell>
          <cell r="BT214">
            <v>0</v>
          </cell>
          <cell r="BV214">
            <v>0</v>
          </cell>
          <cell r="BW214">
            <v>0</v>
          </cell>
          <cell r="BY214">
            <v>0</v>
          </cell>
          <cell r="BZ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H214">
            <v>0</v>
          </cell>
          <cell r="CI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</row>
        <row r="215">
          <cell r="B215">
            <v>0</v>
          </cell>
          <cell r="C215">
            <v>0</v>
          </cell>
          <cell r="E215">
            <v>0</v>
          </cell>
          <cell r="F215">
            <v>0</v>
          </cell>
          <cell r="H215">
            <v>0</v>
          </cell>
          <cell r="I215">
            <v>0</v>
          </cell>
          <cell r="K215">
            <v>0</v>
          </cell>
          <cell r="L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T215">
            <v>0</v>
          </cell>
          <cell r="U215">
            <v>0</v>
          </cell>
          <cell r="W215">
            <v>0</v>
          </cell>
          <cell r="X215">
            <v>0</v>
          </cell>
          <cell r="Z215">
            <v>0</v>
          </cell>
          <cell r="AA215">
            <v>0</v>
          </cell>
          <cell r="AC215">
            <v>0</v>
          </cell>
          <cell r="AD215">
            <v>0</v>
          </cell>
          <cell r="AF215">
            <v>0</v>
          </cell>
          <cell r="AG215">
            <v>0</v>
          </cell>
          <cell r="AI215">
            <v>0</v>
          </cell>
          <cell r="AJ215">
            <v>0</v>
          </cell>
          <cell r="AL215">
            <v>0</v>
          </cell>
          <cell r="AM215">
            <v>0</v>
          </cell>
          <cell r="AO215">
            <v>0</v>
          </cell>
          <cell r="AP215">
            <v>0</v>
          </cell>
          <cell r="AR215">
            <v>0</v>
          </cell>
          <cell r="AS215">
            <v>0</v>
          </cell>
          <cell r="AU215">
            <v>0</v>
          </cell>
          <cell r="AV215">
            <v>0</v>
          </cell>
          <cell r="AX215">
            <v>0</v>
          </cell>
          <cell r="AY215">
            <v>0</v>
          </cell>
          <cell r="BA215">
            <v>0</v>
          </cell>
          <cell r="BB215">
            <v>0</v>
          </cell>
          <cell r="BD215">
            <v>0</v>
          </cell>
          <cell r="BE215">
            <v>0</v>
          </cell>
          <cell r="BG215">
            <v>0</v>
          </cell>
          <cell r="BH215">
            <v>0</v>
          </cell>
          <cell r="BJ215">
            <v>0</v>
          </cell>
          <cell r="BK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S215">
            <v>0</v>
          </cell>
          <cell r="BT215">
            <v>0</v>
          </cell>
          <cell r="BV215">
            <v>0</v>
          </cell>
          <cell r="BW215">
            <v>0</v>
          </cell>
          <cell r="BY215">
            <v>0</v>
          </cell>
          <cell r="BZ215">
            <v>0</v>
          </cell>
          <cell r="CB215">
            <v>0</v>
          </cell>
          <cell r="CC215">
            <v>0</v>
          </cell>
          <cell r="CE215">
            <v>0</v>
          </cell>
          <cell r="CF215">
            <v>0</v>
          </cell>
          <cell r="CH215">
            <v>0</v>
          </cell>
          <cell r="CI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</row>
        <row r="216">
          <cell r="B216">
            <v>0</v>
          </cell>
          <cell r="C216">
            <v>0</v>
          </cell>
          <cell r="E216">
            <v>0</v>
          </cell>
          <cell r="F216">
            <v>0</v>
          </cell>
          <cell r="H216">
            <v>0</v>
          </cell>
          <cell r="I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T216">
            <v>0</v>
          </cell>
          <cell r="U216">
            <v>0</v>
          </cell>
          <cell r="W216">
            <v>0</v>
          </cell>
          <cell r="X216">
            <v>0</v>
          </cell>
          <cell r="Z216">
            <v>0</v>
          </cell>
          <cell r="AA216">
            <v>0</v>
          </cell>
          <cell r="AC216">
            <v>0</v>
          </cell>
          <cell r="AD216">
            <v>0</v>
          </cell>
          <cell r="AF216">
            <v>0</v>
          </cell>
          <cell r="AG216">
            <v>0</v>
          </cell>
          <cell r="AI216">
            <v>0</v>
          </cell>
          <cell r="AJ216">
            <v>0</v>
          </cell>
          <cell r="AL216">
            <v>0</v>
          </cell>
          <cell r="AM216">
            <v>0</v>
          </cell>
          <cell r="AO216">
            <v>0</v>
          </cell>
          <cell r="AP216">
            <v>0</v>
          </cell>
          <cell r="AR216">
            <v>0</v>
          </cell>
          <cell r="AS216">
            <v>0</v>
          </cell>
          <cell r="AU216">
            <v>0</v>
          </cell>
          <cell r="AV216">
            <v>0</v>
          </cell>
          <cell r="AX216">
            <v>0</v>
          </cell>
          <cell r="AY216">
            <v>0</v>
          </cell>
          <cell r="BA216">
            <v>0</v>
          </cell>
          <cell r="BB216">
            <v>0</v>
          </cell>
          <cell r="BD216">
            <v>0</v>
          </cell>
          <cell r="BE216">
            <v>0</v>
          </cell>
          <cell r="BG216">
            <v>0</v>
          </cell>
          <cell r="BH216">
            <v>0</v>
          </cell>
          <cell r="BJ216">
            <v>0</v>
          </cell>
          <cell r="BK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S216">
            <v>0</v>
          </cell>
          <cell r="BT216">
            <v>0</v>
          </cell>
          <cell r="BV216">
            <v>0</v>
          </cell>
          <cell r="BW216">
            <v>0</v>
          </cell>
          <cell r="BY216">
            <v>0</v>
          </cell>
          <cell r="BZ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H216">
            <v>0</v>
          </cell>
          <cell r="CI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</row>
        <row r="217">
          <cell r="B217">
            <v>0</v>
          </cell>
          <cell r="C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0</v>
          </cell>
          <cell r="K217">
            <v>0</v>
          </cell>
          <cell r="L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T217">
            <v>0</v>
          </cell>
          <cell r="U217">
            <v>0</v>
          </cell>
          <cell r="W217">
            <v>0</v>
          </cell>
          <cell r="X217">
            <v>0</v>
          </cell>
          <cell r="Z217">
            <v>0</v>
          </cell>
          <cell r="AA217">
            <v>0</v>
          </cell>
          <cell r="AC217">
            <v>0</v>
          </cell>
          <cell r="AD217">
            <v>0</v>
          </cell>
          <cell r="AF217">
            <v>0</v>
          </cell>
          <cell r="AG217">
            <v>0</v>
          </cell>
          <cell r="AI217">
            <v>0</v>
          </cell>
          <cell r="AJ217">
            <v>0</v>
          </cell>
          <cell r="AL217">
            <v>0</v>
          </cell>
          <cell r="AM217">
            <v>0</v>
          </cell>
          <cell r="AO217">
            <v>0</v>
          </cell>
          <cell r="AP217">
            <v>0</v>
          </cell>
          <cell r="AR217">
            <v>0</v>
          </cell>
          <cell r="AS217">
            <v>0</v>
          </cell>
          <cell r="AU217">
            <v>0</v>
          </cell>
          <cell r="AV217">
            <v>0</v>
          </cell>
          <cell r="AX217">
            <v>0</v>
          </cell>
          <cell r="AY217">
            <v>0</v>
          </cell>
          <cell r="BA217">
            <v>0</v>
          </cell>
          <cell r="BB217">
            <v>0</v>
          </cell>
          <cell r="BD217">
            <v>0</v>
          </cell>
          <cell r="BE217">
            <v>0</v>
          </cell>
          <cell r="BG217">
            <v>0</v>
          </cell>
          <cell r="BH217">
            <v>0</v>
          </cell>
          <cell r="BJ217">
            <v>0</v>
          </cell>
          <cell r="BK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S217">
            <v>0</v>
          </cell>
          <cell r="BT217">
            <v>0</v>
          </cell>
          <cell r="BV217">
            <v>0</v>
          </cell>
          <cell r="BW217">
            <v>0</v>
          </cell>
          <cell r="BY217">
            <v>0</v>
          </cell>
          <cell r="BZ217">
            <v>0</v>
          </cell>
          <cell r="CB217">
            <v>0</v>
          </cell>
          <cell r="CC217">
            <v>0</v>
          </cell>
          <cell r="CE217">
            <v>0</v>
          </cell>
          <cell r="CF217">
            <v>0</v>
          </cell>
          <cell r="CH217">
            <v>0</v>
          </cell>
          <cell r="CI217">
            <v>0</v>
          </cell>
          <cell r="CK217">
            <v>0</v>
          </cell>
          <cell r="CL217">
            <v>0</v>
          </cell>
          <cell r="CN217">
            <v>0</v>
          </cell>
          <cell r="CO217">
            <v>0</v>
          </cell>
        </row>
        <row r="218">
          <cell r="B218">
            <v>0</v>
          </cell>
          <cell r="C218">
            <v>0</v>
          </cell>
          <cell r="E218">
            <v>0</v>
          </cell>
          <cell r="F218">
            <v>0</v>
          </cell>
          <cell r="H218">
            <v>0</v>
          </cell>
          <cell r="I218">
            <v>0</v>
          </cell>
          <cell r="K218">
            <v>0</v>
          </cell>
          <cell r="L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T218">
            <v>0</v>
          </cell>
          <cell r="U218">
            <v>0</v>
          </cell>
          <cell r="W218">
            <v>0</v>
          </cell>
          <cell r="X218">
            <v>0</v>
          </cell>
          <cell r="Z218">
            <v>0</v>
          </cell>
          <cell r="AA218">
            <v>0</v>
          </cell>
          <cell r="AC218">
            <v>0</v>
          </cell>
          <cell r="AD218">
            <v>0</v>
          </cell>
          <cell r="AF218">
            <v>0</v>
          </cell>
          <cell r="AG218">
            <v>0</v>
          </cell>
          <cell r="AI218">
            <v>0</v>
          </cell>
          <cell r="AJ218">
            <v>0</v>
          </cell>
          <cell r="AL218">
            <v>0</v>
          </cell>
          <cell r="AM218">
            <v>0</v>
          </cell>
          <cell r="AO218">
            <v>0</v>
          </cell>
          <cell r="AP218">
            <v>0</v>
          </cell>
          <cell r="AR218">
            <v>0</v>
          </cell>
          <cell r="AS218">
            <v>0</v>
          </cell>
          <cell r="AU218">
            <v>0</v>
          </cell>
          <cell r="AV218">
            <v>0</v>
          </cell>
          <cell r="AX218">
            <v>0</v>
          </cell>
          <cell r="AY218">
            <v>0</v>
          </cell>
          <cell r="BA218">
            <v>0</v>
          </cell>
          <cell r="BB218">
            <v>0</v>
          </cell>
          <cell r="BD218">
            <v>0</v>
          </cell>
          <cell r="BE218">
            <v>0</v>
          </cell>
          <cell r="BG218">
            <v>0</v>
          </cell>
          <cell r="BH218">
            <v>0</v>
          </cell>
          <cell r="BJ218">
            <v>0</v>
          </cell>
          <cell r="BK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S218">
            <v>0</v>
          </cell>
          <cell r="BT218">
            <v>0</v>
          </cell>
          <cell r="BV218">
            <v>0</v>
          </cell>
          <cell r="BW218">
            <v>0</v>
          </cell>
          <cell r="BY218">
            <v>0</v>
          </cell>
          <cell r="BZ218">
            <v>0</v>
          </cell>
          <cell r="CB218">
            <v>0</v>
          </cell>
          <cell r="CC218">
            <v>0</v>
          </cell>
          <cell r="CE218">
            <v>0</v>
          </cell>
          <cell r="CF218">
            <v>0</v>
          </cell>
          <cell r="CH218">
            <v>0</v>
          </cell>
          <cell r="CI218">
            <v>0</v>
          </cell>
          <cell r="CK218">
            <v>0</v>
          </cell>
          <cell r="CL218">
            <v>0</v>
          </cell>
          <cell r="CN218">
            <v>0</v>
          </cell>
          <cell r="CO218">
            <v>0</v>
          </cell>
        </row>
        <row r="219">
          <cell r="B219">
            <v>0</v>
          </cell>
          <cell r="C219">
            <v>0</v>
          </cell>
          <cell r="E219">
            <v>0</v>
          </cell>
          <cell r="F219">
            <v>0</v>
          </cell>
          <cell r="H219">
            <v>0</v>
          </cell>
          <cell r="I219">
            <v>0</v>
          </cell>
          <cell r="K219">
            <v>0</v>
          </cell>
          <cell r="L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T219">
            <v>0</v>
          </cell>
          <cell r="U219">
            <v>0</v>
          </cell>
          <cell r="W219">
            <v>0</v>
          </cell>
          <cell r="X219">
            <v>0</v>
          </cell>
          <cell r="Z219">
            <v>0</v>
          </cell>
          <cell r="AA219">
            <v>0</v>
          </cell>
          <cell r="AC219">
            <v>0</v>
          </cell>
          <cell r="AD219">
            <v>0</v>
          </cell>
          <cell r="AF219">
            <v>0</v>
          </cell>
          <cell r="AG219">
            <v>0</v>
          </cell>
          <cell r="AI219">
            <v>0</v>
          </cell>
          <cell r="AJ219">
            <v>0</v>
          </cell>
          <cell r="AL219">
            <v>0</v>
          </cell>
          <cell r="AM219">
            <v>0</v>
          </cell>
          <cell r="AO219">
            <v>0</v>
          </cell>
          <cell r="AP219">
            <v>0</v>
          </cell>
          <cell r="AR219">
            <v>0</v>
          </cell>
          <cell r="AS219">
            <v>0</v>
          </cell>
          <cell r="AU219">
            <v>0</v>
          </cell>
          <cell r="AV219">
            <v>0</v>
          </cell>
          <cell r="AX219">
            <v>0</v>
          </cell>
          <cell r="AY219">
            <v>0</v>
          </cell>
          <cell r="BA219">
            <v>0</v>
          </cell>
          <cell r="BB219">
            <v>0</v>
          </cell>
          <cell r="BD219">
            <v>0</v>
          </cell>
          <cell r="BE219">
            <v>0</v>
          </cell>
          <cell r="BG219">
            <v>0</v>
          </cell>
          <cell r="BH219">
            <v>0</v>
          </cell>
          <cell r="BJ219">
            <v>0</v>
          </cell>
          <cell r="BK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S219">
            <v>0</v>
          </cell>
          <cell r="BT219">
            <v>0</v>
          </cell>
          <cell r="BV219">
            <v>0</v>
          </cell>
          <cell r="BW219">
            <v>0</v>
          </cell>
          <cell r="BY219">
            <v>0</v>
          </cell>
          <cell r="BZ219">
            <v>0</v>
          </cell>
          <cell r="CB219">
            <v>0</v>
          </cell>
          <cell r="CC219">
            <v>0</v>
          </cell>
          <cell r="CE219">
            <v>0</v>
          </cell>
          <cell r="CF219">
            <v>0</v>
          </cell>
          <cell r="CH219">
            <v>0</v>
          </cell>
          <cell r="CI219">
            <v>0</v>
          </cell>
          <cell r="CK219">
            <v>0</v>
          </cell>
          <cell r="CL219">
            <v>0</v>
          </cell>
          <cell r="CN219">
            <v>0</v>
          </cell>
          <cell r="CO219">
            <v>0</v>
          </cell>
        </row>
        <row r="220">
          <cell r="B220">
            <v>0</v>
          </cell>
          <cell r="C220">
            <v>0</v>
          </cell>
          <cell r="E220">
            <v>0</v>
          </cell>
          <cell r="F220">
            <v>0</v>
          </cell>
          <cell r="H220">
            <v>0</v>
          </cell>
          <cell r="I220">
            <v>0</v>
          </cell>
          <cell r="K220">
            <v>0</v>
          </cell>
          <cell r="L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T220">
            <v>0</v>
          </cell>
          <cell r="U220">
            <v>0</v>
          </cell>
          <cell r="W220">
            <v>0</v>
          </cell>
          <cell r="X220">
            <v>0</v>
          </cell>
          <cell r="Z220">
            <v>0</v>
          </cell>
          <cell r="AA220">
            <v>0</v>
          </cell>
          <cell r="AC220">
            <v>0</v>
          </cell>
          <cell r="AD220">
            <v>0</v>
          </cell>
          <cell r="AF220">
            <v>0</v>
          </cell>
          <cell r="AG220">
            <v>0</v>
          </cell>
          <cell r="AI220">
            <v>0</v>
          </cell>
          <cell r="AJ220">
            <v>0</v>
          </cell>
          <cell r="AL220">
            <v>0</v>
          </cell>
          <cell r="AM220">
            <v>0</v>
          </cell>
          <cell r="AO220">
            <v>0</v>
          </cell>
          <cell r="AP220">
            <v>0</v>
          </cell>
          <cell r="AR220">
            <v>0</v>
          </cell>
          <cell r="AS220">
            <v>0</v>
          </cell>
          <cell r="AU220">
            <v>0</v>
          </cell>
          <cell r="AV220">
            <v>0</v>
          </cell>
          <cell r="AX220">
            <v>0</v>
          </cell>
          <cell r="AY220">
            <v>0</v>
          </cell>
          <cell r="BA220">
            <v>0</v>
          </cell>
          <cell r="BB220">
            <v>0</v>
          </cell>
          <cell r="BD220">
            <v>0</v>
          </cell>
          <cell r="BE220">
            <v>0</v>
          </cell>
          <cell r="BG220">
            <v>0</v>
          </cell>
          <cell r="BH220">
            <v>0</v>
          </cell>
          <cell r="BJ220">
            <v>0</v>
          </cell>
          <cell r="BK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S220">
            <v>0</v>
          </cell>
          <cell r="BT220">
            <v>0</v>
          </cell>
          <cell r="BV220">
            <v>0</v>
          </cell>
          <cell r="BW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E220">
            <v>0</v>
          </cell>
          <cell r="CF220">
            <v>0</v>
          </cell>
          <cell r="CH220">
            <v>0</v>
          </cell>
          <cell r="CI220">
            <v>0</v>
          </cell>
          <cell r="CK220">
            <v>0</v>
          </cell>
          <cell r="CL220">
            <v>0</v>
          </cell>
          <cell r="CN220">
            <v>0</v>
          </cell>
          <cell r="CO220">
            <v>0</v>
          </cell>
        </row>
        <row r="221">
          <cell r="B221">
            <v>0</v>
          </cell>
          <cell r="C221">
            <v>0</v>
          </cell>
          <cell r="E221">
            <v>0</v>
          </cell>
          <cell r="F221">
            <v>0</v>
          </cell>
          <cell r="H221">
            <v>0</v>
          </cell>
          <cell r="I221">
            <v>0</v>
          </cell>
          <cell r="K221">
            <v>0</v>
          </cell>
          <cell r="L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T221">
            <v>0</v>
          </cell>
          <cell r="U221">
            <v>0</v>
          </cell>
          <cell r="W221">
            <v>0</v>
          </cell>
          <cell r="X221">
            <v>0</v>
          </cell>
          <cell r="Z221">
            <v>0</v>
          </cell>
          <cell r="AA221">
            <v>0</v>
          </cell>
          <cell r="AC221">
            <v>0</v>
          </cell>
          <cell r="AD221">
            <v>0</v>
          </cell>
          <cell r="AF221">
            <v>0</v>
          </cell>
          <cell r="AG221">
            <v>0</v>
          </cell>
          <cell r="AI221">
            <v>0</v>
          </cell>
          <cell r="AJ221">
            <v>0</v>
          </cell>
          <cell r="AL221">
            <v>0</v>
          </cell>
          <cell r="AM221">
            <v>0</v>
          </cell>
          <cell r="AO221">
            <v>0</v>
          </cell>
          <cell r="AP221">
            <v>0</v>
          </cell>
          <cell r="AR221">
            <v>0</v>
          </cell>
          <cell r="AS221">
            <v>0</v>
          </cell>
          <cell r="AU221">
            <v>0</v>
          </cell>
          <cell r="AV221">
            <v>0</v>
          </cell>
          <cell r="AX221">
            <v>0</v>
          </cell>
          <cell r="AY221">
            <v>0</v>
          </cell>
          <cell r="BA221">
            <v>0</v>
          </cell>
          <cell r="BB221">
            <v>0</v>
          </cell>
          <cell r="BD221">
            <v>0</v>
          </cell>
          <cell r="BE221">
            <v>0</v>
          </cell>
          <cell r="BG221">
            <v>0</v>
          </cell>
          <cell r="BH221">
            <v>0</v>
          </cell>
          <cell r="BJ221">
            <v>0</v>
          </cell>
          <cell r="BK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S221">
            <v>0</v>
          </cell>
          <cell r="BT221">
            <v>0</v>
          </cell>
          <cell r="BV221">
            <v>0</v>
          </cell>
          <cell r="BW221">
            <v>0</v>
          </cell>
          <cell r="BY221">
            <v>0</v>
          </cell>
          <cell r="BZ221">
            <v>0</v>
          </cell>
          <cell r="CB221">
            <v>0</v>
          </cell>
          <cell r="CC221">
            <v>0</v>
          </cell>
          <cell r="CE221">
            <v>0</v>
          </cell>
          <cell r="CF221">
            <v>0</v>
          </cell>
          <cell r="CH221">
            <v>0</v>
          </cell>
          <cell r="CI221">
            <v>0</v>
          </cell>
          <cell r="CK221">
            <v>0</v>
          </cell>
          <cell r="CL221">
            <v>0</v>
          </cell>
          <cell r="CN221">
            <v>0</v>
          </cell>
          <cell r="CO221">
            <v>0</v>
          </cell>
        </row>
        <row r="222">
          <cell r="B222">
            <v>0</v>
          </cell>
          <cell r="C222">
            <v>0</v>
          </cell>
          <cell r="E222">
            <v>0</v>
          </cell>
          <cell r="F222">
            <v>0</v>
          </cell>
          <cell r="H222">
            <v>0</v>
          </cell>
          <cell r="I222">
            <v>0</v>
          </cell>
          <cell r="K222">
            <v>0</v>
          </cell>
          <cell r="L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T222">
            <v>0</v>
          </cell>
          <cell r="U222">
            <v>0</v>
          </cell>
          <cell r="W222">
            <v>0</v>
          </cell>
          <cell r="X222">
            <v>0</v>
          </cell>
          <cell r="Z222">
            <v>0</v>
          </cell>
          <cell r="AA222">
            <v>0</v>
          </cell>
          <cell r="AC222">
            <v>0</v>
          </cell>
          <cell r="AD222">
            <v>0</v>
          </cell>
          <cell r="AF222">
            <v>0</v>
          </cell>
          <cell r="AG222">
            <v>0</v>
          </cell>
          <cell r="AI222">
            <v>0</v>
          </cell>
          <cell r="AJ222">
            <v>0</v>
          </cell>
          <cell r="AL222">
            <v>0</v>
          </cell>
          <cell r="AM222">
            <v>0</v>
          </cell>
          <cell r="AO222">
            <v>0</v>
          </cell>
          <cell r="AP222">
            <v>0</v>
          </cell>
          <cell r="AR222">
            <v>0</v>
          </cell>
          <cell r="AS222">
            <v>0</v>
          </cell>
          <cell r="AU222">
            <v>0</v>
          </cell>
          <cell r="AV222">
            <v>0</v>
          </cell>
          <cell r="AX222">
            <v>0</v>
          </cell>
          <cell r="AY222">
            <v>0</v>
          </cell>
          <cell r="BA222">
            <v>0</v>
          </cell>
          <cell r="BB222">
            <v>0</v>
          </cell>
          <cell r="BD222">
            <v>0</v>
          </cell>
          <cell r="BE222">
            <v>0</v>
          </cell>
          <cell r="BG222">
            <v>0</v>
          </cell>
          <cell r="BH222">
            <v>0</v>
          </cell>
          <cell r="BJ222">
            <v>0</v>
          </cell>
          <cell r="BK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S222">
            <v>0</v>
          </cell>
          <cell r="BT222">
            <v>0</v>
          </cell>
          <cell r="BV222">
            <v>0</v>
          </cell>
          <cell r="BW222">
            <v>0</v>
          </cell>
          <cell r="BY222">
            <v>0</v>
          </cell>
          <cell r="BZ222">
            <v>0</v>
          </cell>
          <cell r="CB222">
            <v>0</v>
          </cell>
          <cell r="CC222">
            <v>0</v>
          </cell>
          <cell r="CE222">
            <v>0</v>
          </cell>
          <cell r="CF222">
            <v>0</v>
          </cell>
          <cell r="CH222">
            <v>0</v>
          </cell>
          <cell r="CI222">
            <v>0</v>
          </cell>
          <cell r="CK222">
            <v>0</v>
          </cell>
          <cell r="CL222">
            <v>0</v>
          </cell>
          <cell r="CN222">
            <v>0</v>
          </cell>
          <cell r="CO222">
            <v>0</v>
          </cell>
        </row>
        <row r="223">
          <cell r="B223">
            <v>0</v>
          </cell>
          <cell r="C223">
            <v>0</v>
          </cell>
          <cell r="E223">
            <v>0</v>
          </cell>
          <cell r="F223">
            <v>0</v>
          </cell>
          <cell r="H223">
            <v>0</v>
          </cell>
          <cell r="I223">
            <v>0</v>
          </cell>
          <cell r="K223">
            <v>0</v>
          </cell>
          <cell r="L223">
            <v>0</v>
          </cell>
          <cell r="N223">
            <v>0</v>
          </cell>
          <cell r="O223">
            <v>0</v>
          </cell>
          <cell r="Q223">
            <v>0</v>
          </cell>
          <cell r="R223">
            <v>0</v>
          </cell>
          <cell r="T223">
            <v>0</v>
          </cell>
          <cell r="U223">
            <v>0</v>
          </cell>
          <cell r="W223">
            <v>0</v>
          </cell>
          <cell r="X223">
            <v>0</v>
          </cell>
          <cell r="Z223">
            <v>0</v>
          </cell>
          <cell r="AA223">
            <v>0</v>
          </cell>
          <cell r="AC223">
            <v>0</v>
          </cell>
          <cell r="AD223">
            <v>0</v>
          </cell>
          <cell r="AF223">
            <v>0</v>
          </cell>
          <cell r="AG223">
            <v>0</v>
          </cell>
          <cell r="AI223">
            <v>0</v>
          </cell>
          <cell r="AJ223">
            <v>0</v>
          </cell>
          <cell r="AL223">
            <v>0</v>
          </cell>
          <cell r="AM223">
            <v>0</v>
          </cell>
          <cell r="AO223">
            <v>0</v>
          </cell>
          <cell r="AP223">
            <v>0</v>
          </cell>
          <cell r="AR223">
            <v>0</v>
          </cell>
          <cell r="AS223">
            <v>0</v>
          </cell>
          <cell r="AU223">
            <v>0</v>
          </cell>
          <cell r="AV223">
            <v>0</v>
          </cell>
          <cell r="AX223">
            <v>0</v>
          </cell>
          <cell r="AY223">
            <v>0</v>
          </cell>
          <cell r="BA223">
            <v>0</v>
          </cell>
          <cell r="BB223">
            <v>0</v>
          </cell>
          <cell r="BD223">
            <v>0</v>
          </cell>
          <cell r="BE223">
            <v>0</v>
          </cell>
          <cell r="BG223">
            <v>0</v>
          </cell>
          <cell r="BH223">
            <v>0</v>
          </cell>
          <cell r="BJ223">
            <v>0</v>
          </cell>
          <cell r="BK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S223">
            <v>0</v>
          </cell>
          <cell r="BT223">
            <v>0</v>
          </cell>
          <cell r="BV223">
            <v>0</v>
          </cell>
          <cell r="BW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E223">
            <v>0</v>
          </cell>
          <cell r="CF223">
            <v>0</v>
          </cell>
          <cell r="CH223">
            <v>0</v>
          </cell>
          <cell r="CI223">
            <v>0</v>
          </cell>
          <cell r="CK223">
            <v>0</v>
          </cell>
          <cell r="CL223">
            <v>0</v>
          </cell>
          <cell r="CN223">
            <v>0</v>
          </cell>
          <cell r="CO223">
            <v>0</v>
          </cell>
        </row>
        <row r="224"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H224">
            <v>0</v>
          </cell>
          <cell r="I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0</v>
          </cell>
          <cell r="Q224">
            <v>0</v>
          </cell>
          <cell r="R224">
            <v>0</v>
          </cell>
          <cell r="T224">
            <v>0</v>
          </cell>
          <cell r="U224">
            <v>0</v>
          </cell>
          <cell r="W224">
            <v>0</v>
          </cell>
          <cell r="X224">
            <v>0</v>
          </cell>
          <cell r="Z224">
            <v>0</v>
          </cell>
          <cell r="AA224">
            <v>0</v>
          </cell>
          <cell r="AC224">
            <v>0</v>
          </cell>
          <cell r="AD224">
            <v>0</v>
          </cell>
          <cell r="AF224">
            <v>0</v>
          </cell>
          <cell r="AG224">
            <v>0</v>
          </cell>
          <cell r="AI224">
            <v>0</v>
          </cell>
          <cell r="AJ224">
            <v>0</v>
          </cell>
          <cell r="AL224">
            <v>0</v>
          </cell>
          <cell r="AM224">
            <v>0</v>
          </cell>
          <cell r="AO224">
            <v>0</v>
          </cell>
          <cell r="AP224">
            <v>0</v>
          </cell>
          <cell r="AR224">
            <v>0</v>
          </cell>
          <cell r="AS224">
            <v>0</v>
          </cell>
          <cell r="AU224">
            <v>0</v>
          </cell>
          <cell r="AV224">
            <v>0</v>
          </cell>
          <cell r="AX224">
            <v>0</v>
          </cell>
          <cell r="AY224">
            <v>0</v>
          </cell>
          <cell r="BA224">
            <v>0</v>
          </cell>
          <cell r="BB224">
            <v>0</v>
          </cell>
          <cell r="BD224">
            <v>0</v>
          </cell>
          <cell r="BE224">
            <v>0</v>
          </cell>
          <cell r="BG224">
            <v>0</v>
          </cell>
          <cell r="BH224">
            <v>0</v>
          </cell>
          <cell r="BJ224">
            <v>0</v>
          </cell>
          <cell r="BK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S224">
            <v>0</v>
          </cell>
          <cell r="BT224">
            <v>0</v>
          </cell>
          <cell r="BV224">
            <v>0</v>
          </cell>
          <cell r="BW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E224">
            <v>0</v>
          </cell>
          <cell r="CF224">
            <v>0</v>
          </cell>
          <cell r="CH224">
            <v>0</v>
          </cell>
          <cell r="CI224">
            <v>0</v>
          </cell>
          <cell r="CK224">
            <v>0</v>
          </cell>
          <cell r="CL224">
            <v>0</v>
          </cell>
          <cell r="CN224">
            <v>0</v>
          </cell>
          <cell r="CO224">
            <v>0</v>
          </cell>
        </row>
        <row r="225">
          <cell r="B225">
            <v>0</v>
          </cell>
          <cell r="C225">
            <v>0</v>
          </cell>
          <cell r="E225">
            <v>0</v>
          </cell>
          <cell r="F225">
            <v>0</v>
          </cell>
          <cell r="H225">
            <v>0</v>
          </cell>
          <cell r="I225">
            <v>0</v>
          </cell>
          <cell r="K225">
            <v>0</v>
          </cell>
          <cell r="L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T225">
            <v>0</v>
          </cell>
          <cell r="U225">
            <v>0</v>
          </cell>
          <cell r="W225">
            <v>0</v>
          </cell>
          <cell r="X225">
            <v>0</v>
          </cell>
          <cell r="Z225">
            <v>0</v>
          </cell>
          <cell r="AA225">
            <v>0</v>
          </cell>
          <cell r="AC225">
            <v>0</v>
          </cell>
          <cell r="AD225">
            <v>0</v>
          </cell>
          <cell r="AF225">
            <v>0</v>
          </cell>
          <cell r="AG225">
            <v>0</v>
          </cell>
          <cell r="AI225">
            <v>0</v>
          </cell>
          <cell r="AJ225">
            <v>0</v>
          </cell>
          <cell r="AL225">
            <v>0</v>
          </cell>
          <cell r="AM225">
            <v>0</v>
          </cell>
          <cell r="AO225">
            <v>0</v>
          </cell>
          <cell r="AP225">
            <v>0</v>
          </cell>
          <cell r="AR225">
            <v>0</v>
          </cell>
          <cell r="AS225">
            <v>0</v>
          </cell>
          <cell r="AU225">
            <v>0</v>
          </cell>
          <cell r="AV225">
            <v>0</v>
          </cell>
          <cell r="AX225">
            <v>0</v>
          </cell>
          <cell r="AY225">
            <v>0</v>
          </cell>
          <cell r="BA225">
            <v>0</v>
          </cell>
          <cell r="BB225">
            <v>0</v>
          </cell>
          <cell r="BD225">
            <v>0</v>
          </cell>
          <cell r="BE225">
            <v>0</v>
          </cell>
          <cell r="BG225">
            <v>0</v>
          </cell>
          <cell r="BH225">
            <v>0</v>
          </cell>
          <cell r="BJ225">
            <v>0</v>
          </cell>
          <cell r="BK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S225">
            <v>0</v>
          </cell>
          <cell r="BT225">
            <v>0</v>
          </cell>
          <cell r="BV225">
            <v>0</v>
          </cell>
          <cell r="BW225">
            <v>0</v>
          </cell>
          <cell r="BY225">
            <v>0</v>
          </cell>
          <cell r="BZ225">
            <v>0</v>
          </cell>
          <cell r="CB225">
            <v>0</v>
          </cell>
          <cell r="CC225">
            <v>0</v>
          </cell>
          <cell r="CE225">
            <v>0</v>
          </cell>
          <cell r="CF225">
            <v>0</v>
          </cell>
          <cell r="CH225">
            <v>0</v>
          </cell>
          <cell r="CI225">
            <v>0</v>
          </cell>
          <cell r="CK225">
            <v>0</v>
          </cell>
          <cell r="CL225">
            <v>0</v>
          </cell>
          <cell r="CN225">
            <v>0</v>
          </cell>
          <cell r="CO225">
            <v>0</v>
          </cell>
        </row>
        <row r="226">
          <cell r="B226">
            <v>0</v>
          </cell>
          <cell r="C226">
            <v>0</v>
          </cell>
          <cell r="E226">
            <v>0</v>
          </cell>
          <cell r="F226">
            <v>0</v>
          </cell>
          <cell r="H226">
            <v>0</v>
          </cell>
          <cell r="I226">
            <v>0</v>
          </cell>
          <cell r="K226">
            <v>0</v>
          </cell>
          <cell r="L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T226">
            <v>0</v>
          </cell>
          <cell r="U226">
            <v>0</v>
          </cell>
          <cell r="W226">
            <v>0</v>
          </cell>
          <cell r="X226">
            <v>0</v>
          </cell>
          <cell r="Z226">
            <v>0</v>
          </cell>
          <cell r="AA226">
            <v>0</v>
          </cell>
          <cell r="AC226">
            <v>0</v>
          </cell>
          <cell r="AD226">
            <v>0</v>
          </cell>
          <cell r="AF226">
            <v>0</v>
          </cell>
          <cell r="AG226">
            <v>0</v>
          </cell>
          <cell r="AI226">
            <v>0</v>
          </cell>
          <cell r="AJ226">
            <v>0</v>
          </cell>
          <cell r="AL226">
            <v>0</v>
          </cell>
          <cell r="AM226">
            <v>0</v>
          </cell>
          <cell r="AO226">
            <v>0</v>
          </cell>
          <cell r="AP226">
            <v>0</v>
          </cell>
          <cell r="AR226">
            <v>0</v>
          </cell>
          <cell r="AS226">
            <v>0</v>
          </cell>
          <cell r="AU226">
            <v>0</v>
          </cell>
          <cell r="AV226">
            <v>0</v>
          </cell>
          <cell r="AX226">
            <v>0</v>
          </cell>
          <cell r="AY226">
            <v>0</v>
          </cell>
          <cell r="BA226">
            <v>0</v>
          </cell>
          <cell r="BB226">
            <v>0</v>
          </cell>
          <cell r="BD226">
            <v>0</v>
          </cell>
          <cell r="BE226">
            <v>0</v>
          </cell>
          <cell r="BG226">
            <v>0</v>
          </cell>
          <cell r="BH226">
            <v>0</v>
          </cell>
          <cell r="BJ226">
            <v>0</v>
          </cell>
          <cell r="BK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S226">
            <v>0</v>
          </cell>
          <cell r="BT226">
            <v>0</v>
          </cell>
          <cell r="BV226">
            <v>0</v>
          </cell>
          <cell r="BW226">
            <v>0</v>
          </cell>
          <cell r="BY226">
            <v>0</v>
          </cell>
          <cell r="BZ226">
            <v>0</v>
          </cell>
          <cell r="CB226">
            <v>0</v>
          </cell>
          <cell r="CC226">
            <v>0</v>
          </cell>
          <cell r="CE226">
            <v>0</v>
          </cell>
          <cell r="CF226">
            <v>0</v>
          </cell>
          <cell r="CH226">
            <v>0</v>
          </cell>
          <cell r="CI226">
            <v>0</v>
          </cell>
          <cell r="CK226">
            <v>0</v>
          </cell>
          <cell r="CL226">
            <v>0</v>
          </cell>
          <cell r="CN226">
            <v>0</v>
          </cell>
          <cell r="CO226">
            <v>0</v>
          </cell>
        </row>
        <row r="227">
          <cell r="B227">
            <v>0</v>
          </cell>
          <cell r="C227">
            <v>0</v>
          </cell>
          <cell r="E227">
            <v>0</v>
          </cell>
          <cell r="F227">
            <v>0</v>
          </cell>
          <cell r="H227">
            <v>0</v>
          </cell>
          <cell r="I227">
            <v>0</v>
          </cell>
          <cell r="K227">
            <v>0</v>
          </cell>
          <cell r="L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T227">
            <v>0</v>
          </cell>
          <cell r="U227">
            <v>0</v>
          </cell>
          <cell r="W227">
            <v>0</v>
          </cell>
          <cell r="X227">
            <v>0</v>
          </cell>
          <cell r="Z227">
            <v>0</v>
          </cell>
          <cell r="AA227">
            <v>0</v>
          </cell>
          <cell r="AC227">
            <v>0</v>
          </cell>
          <cell r="AD227">
            <v>0</v>
          </cell>
          <cell r="AF227">
            <v>0</v>
          </cell>
          <cell r="AG227">
            <v>0</v>
          </cell>
          <cell r="AI227">
            <v>0</v>
          </cell>
          <cell r="AJ227">
            <v>0</v>
          </cell>
          <cell r="AL227">
            <v>0</v>
          </cell>
          <cell r="AM227">
            <v>0</v>
          </cell>
          <cell r="AO227">
            <v>0</v>
          </cell>
          <cell r="AP227">
            <v>0</v>
          </cell>
          <cell r="AR227">
            <v>0</v>
          </cell>
          <cell r="AS227">
            <v>0</v>
          </cell>
          <cell r="AU227">
            <v>0</v>
          </cell>
          <cell r="AV227">
            <v>0</v>
          </cell>
          <cell r="AX227">
            <v>0</v>
          </cell>
          <cell r="AY227">
            <v>0</v>
          </cell>
          <cell r="BA227">
            <v>0</v>
          </cell>
          <cell r="BB227">
            <v>0</v>
          </cell>
          <cell r="BD227">
            <v>0</v>
          </cell>
          <cell r="BE227">
            <v>0</v>
          </cell>
          <cell r="BG227">
            <v>0</v>
          </cell>
          <cell r="BH227">
            <v>0</v>
          </cell>
          <cell r="BJ227">
            <v>0</v>
          </cell>
          <cell r="BK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S227">
            <v>0</v>
          </cell>
          <cell r="BT227">
            <v>0</v>
          </cell>
          <cell r="BV227">
            <v>0</v>
          </cell>
          <cell r="BW227">
            <v>0</v>
          </cell>
          <cell r="BY227">
            <v>0</v>
          </cell>
          <cell r="BZ227">
            <v>0</v>
          </cell>
          <cell r="CB227">
            <v>0</v>
          </cell>
          <cell r="CC227">
            <v>0</v>
          </cell>
          <cell r="CE227">
            <v>0</v>
          </cell>
          <cell r="CF227">
            <v>0</v>
          </cell>
          <cell r="CH227">
            <v>0</v>
          </cell>
          <cell r="CI227">
            <v>0</v>
          </cell>
          <cell r="CK227">
            <v>0</v>
          </cell>
          <cell r="CL227">
            <v>0</v>
          </cell>
          <cell r="CN227">
            <v>0</v>
          </cell>
          <cell r="CO227">
            <v>0</v>
          </cell>
        </row>
        <row r="228">
          <cell r="B228">
            <v>0</v>
          </cell>
          <cell r="C228">
            <v>0</v>
          </cell>
          <cell r="E228">
            <v>0</v>
          </cell>
          <cell r="F228">
            <v>0</v>
          </cell>
          <cell r="H228">
            <v>0</v>
          </cell>
          <cell r="I228">
            <v>0</v>
          </cell>
          <cell r="K228">
            <v>0</v>
          </cell>
          <cell r="L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T228">
            <v>0</v>
          </cell>
          <cell r="U228">
            <v>0</v>
          </cell>
          <cell r="W228">
            <v>0</v>
          </cell>
          <cell r="X228">
            <v>0</v>
          </cell>
          <cell r="Z228">
            <v>0</v>
          </cell>
          <cell r="AA228">
            <v>0</v>
          </cell>
          <cell r="AC228">
            <v>0</v>
          </cell>
          <cell r="AD228">
            <v>0</v>
          </cell>
          <cell r="AF228">
            <v>0</v>
          </cell>
          <cell r="AG228">
            <v>0</v>
          </cell>
          <cell r="AI228">
            <v>0</v>
          </cell>
          <cell r="AJ228">
            <v>0</v>
          </cell>
          <cell r="AL228">
            <v>0</v>
          </cell>
          <cell r="AM228">
            <v>0</v>
          </cell>
          <cell r="AO228">
            <v>0</v>
          </cell>
          <cell r="AP228">
            <v>0</v>
          </cell>
          <cell r="AR228">
            <v>0</v>
          </cell>
          <cell r="AS228">
            <v>0</v>
          </cell>
          <cell r="AU228">
            <v>0</v>
          </cell>
          <cell r="AV228">
            <v>0</v>
          </cell>
          <cell r="AX228">
            <v>0</v>
          </cell>
          <cell r="AY228">
            <v>0</v>
          </cell>
          <cell r="BA228">
            <v>0</v>
          </cell>
          <cell r="BB228">
            <v>0</v>
          </cell>
          <cell r="BD228">
            <v>0</v>
          </cell>
          <cell r="BE228">
            <v>0</v>
          </cell>
          <cell r="BG228">
            <v>0</v>
          </cell>
          <cell r="BH228">
            <v>0</v>
          </cell>
          <cell r="BJ228">
            <v>0</v>
          </cell>
          <cell r="BK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S228">
            <v>0</v>
          </cell>
          <cell r="BT228">
            <v>0</v>
          </cell>
          <cell r="BV228">
            <v>0</v>
          </cell>
          <cell r="BW228">
            <v>0</v>
          </cell>
          <cell r="BY228">
            <v>0</v>
          </cell>
          <cell r="BZ228">
            <v>0</v>
          </cell>
          <cell r="CB228">
            <v>0</v>
          </cell>
          <cell r="CC228">
            <v>0</v>
          </cell>
          <cell r="CE228">
            <v>0</v>
          </cell>
          <cell r="CF228">
            <v>0</v>
          </cell>
          <cell r="CH228">
            <v>0</v>
          </cell>
          <cell r="CI228">
            <v>0</v>
          </cell>
          <cell r="CK228">
            <v>0</v>
          </cell>
          <cell r="CL228">
            <v>0</v>
          </cell>
          <cell r="CN228">
            <v>0</v>
          </cell>
          <cell r="CO228">
            <v>0</v>
          </cell>
        </row>
        <row r="229">
          <cell r="B229">
            <v>0</v>
          </cell>
          <cell r="C229">
            <v>0</v>
          </cell>
          <cell r="E229">
            <v>0</v>
          </cell>
          <cell r="F229">
            <v>0</v>
          </cell>
          <cell r="H229">
            <v>0</v>
          </cell>
          <cell r="I229">
            <v>0</v>
          </cell>
          <cell r="K229">
            <v>0</v>
          </cell>
          <cell r="L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T229">
            <v>0</v>
          </cell>
          <cell r="U229">
            <v>0</v>
          </cell>
          <cell r="W229">
            <v>0</v>
          </cell>
          <cell r="X229">
            <v>0</v>
          </cell>
          <cell r="Z229">
            <v>0</v>
          </cell>
          <cell r="AA229">
            <v>0</v>
          </cell>
          <cell r="AC229">
            <v>0</v>
          </cell>
          <cell r="AD229">
            <v>0</v>
          </cell>
          <cell r="AF229">
            <v>0</v>
          </cell>
          <cell r="AG229">
            <v>0</v>
          </cell>
          <cell r="AI229">
            <v>0</v>
          </cell>
          <cell r="AJ229">
            <v>0</v>
          </cell>
          <cell r="AL229">
            <v>0</v>
          </cell>
          <cell r="AM229">
            <v>0</v>
          </cell>
          <cell r="AO229">
            <v>0</v>
          </cell>
          <cell r="AP229">
            <v>0</v>
          </cell>
          <cell r="AR229">
            <v>0</v>
          </cell>
          <cell r="AS229">
            <v>0</v>
          </cell>
          <cell r="AU229">
            <v>0</v>
          </cell>
          <cell r="AV229">
            <v>0</v>
          </cell>
          <cell r="AX229">
            <v>0</v>
          </cell>
          <cell r="AY229">
            <v>0</v>
          </cell>
          <cell r="BA229">
            <v>0</v>
          </cell>
          <cell r="BB229">
            <v>0</v>
          </cell>
          <cell r="BD229">
            <v>0</v>
          </cell>
          <cell r="BE229">
            <v>0</v>
          </cell>
          <cell r="BG229">
            <v>0</v>
          </cell>
          <cell r="BH229">
            <v>0</v>
          </cell>
          <cell r="BJ229">
            <v>0</v>
          </cell>
          <cell r="BK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S229">
            <v>0</v>
          </cell>
          <cell r="BT229">
            <v>0</v>
          </cell>
          <cell r="BV229">
            <v>0</v>
          </cell>
          <cell r="BW229">
            <v>0</v>
          </cell>
          <cell r="BY229">
            <v>0</v>
          </cell>
          <cell r="BZ229">
            <v>0</v>
          </cell>
          <cell r="CB229">
            <v>0</v>
          </cell>
          <cell r="CC229">
            <v>0</v>
          </cell>
          <cell r="CE229">
            <v>0</v>
          </cell>
          <cell r="CF229">
            <v>0</v>
          </cell>
          <cell r="CH229">
            <v>0</v>
          </cell>
          <cell r="CI229">
            <v>0</v>
          </cell>
          <cell r="CK229">
            <v>0</v>
          </cell>
          <cell r="CL229">
            <v>0</v>
          </cell>
          <cell r="CN229">
            <v>0</v>
          </cell>
          <cell r="CO229">
            <v>0</v>
          </cell>
        </row>
        <row r="230">
          <cell r="B230">
            <v>0</v>
          </cell>
          <cell r="C230">
            <v>0</v>
          </cell>
          <cell r="E230">
            <v>0</v>
          </cell>
          <cell r="F230">
            <v>0</v>
          </cell>
          <cell r="H230">
            <v>0</v>
          </cell>
          <cell r="I230">
            <v>0</v>
          </cell>
          <cell r="K230">
            <v>0</v>
          </cell>
          <cell r="L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T230">
            <v>0</v>
          </cell>
          <cell r="U230">
            <v>0</v>
          </cell>
          <cell r="W230">
            <v>0</v>
          </cell>
          <cell r="X230">
            <v>0</v>
          </cell>
          <cell r="Z230">
            <v>0</v>
          </cell>
          <cell r="AA230">
            <v>0</v>
          </cell>
          <cell r="AC230">
            <v>0</v>
          </cell>
          <cell r="AD230">
            <v>0</v>
          </cell>
          <cell r="AF230">
            <v>0</v>
          </cell>
          <cell r="AG230">
            <v>0</v>
          </cell>
          <cell r="AI230">
            <v>0</v>
          </cell>
          <cell r="AJ230">
            <v>0</v>
          </cell>
          <cell r="AL230">
            <v>0</v>
          </cell>
          <cell r="AM230">
            <v>0</v>
          </cell>
          <cell r="AO230">
            <v>0</v>
          </cell>
          <cell r="AP230">
            <v>0</v>
          </cell>
          <cell r="AR230">
            <v>0</v>
          </cell>
          <cell r="AS230">
            <v>0</v>
          </cell>
          <cell r="AU230">
            <v>0</v>
          </cell>
          <cell r="AV230">
            <v>0</v>
          </cell>
          <cell r="AX230">
            <v>0</v>
          </cell>
          <cell r="AY230">
            <v>0</v>
          </cell>
          <cell r="BA230">
            <v>0</v>
          </cell>
          <cell r="BB230">
            <v>0</v>
          </cell>
          <cell r="BD230">
            <v>0</v>
          </cell>
          <cell r="BE230">
            <v>0</v>
          </cell>
          <cell r="BG230">
            <v>0</v>
          </cell>
          <cell r="BH230">
            <v>0</v>
          </cell>
          <cell r="BJ230">
            <v>0</v>
          </cell>
          <cell r="BK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S230">
            <v>0</v>
          </cell>
          <cell r="BT230">
            <v>0</v>
          </cell>
          <cell r="BV230">
            <v>0</v>
          </cell>
          <cell r="BW230">
            <v>0</v>
          </cell>
          <cell r="BY230">
            <v>0</v>
          </cell>
          <cell r="BZ230">
            <v>0</v>
          </cell>
          <cell r="CB230">
            <v>0</v>
          </cell>
          <cell r="CC230">
            <v>0</v>
          </cell>
          <cell r="CE230">
            <v>0</v>
          </cell>
          <cell r="CF230">
            <v>0</v>
          </cell>
          <cell r="CH230">
            <v>0</v>
          </cell>
          <cell r="CI230">
            <v>0</v>
          </cell>
          <cell r="CK230">
            <v>0</v>
          </cell>
          <cell r="CL230">
            <v>0</v>
          </cell>
          <cell r="CN230">
            <v>0</v>
          </cell>
          <cell r="CO230">
            <v>0</v>
          </cell>
        </row>
        <row r="231">
          <cell r="B231">
            <v>0</v>
          </cell>
          <cell r="C231">
            <v>0</v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T231">
            <v>0</v>
          </cell>
          <cell r="U231">
            <v>0</v>
          </cell>
          <cell r="W231">
            <v>0</v>
          </cell>
          <cell r="X231">
            <v>0</v>
          </cell>
          <cell r="Z231">
            <v>0</v>
          </cell>
          <cell r="AA231">
            <v>0</v>
          </cell>
          <cell r="AC231">
            <v>0</v>
          </cell>
          <cell r="AD231">
            <v>0</v>
          </cell>
          <cell r="AF231">
            <v>0</v>
          </cell>
          <cell r="AG231">
            <v>0</v>
          </cell>
          <cell r="AI231">
            <v>0</v>
          </cell>
          <cell r="AJ231">
            <v>0</v>
          </cell>
          <cell r="AL231">
            <v>0</v>
          </cell>
          <cell r="AM231">
            <v>0</v>
          </cell>
          <cell r="AO231">
            <v>0</v>
          </cell>
          <cell r="AP231">
            <v>0</v>
          </cell>
          <cell r="AR231">
            <v>0</v>
          </cell>
          <cell r="AS231">
            <v>0</v>
          </cell>
          <cell r="AU231">
            <v>0</v>
          </cell>
          <cell r="AV231">
            <v>0</v>
          </cell>
          <cell r="AX231">
            <v>0</v>
          </cell>
          <cell r="AY231">
            <v>0</v>
          </cell>
          <cell r="BA231">
            <v>0</v>
          </cell>
          <cell r="BB231">
            <v>0</v>
          </cell>
          <cell r="BD231">
            <v>0</v>
          </cell>
          <cell r="BE231">
            <v>0</v>
          </cell>
          <cell r="BG231">
            <v>0</v>
          </cell>
          <cell r="BH231">
            <v>0</v>
          </cell>
          <cell r="BJ231">
            <v>0</v>
          </cell>
          <cell r="BK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S231">
            <v>0</v>
          </cell>
          <cell r="BT231">
            <v>0</v>
          </cell>
          <cell r="BV231">
            <v>0</v>
          </cell>
          <cell r="BW231">
            <v>0</v>
          </cell>
          <cell r="BY231">
            <v>0</v>
          </cell>
          <cell r="BZ231">
            <v>0</v>
          </cell>
          <cell r="CB231">
            <v>0</v>
          </cell>
          <cell r="CC231">
            <v>0</v>
          </cell>
          <cell r="CE231">
            <v>0</v>
          </cell>
          <cell r="CF231">
            <v>0</v>
          </cell>
          <cell r="CH231">
            <v>0</v>
          </cell>
          <cell r="CI231">
            <v>0</v>
          </cell>
          <cell r="CK231">
            <v>0</v>
          </cell>
          <cell r="CL231">
            <v>0</v>
          </cell>
          <cell r="CN231">
            <v>0</v>
          </cell>
          <cell r="CO231">
            <v>0</v>
          </cell>
        </row>
        <row r="232">
          <cell r="B232">
            <v>0</v>
          </cell>
          <cell r="C232">
            <v>0</v>
          </cell>
          <cell r="E232">
            <v>0</v>
          </cell>
          <cell r="F232">
            <v>0</v>
          </cell>
          <cell r="H232">
            <v>0</v>
          </cell>
          <cell r="I232">
            <v>0</v>
          </cell>
          <cell r="K232">
            <v>0</v>
          </cell>
          <cell r="L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T232">
            <v>0</v>
          </cell>
          <cell r="U232">
            <v>0</v>
          </cell>
          <cell r="W232">
            <v>0</v>
          </cell>
          <cell r="X232">
            <v>0</v>
          </cell>
          <cell r="Z232">
            <v>0</v>
          </cell>
          <cell r="AA232">
            <v>0</v>
          </cell>
          <cell r="AC232">
            <v>0</v>
          </cell>
          <cell r="AD232">
            <v>0</v>
          </cell>
          <cell r="AF232">
            <v>0</v>
          </cell>
          <cell r="AG232">
            <v>0</v>
          </cell>
          <cell r="AI232">
            <v>0</v>
          </cell>
          <cell r="AJ232">
            <v>0</v>
          </cell>
          <cell r="AL232">
            <v>0</v>
          </cell>
          <cell r="AM232">
            <v>0</v>
          </cell>
          <cell r="AO232">
            <v>0</v>
          </cell>
          <cell r="AP232">
            <v>0</v>
          </cell>
          <cell r="AR232">
            <v>0</v>
          </cell>
          <cell r="AS232">
            <v>0</v>
          </cell>
          <cell r="AU232">
            <v>0</v>
          </cell>
          <cell r="AV232">
            <v>0</v>
          </cell>
          <cell r="AX232">
            <v>0</v>
          </cell>
          <cell r="AY232">
            <v>0</v>
          </cell>
          <cell r="BA232">
            <v>0</v>
          </cell>
          <cell r="BB232">
            <v>0</v>
          </cell>
          <cell r="BD232">
            <v>0</v>
          </cell>
          <cell r="BE232">
            <v>0</v>
          </cell>
          <cell r="BG232">
            <v>0</v>
          </cell>
          <cell r="BH232">
            <v>0</v>
          </cell>
          <cell r="BJ232">
            <v>0</v>
          </cell>
          <cell r="BK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S232">
            <v>0</v>
          </cell>
          <cell r="BT232">
            <v>0</v>
          </cell>
          <cell r="BV232">
            <v>0</v>
          </cell>
          <cell r="BW232">
            <v>0</v>
          </cell>
          <cell r="BY232">
            <v>0</v>
          </cell>
          <cell r="BZ232">
            <v>0</v>
          </cell>
          <cell r="CB232">
            <v>0</v>
          </cell>
          <cell r="CC232">
            <v>0</v>
          </cell>
          <cell r="CE232">
            <v>0</v>
          </cell>
          <cell r="CF232">
            <v>0</v>
          </cell>
          <cell r="CH232">
            <v>0</v>
          </cell>
          <cell r="CI232">
            <v>0</v>
          </cell>
          <cell r="CK232">
            <v>0</v>
          </cell>
          <cell r="CL232">
            <v>0</v>
          </cell>
          <cell r="CN232">
            <v>0</v>
          </cell>
          <cell r="CO232">
            <v>0</v>
          </cell>
        </row>
        <row r="233">
          <cell r="B233">
            <v>0</v>
          </cell>
          <cell r="C233">
            <v>0</v>
          </cell>
          <cell r="E233">
            <v>0</v>
          </cell>
          <cell r="F233">
            <v>0</v>
          </cell>
          <cell r="H233">
            <v>0</v>
          </cell>
          <cell r="I233">
            <v>0</v>
          </cell>
          <cell r="K233">
            <v>0</v>
          </cell>
          <cell r="L233">
            <v>0</v>
          </cell>
          <cell r="N233">
            <v>0</v>
          </cell>
          <cell r="O233">
            <v>0</v>
          </cell>
          <cell r="Q233">
            <v>0</v>
          </cell>
          <cell r="R233">
            <v>0</v>
          </cell>
          <cell r="T233">
            <v>0</v>
          </cell>
          <cell r="U233">
            <v>0</v>
          </cell>
          <cell r="W233">
            <v>0</v>
          </cell>
          <cell r="X233">
            <v>0</v>
          </cell>
          <cell r="Z233">
            <v>0</v>
          </cell>
          <cell r="AA233">
            <v>0</v>
          </cell>
          <cell r="AC233">
            <v>0</v>
          </cell>
          <cell r="AD233">
            <v>0</v>
          </cell>
          <cell r="AF233">
            <v>0</v>
          </cell>
          <cell r="AG233">
            <v>0</v>
          </cell>
          <cell r="AI233">
            <v>0</v>
          </cell>
          <cell r="AJ233">
            <v>0</v>
          </cell>
          <cell r="AL233">
            <v>0</v>
          </cell>
          <cell r="AM233">
            <v>0</v>
          </cell>
          <cell r="AO233">
            <v>0</v>
          </cell>
          <cell r="AP233">
            <v>0</v>
          </cell>
          <cell r="AR233">
            <v>0</v>
          </cell>
          <cell r="AS233">
            <v>0</v>
          </cell>
          <cell r="AU233">
            <v>0</v>
          </cell>
          <cell r="AV233">
            <v>0</v>
          </cell>
          <cell r="AX233">
            <v>0</v>
          </cell>
          <cell r="AY233">
            <v>0</v>
          </cell>
          <cell r="BA233">
            <v>0</v>
          </cell>
          <cell r="BB233">
            <v>0</v>
          </cell>
          <cell r="BD233">
            <v>0</v>
          </cell>
          <cell r="BE233">
            <v>0</v>
          </cell>
          <cell r="BG233">
            <v>0</v>
          </cell>
          <cell r="BH233">
            <v>0</v>
          </cell>
          <cell r="BJ233">
            <v>0</v>
          </cell>
          <cell r="BK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S233">
            <v>0</v>
          </cell>
          <cell r="BT233">
            <v>0</v>
          </cell>
          <cell r="BV233">
            <v>0</v>
          </cell>
          <cell r="BW233">
            <v>0</v>
          </cell>
          <cell r="BY233">
            <v>0</v>
          </cell>
          <cell r="BZ233">
            <v>0</v>
          </cell>
          <cell r="CB233">
            <v>0</v>
          </cell>
          <cell r="CC233">
            <v>0</v>
          </cell>
          <cell r="CE233">
            <v>0</v>
          </cell>
          <cell r="CF233">
            <v>0</v>
          </cell>
          <cell r="CH233">
            <v>0</v>
          </cell>
          <cell r="CI233">
            <v>0</v>
          </cell>
          <cell r="CK233">
            <v>0</v>
          </cell>
          <cell r="CL233">
            <v>0</v>
          </cell>
          <cell r="CN233">
            <v>0</v>
          </cell>
          <cell r="CO233">
            <v>0</v>
          </cell>
        </row>
        <row r="234">
          <cell r="B234">
            <v>0</v>
          </cell>
          <cell r="C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0</v>
          </cell>
          <cell r="K234">
            <v>0</v>
          </cell>
          <cell r="L234">
            <v>0</v>
          </cell>
          <cell r="N234">
            <v>0</v>
          </cell>
          <cell r="O234">
            <v>0</v>
          </cell>
          <cell r="Q234">
            <v>0</v>
          </cell>
          <cell r="R234">
            <v>0</v>
          </cell>
          <cell r="T234">
            <v>0</v>
          </cell>
          <cell r="U234">
            <v>0</v>
          </cell>
          <cell r="W234">
            <v>0</v>
          </cell>
          <cell r="X234">
            <v>0</v>
          </cell>
          <cell r="Z234">
            <v>0</v>
          </cell>
          <cell r="AA234">
            <v>0</v>
          </cell>
          <cell r="AC234">
            <v>0</v>
          </cell>
          <cell r="AD234">
            <v>0</v>
          </cell>
          <cell r="AF234">
            <v>0</v>
          </cell>
          <cell r="AG234">
            <v>0</v>
          </cell>
          <cell r="AI234">
            <v>0</v>
          </cell>
          <cell r="AJ234">
            <v>0</v>
          </cell>
          <cell r="AL234">
            <v>0</v>
          </cell>
          <cell r="AM234">
            <v>0</v>
          </cell>
          <cell r="AO234">
            <v>0</v>
          </cell>
          <cell r="AP234">
            <v>0</v>
          </cell>
          <cell r="AR234">
            <v>0</v>
          </cell>
          <cell r="AS234">
            <v>0</v>
          </cell>
          <cell r="AU234">
            <v>0</v>
          </cell>
          <cell r="AV234">
            <v>0</v>
          </cell>
          <cell r="AX234">
            <v>0</v>
          </cell>
          <cell r="AY234">
            <v>0</v>
          </cell>
          <cell r="BA234">
            <v>0</v>
          </cell>
          <cell r="BB234">
            <v>0</v>
          </cell>
          <cell r="BD234">
            <v>0</v>
          </cell>
          <cell r="BE234">
            <v>0</v>
          </cell>
          <cell r="BG234">
            <v>0</v>
          </cell>
          <cell r="BH234">
            <v>0</v>
          </cell>
          <cell r="BJ234">
            <v>0</v>
          </cell>
          <cell r="BK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S234">
            <v>0</v>
          </cell>
          <cell r="BT234">
            <v>0</v>
          </cell>
          <cell r="BV234">
            <v>0</v>
          </cell>
          <cell r="BW234">
            <v>0</v>
          </cell>
          <cell r="BY234">
            <v>0</v>
          </cell>
          <cell r="BZ234">
            <v>0</v>
          </cell>
          <cell r="CB234">
            <v>0</v>
          </cell>
          <cell r="CC234">
            <v>0</v>
          </cell>
          <cell r="CE234">
            <v>0</v>
          </cell>
          <cell r="CF234">
            <v>0</v>
          </cell>
          <cell r="CH234">
            <v>0</v>
          </cell>
          <cell r="CI234">
            <v>0</v>
          </cell>
          <cell r="CK234">
            <v>0</v>
          </cell>
          <cell r="CL234">
            <v>0</v>
          </cell>
          <cell r="CN234">
            <v>0</v>
          </cell>
          <cell r="CO234">
            <v>0</v>
          </cell>
        </row>
        <row r="235">
          <cell r="B235">
            <v>0</v>
          </cell>
          <cell r="C235">
            <v>0</v>
          </cell>
          <cell r="E235">
            <v>0</v>
          </cell>
          <cell r="F235">
            <v>0</v>
          </cell>
          <cell r="H235">
            <v>0</v>
          </cell>
          <cell r="I235">
            <v>0</v>
          </cell>
          <cell r="K235">
            <v>0</v>
          </cell>
          <cell r="L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T235">
            <v>0</v>
          </cell>
          <cell r="U235">
            <v>0</v>
          </cell>
          <cell r="W235">
            <v>0</v>
          </cell>
          <cell r="X235">
            <v>0</v>
          </cell>
          <cell r="Z235">
            <v>0</v>
          </cell>
          <cell r="AA235">
            <v>0</v>
          </cell>
          <cell r="AC235">
            <v>0</v>
          </cell>
          <cell r="AD235">
            <v>0</v>
          </cell>
          <cell r="AF235">
            <v>0</v>
          </cell>
          <cell r="AG235">
            <v>0</v>
          </cell>
          <cell r="AI235">
            <v>0</v>
          </cell>
          <cell r="AJ235">
            <v>0</v>
          </cell>
          <cell r="AL235">
            <v>0</v>
          </cell>
          <cell r="AM235">
            <v>0</v>
          </cell>
          <cell r="AO235">
            <v>0</v>
          </cell>
          <cell r="AP235">
            <v>0</v>
          </cell>
          <cell r="AR235">
            <v>0</v>
          </cell>
          <cell r="AS235">
            <v>0</v>
          </cell>
          <cell r="AU235">
            <v>0</v>
          </cell>
          <cell r="AV235">
            <v>0</v>
          </cell>
          <cell r="AX235">
            <v>0</v>
          </cell>
          <cell r="AY235">
            <v>0</v>
          </cell>
          <cell r="BA235">
            <v>0</v>
          </cell>
          <cell r="BB235">
            <v>0</v>
          </cell>
          <cell r="BD235">
            <v>0</v>
          </cell>
          <cell r="BE235">
            <v>0</v>
          </cell>
          <cell r="BG235">
            <v>0</v>
          </cell>
          <cell r="BH235">
            <v>0</v>
          </cell>
          <cell r="BJ235">
            <v>0</v>
          </cell>
          <cell r="BK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S235">
            <v>0</v>
          </cell>
          <cell r="BT235">
            <v>0</v>
          </cell>
          <cell r="BV235">
            <v>0</v>
          </cell>
          <cell r="BW235">
            <v>0</v>
          </cell>
          <cell r="BY235">
            <v>0</v>
          </cell>
          <cell r="BZ235">
            <v>0</v>
          </cell>
          <cell r="CB235">
            <v>0</v>
          </cell>
          <cell r="CC235">
            <v>0</v>
          </cell>
          <cell r="CE235">
            <v>0</v>
          </cell>
          <cell r="CF235">
            <v>0</v>
          </cell>
          <cell r="CH235">
            <v>0</v>
          </cell>
          <cell r="CI235">
            <v>0</v>
          </cell>
          <cell r="CK235">
            <v>0</v>
          </cell>
          <cell r="CL235">
            <v>0</v>
          </cell>
          <cell r="CN235">
            <v>0</v>
          </cell>
          <cell r="CO235">
            <v>0</v>
          </cell>
        </row>
        <row r="236">
          <cell r="B236">
            <v>0</v>
          </cell>
          <cell r="C236">
            <v>0</v>
          </cell>
          <cell r="E236">
            <v>0</v>
          </cell>
          <cell r="F236">
            <v>0</v>
          </cell>
          <cell r="H236">
            <v>0</v>
          </cell>
          <cell r="I236">
            <v>0</v>
          </cell>
          <cell r="K236">
            <v>0</v>
          </cell>
          <cell r="L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T236">
            <v>0</v>
          </cell>
          <cell r="U236">
            <v>0</v>
          </cell>
          <cell r="W236">
            <v>0</v>
          </cell>
          <cell r="X236">
            <v>0</v>
          </cell>
          <cell r="Z236">
            <v>0</v>
          </cell>
          <cell r="AA236">
            <v>0</v>
          </cell>
          <cell r="AC236">
            <v>0</v>
          </cell>
          <cell r="AD236">
            <v>0</v>
          </cell>
          <cell r="AF236">
            <v>0</v>
          </cell>
          <cell r="AG236">
            <v>0</v>
          </cell>
          <cell r="AI236">
            <v>0</v>
          </cell>
          <cell r="AJ236">
            <v>0</v>
          </cell>
          <cell r="AL236">
            <v>0</v>
          </cell>
          <cell r="AM236">
            <v>0</v>
          </cell>
          <cell r="AO236">
            <v>0</v>
          </cell>
          <cell r="AP236">
            <v>0</v>
          </cell>
          <cell r="AR236">
            <v>0</v>
          </cell>
          <cell r="AS236">
            <v>0</v>
          </cell>
          <cell r="AU236">
            <v>0</v>
          </cell>
          <cell r="AV236">
            <v>0</v>
          </cell>
          <cell r="AX236">
            <v>0</v>
          </cell>
          <cell r="AY236">
            <v>0</v>
          </cell>
          <cell r="BA236">
            <v>0</v>
          </cell>
          <cell r="BB236">
            <v>0</v>
          </cell>
          <cell r="BD236">
            <v>0</v>
          </cell>
          <cell r="BE236">
            <v>0</v>
          </cell>
          <cell r="BG236">
            <v>0</v>
          </cell>
          <cell r="BH236">
            <v>0</v>
          </cell>
          <cell r="BJ236">
            <v>0</v>
          </cell>
          <cell r="BK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S236">
            <v>0</v>
          </cell>
          <cell r="BT236">
            <v>0</v>
          </cell>
          <cell r="BV236">
            <v>0</v>
          </cell>
          <cell r="BW236">
            <v>0</v>
          </cell>
          <cell r="BY236">
            <v>0</v>
          </cell>
          <cell r="BZ236">
            <v>0</v>
          </cell>
          <cell r="CB236">
            <v>0</v>
          </cell>
          <cell r="CC236">
            <v>0</v>
          </cell>
          <cell r="CE236">
            <v>0</v>
          </cell>
          <cell r="CF236">
            <v>0</v>
          </cell>
          <cell r="CH236">
            <v>0</v>
          </cell>
          <cell r="CI236">
            <v>0</v>
          </cell>
          <cell r="CK236">
            <v>0</v>
          </cell>
          <cell r="CL236">
            <v>0</v>
          </cell>
          <cell r="CN236">
            <v>0</v>
          </cell>
          <cell r="CO236">
            <v>0</v>
          </cell>
        </row>
        <row r="237">
          <cell r="B237">
            <v>0</v>
          </cell>
          <cell r="C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0</v>
          </cell>
          <cell r="K237">
            <v>0</v>
          </cell>
          <cell r="L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T237">
            <v>0</v>
          </cell>
          <cell r="U237">
            <v>0</v>
          </cell>
          <cell r="W237">
            <v>0</v>
          </cell>
          <cell r="X237">
            <v>0</v>
          </cell>
          <cell r="Z237">
            <v>0</v>
          </cell>
          <cell r="AA237">
            <v>0</v>
          </cell>
          <cell r="AC237">
            <v>0</v>
          </cell>
          <cell r="AD237">
            <v>0</v>
          </cell>
          <cell r="AF237">
            <v>0</v>
          </cell>
          <cell r="AG237">
            <v>0</v>
          </cell>
          <cell r="AI237">
            <v>0</v>
          </cell>
          <cell r="AJ237">
            <v>0</v>
          </cell>
          <cell r="AL237">
            <v>0</v>
          </cell>
          <cell r="AM237">
            <v>0</v>
          </cell>
          <cell r="AO237">
            <v>0</v>
          </cell>
          <cell r="AP237">
            <v>0</v>
          </cell>
          <cell r="AR237">
            <v>0</v>
          </cell>
          <cell r="AS237">
            <v>0</v>
          </cell>
          <cell r="AU237">
            <v>0</v>
          </cell>
          <cell r="AV237">
            <v>0</v>
          </cell>
          <cell r="AX237">
            <v>0</v>
          </cell>
          <cell r="AY237">
            <v>0</v>
          </cell>
          <cell r="BA237">
            <v>0</v>
          </cell>
          <cell r="BB237">
            <v>0</v>
          </cell>
          <cell r="BD237">
            <v>0</v>
          </cell>
          <cell r="BE237">
            <v>0</v>
          </cell>
          <cell r="BG237">
            <v>0</v>
          </cell>
          <cell r="BH237">
            <v>0</v>
          </cell>
          <cell r="BJ237">
            <v>0</v>
          </cell>
          <cell r="BK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S237">
            <v>0</v>
          </cell>
          <cell r="BT237">
            <v>0</v>
          </cell>
          <cell r="BV237">
            <v>0</v>
          </cell>
          <cell r="BW237">
            <v>0</v>
          </cell>
          <cell r="BY237">
            <v>0</v>
          </cell>
          <cell r="BZ237">
            <v>0</v>
          </cell>
          <cell r="CB237">
            <v>0</v>
          </cell>
          <cell r="CC237">
            <v>0</v>
          </cell>
          <cell r="CE237">
            <v>0</v>
          </cell>
          <cell r="CF237">
            <v>0</v>
          </cell>
          <cell r="CH237">
            <v>0</v>
          </cell>
          <cell r="CI237">
            <v>0</v>
          </cell>
          <cell r="CK237">
            <v>0</v>
          </cell>
          <cell r="CL237">
            <v>0</v>
          </cell>
          <cell r="CN237">
            <v>0</v>
          </cell>
          <cell r="CO237">
            <v>0</v>
          </cell>
        </row>
        <row r="238">
          <cell r="B238">
            <v>0</v>
          </cell>
          <cell r="C238">
            <v>0</v>
          </cell>
          <cell r="E238">
            <v>0</v>
          </cell>
          <cell r="F238">
            <v>0</v>
          </cell>
          <cell r="H238">
            <v>0</v>
          </cell>
          <cell r="I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T238">
            <v>0</v>
          </cell>
          <cell r="U238">
            <v>0</v>
          </cell>
          <cell r="W238">
            <v>0</v>
          </cell>
          <cell r="X238">
            <v>0</v>
          </cell>
          <cell r="Z238">
            <v>0</v>
          </cell>
          <cell r="AA238">
            <v>0</v>
          </cell>
          <cell r="AC238">
            <v>0</v>
          </cell>
          <cell r="AD238">
            <v>0</v>
          </cell>
          <cell r="AF238">
            <v>0</v>
          </cell>
          <cell r="AG238">
            <v>0</v>
          </cell>
          <cell r="AI238">
            <v>0</v>
          </cell>
          <cell r="AJ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0</v>
          </cell>
          <cell r="AR238">
            <v>0</v>
          </cell>
          <cell r="AS238">
            <v>0</v>
          </cell>
          <cell r="AU238">
            <v>0</v>
          </cell>
          <cell r="AV238">
            <v>0</v>
          </cell>
          <cell r="AX238">
            <v>0</v>
          </cell>
          <cell r="AY238">
            <v>0</v>
          </cell>
          <cell r="BA238">
            <v>0</v>
          </cell>
          <cell r="BB238">
            <v>0</v>
          </cell>
          <cell r="BD238">
            <v>0</v>
          </cell>
          <cell r="BE238">
            <v>0</v>
          </cell>
          <cell r="BG238">
            <v>0</v>
          </cell>
          <cell r="BH238">
            <v>0</v>
          </cell>
          <cell r="BJ238">
            <v>0</v>
          </cell>
          <cell r="BK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S238">
            <v>0</v>
          </cell>
          <cell r="BT238">
            <v>0</v>
          </cell>
          <cell r="BV238">
            <v>0</v>
          </cell>
          <cell r="BW238">
            <v>0</v>
          </cell>
          <cell r="BY238">
            <v>0</v>
          </cell>
          <cell r="BZ238">
            <v>0</v>
          </cell>
          <cell r="CB238">
            <v>0</v>
          </cell>
          <cell r="CC238">
            <v>0</v>
          </cell>
          <cell r="CE238">
            <v>0</v>
          </cell>
          <cell r="CF238">
            <v>0</v>
          </cell>
          <cell r="CH238">
            <v>0</v>
          </cell>
          <cell r="CI238">
            <v>0</v>
          </cell>
          <cell r="CK238">
            <v>0</v>
          </cell>
          <cell r="CL238">
            <v>0</v>
          </cell>
          <cell r="CN238">
            <v>0</v>
          </cell>
          <cell r="CO238">
            <v>0</v>
          </cell>
        </row>
        <row r="239">
          <cell r="B239">
            <v>0</v>
          </cell>
          <cell r="C239">
            <v>0</v>
          </cell>
          <cell r="E239">
            <v>0</v>
          </cell>
          <cell r="F239">
            <v>0</v>
          </cell>
          <cell r="H239">
            <v>0</v>
          </cell>
          <cell r="I239">
            <v>0</v>
          </cell>
          <cell r="K239">
            <v>0</v>
          </cell>
          <cell r="L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T239">
            <v>0</v>
          </cell>
          <cell r="U239">
            <v>0</v>
          </cell>
          <cell r="W239">
            <v>0</v>
          </cell>
          <cell r="X239">
            <v>0</v>
          </cell>
          <cell r="Z239">
            <v>0</v>
          </cell>
          <cell r="AA239">
            <v>0</v>
          </cell>
          <cell r="AC239">
            <v>0</v>
          </cell>
          <cell r="AD239">
            <v>0</v>
          </cell>
          <cell r="AF239">
            <v>0</v>
          </cell>
          <cell r="AG239">
            <v>0</v>
          </cell>
          <cell r="AI239">
            <v>0</v>
          </cell>
          <cell r="AJ239">
            <v>0</v>
          </cell>
          <cell r="AL239">
            <v>0</v>
          </cell>
          <cell r="AM239">
            <v>0</v>
          </cell>
          <cell r="AO239">
            <v>0</v>
          </cell>
          <cell r="AP239">
            <v>0</v>
          </cell>
          <cell r="AR239">
            <v>0</v>
          </cell>
          <cell r="AS239">
            <v>0</v>
          </cell>
          <cell r="AU239">
            <v>0</v>
          </cell>
          <cell r="AV239">
            <v>0</v>
          </cell>
          <cell r="AX239">
            <v>0</v>
          </cell>
          <cell r="AY239">
            <v>0</v>
          </cell>
          <cell r="BA239">
            <v>0</v>
          </cell>
          <cell r="BB239">
            <v>0</v>
          </cell>
          <cell r="BD239">
            <v>0</v>
          </cell>
          <cell r="BE239">
            <v>0</v>
          </cell>
          <cell r="BG239">
            <v>0</v>
          </cell>
          <cell r="BH239">
            <v>0</v>
          </cell>
          <cell r="BJ239">
            <v>0</v>
          </cell>
          <cell r="BK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S239">
            <v>0</v>
          </cell>
          <cell r="BT239">
            <v>0</v>
          </cell>
          <cell r="BV239">
            <v>0</v>
          </cell>
          <cell r="BW239">
            <v>0</v>
          </cell>
          <cell r="BY239">
            <v>0</v>
          </cell>
          <cell r="BZ239">
            <v>0</v>
          </cell>
          <cell r="CB239">
            <v>0</v>
          </cell>
          <cell r="CC239">
            <v>0</v>
          </cell>
          <cell r="CE239">
            <v>0</v>
          </cell>
          <cell r="CF239">
            <v>0</v>
          </cell>
          <cell r="CH239">
            <v>0</v>
          </cell>
          <cell r="CI239">
            <v>0</v>
          </cell>
          <cell r="CK239">
            <v>0</v>
          </cell>
          <cell r="CL239">
            <v>0</v>
          </cell>
          <cell r="CN239">
            <v>0</v>
          </cell>
          <cell r="CO239">
            <v>0</v>
          </cell>
        </row>
        <row r="240">
          <cell r="B240">
            <v>0</v>
          </cell>
          <cell r="C240">
            <v>0</v>
          </cell>
          <cell r="E240">
            <v>0</v>
          </cell>
          <cell r="F240">
            <v>0</v>
          </cell>
          <cell r="H240">
            <v>0</v>
          </cell>
          <cell r="I240">
            <v>0</v>
          </cell>
          <cell r="K240">
            <v>0</v>
          </cell>
          <cell r="L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T240">
            <v>0</v>
          </cell>
          <cell r="U240">
            <v>0</v>
          </cell>
          <cell r="W240">
            <v>0</v>
          </cell>
          <cell r="X240">
            <v>0</v>
          </cell>
          <cell r="Z240">
            <v>0</v>
          </cell>
          <cell r="AA240">
            <v>0</v>
          </cell>
          <cell r="AC240">
            <v>0</v>
          </cell>
          <cell r="AD240">
            <v>0</v>
          </cell>
          <cell r="AF240">
            <v>0</v>
          </cell>
          <cell r="AG240">
            <v>0</v>
          </cell>
          <cell r="AI240">
            <v>0</v>
          </cell>
          <cell r="AJ240">
            <v>0</v>
          </cell>
          <cell r="AL240">
            <v>0</v>
          </cell>
          <cell r="AM240">
            <v>0</v>
          </cell>
          <cell r="AO240">
            <v>0</v>
          </cell>
          <cell r="AP240">
            <v>0</v>
          </cell>
          <cell r="AR240">
            <v>0</v>
          </cell>
          <cell r="AS240">
            <v>0</v>
          </cell>
          <cell r="AU240">
            <v>0</v>
          </cell>
          <cell r="AV240">
            <v>0</v>
          </cell>
          <cell r="AX240">
            <v>0</v>
          </cell>
          <cell r="AY240">
            <v>0</v>
          </cell>
          <cell r="BA240">
            <v>0</v>
          </cell>
          <cell r="BB240">
            <v>0</v>
          </cell>
          <cell r="BD240">
            <v>0</v>
          </cell>
          <cell r="BE240">
            <v>0</v>
          </cell>
          <cell r="BG240">
            <v>0</v>
          </cell>
          <cell r="BH240">
            <v>0</v>
          </cell>
          <cell r="BJ240">
            <v>0</v>
          </cell>
          <cell r="BK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S240">
            <v>0</v>
          </cell>
          <cell r="BT240">
            <v>0</v>
          </cell>
          <cell r="BV240">
            <v>0</v>
          </cell>
          <cell r="BW240">
            <v>0</v>
          </cell>
          <cell r="BY240">
            <v>0</v>
          </cell>
          <cell r="BZ240">
            <v>0</v>
          </cell>
          <cell r="CB240">
            <v>0</v>
          </cell>
          <cell r="CC240">
            <v>0</v>
          </cell>
          <cell r="CE240">
            <v>0</v>
          </cell>
          <cell r="CF240">
            <v>0</v>
          </cell>
          <cell r="CH240">
            <v>0</v>
          </cell>
          <cell r="CI240">
            <v>0</v>
          </cell>
          <cell r="CK240">
            <v>0</v>
          </cell>
          <cell r="CL240">
            <v>0</v>
          </cell>
          <cell r="CN240">
            <v>0</v>
          </cell>
          <cell r="CO240">
            <v>0</v>
          </cell>
        </row>
        <row r="241">
          <cell r="B241">
            <v>0</v>
          </cell>
          <cell r="C241">
            <v>0</v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K241">
            <v>0</v>
          </cell>
          <cell r="L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T241">
            <v>0</v>
          </cell>
          <cell r="U241">
            <v>0</v>
          </cell>
          <cell r="W241">
            <v>0</v>
          </cell>
          <cell r="X241">
            <v>0</v>
          </cell>
          <cell r="Z241">
            <v>0</v>
          </cell>
          <cell r="AA241">
            <v>0</v>
          </cell>
          <cell r="AC241">
            <v>0</v>
          </cell>
          <cell r="AD241">
            <v>0</v>
          </cell>
          <cell r="AF241">
            <v>0</v>
          </cell>
          <cell r="AG241">
            <v>0</v>
          </cell>
          <cell r="AI241">
            <v>0</v>
          </cell>
          <cell r="AJ241">
            <v>0</v>
          </cell>
          <cell r="AL241">
            <v>0</v>
          </cell>
          <cell r="AM241">
            <v>0</v>
          </cell>
          <cell r="AO241">
            <v>0</v>
          </cell>
          <cell r="AP241">
            <v>0</v>
          </cell>
          <cell r="AR241">
            <v>0</v>
          </cell>
          <cell r="AS241">
            <v>0</v>
          </cell>
          <cell r="AU241">
            <v>0</v>
          </cell>
          <cell r="AV241">
            <v>0</v>
          </cell>
          <cell r="AX241">
            <v>0</v>
          </cell>
          <cell r="AY241">
            <v>0</v>
          </cell>
          <cell r="BA241">
            <v>0</v>
          </cell>
          <cell r="BB241">
            <v>0</v>
          </cell>
          <cell r="BD241">
            <v>0</v>
          </cell>
          <cell r="BE241">
            <v>0</v>
          </cell>
          <cell r="BG241">
            <v>0</v>
          </cell>
          <cell r="BH241">
            <v>0</v>
          </cell>
          <cell r="BJ241">
            <v>0</v>
          </cell>
          <cell r="BK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S241">
            <v>0</v>
          </cell>
          <cell r="BT241">
            <v>0</v>
          </cell>
          <cell r="BV241">
            <v>0</v>
          </cell>
          <cell r="BW241">
            <v>0</v>
          </cell>
          <cell r="BY241">
            <v>0</v>
          </cell>
          <cell r="BZ241">
            <v>0</v>
          </cell>
          <cell r="CB241">
            <v>0</v>
          </cell>
          <cell r="CC241">
            <v>0</v>
          </cell>
          <cell r="CE241">
            <v>0</v>
          </cell>
          <cell r="CF241">
            <v>0</v>
          </cell>
          <cell r="CH241">
            <v>0</v>
          </cell>
          <cell r="CI241">
            <v>0</v>
          </cell>
          <cell r="CK241">
            <v>0</v>
          </cell>
          <cell r="CL241">
            <v>0</v>
          </cell>
          <cell r="CN241">
            <v>0</v>
          </cell>
          <cell r="CO241">
            <v>0</v>
          </cell>
        </row>
        <row r="242">
          <cell r="B242">
            <v>0</v>
          </cell>
          <cell r="C242">
            <v>0</v>
          </cell>
          <cell r="E242">
            <v>0</v>
          </cell>
          <cell r="F242">
            <v>0</v>
          </cell>
          <cell r="H242">
            <v>0</v>
          </cell>
          <cell r="I242">
            <v>0</v>
          </cell>
          <cell r="K242">
            <v>0</v>
          </cell>
          <cell r="L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T242">
            <v>0</v>
          </cell>
          <cell r="U242">
            <v>0</v>
          </cell>
          <cell r="W242">
            <v>0</v>
          </cell>
          <cell r="X242">
            <v>0</v>
          </cell>
          <cell r="Z242">
            <v>0</v>
          </cell>
          <cell r="AA242">
            <v>0</v>
          </cell>
          <cell r="AC242">
            <v>0</v>
          </cell>
          <cell r="AD242">
            <v>0</v>
          </cell>
          <cell r="AF242">
            <v>0</v>
          </cell>
          <cell r="AG242">
            <v>0</v>
          </cell>
          <cell r="AI242">
            <v>0</v>
          </cell>
          <cell r="AJ242">
            <v>0</v>
          </cell>
          <cell r="AL242">
            <v>0</v>
          </cell>
          <cell r="AM242">
            <v>0</v>
          </cell>
          <cell r="AO242">
            <v>0</v>
          </cell>
          <cell r="AP242">
            <v>0</v>
          </cell>
          <cell r="AR242">
            <v>0</v>
          </cell>
          <cell r="AS242">
            <v>0</v>
          </cell>
          <cell r="AU242">
            <v>0</v>
          </cell>
          <cell r="AV242">
            <v>0</v>
          </cell>
          <cell r="AX242">
            <v>0</v>
          </cell>
          <cell r="AY242">
            <v>0</v>
          </cell>
          <cell r="BA242">
            <v>0</v>
          </cell>
          <cell r="BB242">
            <v>0</v>
          </cell>
          <cell r="BD242">
            <v>0</v>
          </cell>
          <cell r="BE242">
            <v>0</v>
          </cell>
          <cell r="BG242">
            <v>0</v>
          </cell>
          <cell r="BH242">
            <v>0</v>
          </cell>
          <cell r="BJ242">
            <v>0</v>
          </cell>
          <cell r="BK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S242">
            <v>0</v>
          </cell>
          <cell r="BT242">
            <v>0</v>
          </cell>
          <cell r="BV242">
            <v>0</v>
          </cell>
          <cell r="BW242">
            <v>0</v>
          </cell>
          <cell r="BY242">
            <v>0</v>
          </cell>
          <cell r="BZ242">
            <v>0</v>
          </cell>
          <cell r="CB242">
            <v>0</v>
          </cell>
          <cell r="CC242">
            <v>0</v>
          </cell>
          <cell r="CE242">
            <v>0</v>
          </cell>
          <cell r="CF242">
            <v>0</v>
          </cell>
          <cell r="CH242">
            <v>0</v>
          </cell>
          <cell r="CI242">
            <v>0</v>
          </cell>
          <cell r="CK242">
            <v>0</v>
          </cell>
          <cell r="CL242">
            <v>0</v>
          </cell>
          <cell r="CN242">
            <v>0</v>
          </cell>
          <cell r="CO242">
            <v>0</v>
          </cell>
        </row>
        <row r="243">
          <cell r="B243">
            <v>0</v>
          </cell>
          <cell r="C243">
            <v>0</v>
          </cell>
          <cell r="E243">
            <v>0</v>
          </cell>
          <cell r="F243">
            <v>0</v>
          </cell>
          <cell r="H243">
            <v>0</v>
          </cell>
          <cell r="I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Q243">
            <v>0</v>
          </cell>
          <cell r="R243">
            <v>0</v>
          </cell>
          <cell r="T243">
            <v>0</v>
          </cell>
          <cell r="U243">
            <v>0</v>
          </cell>
          <cell r="W243">
            <v>0</v>
          </cell>
          <cell r="X243">
            <v>0</v>
          </cell>
          <cell r="Z243">
            <v>0</v>
          </cell>
          <cell r="AA243">
            <v>0</v>
          </cell>
          <cell r="AC243">
            <v>0</v>
          </cell>
          <cell r="AD243">
            <v>0</v>
          </cell>
          <cell r="AF243">
            <v>0</v>
          </cell>
          <cell r="AG243">
            <v>0</v>
          </cell>
          <cell r="AI243">
            <v>0</v>
          </cell>
          <cell r="AJ243">
            <v>0</v>
          </cell>
          <cell r="AL243">
            <v>0</v>
          </cell>
          <cell r="AM243">
            <v>0</v>
          </cell>
          <cell r="AO243">
            <v>0</v>
          </cell>
          <cell r="AP243">
            <v>0</v>
          </cell>
          <cell r="AR243">
            <v>0</v>
          </cell>
          <cell r="AS243">
            <v>0</v>
          </cell>
          <cell r="AU243">
            <v>0</v>
          </cell>
          <cell r="AV243">
            <v>0</v>
          </cell>
          <cell r="AX243">
            <v>0</v>
          </cell>
          <cell r="AY243">
            <v>0</v>
          </cell>
          <cell r="BA243">
            <v>0</v>
          </cell>
          <cell r="BB243">
            <v>0</v>
          </cell>
          <cell r="BD243">
            <v>0</v>
          </cell>
          <cell r="BE243">
            <v>0</v>
          </cell>
          <cell r="BG243">
            <v>0</v>
          </cell>
          <cell r="BH243">
            <v>0</v>
          </cell>
          <cell r="BJ243">
            <v>0</v>
          </cell>
          <cell r="BK243">
            <v>0</v>
          </cell>
          <cell r="BM243">
            <v>0</v>
          </cell>
          <cell r="BN243">
            <v>0</v>
          </cell>
          <cell r="BP243">
            <v>0</v>
          </cell>
          <cell r="BQ243">
            <v>0</v>
          </cell>
          <cell r="BS243">
            <v>0</v>
          </cell>
          <cell r="BT243">
            <v>0</v>
          </cell>
          <cell r="BV243">
            <v>0</v>
          </cell>
          <cell r="BW243">
            <v>0</v>
          </cell>
          <cell r="BY243">
            <v>0</v>
          </cell>
          <cell r="BZ243">
            <v>0</v>
          </cell>
          <cell r="CB243">
            <v>0</v>
          </cell>
          <cell r="CC243">
            <v>0</v>
          </cell>
          <cell r="CE243">
            <v>0</v>
          </cell>
          <cell r="CF243">
            <v>0</v>
          </cell>
          <cell r="CH243">
            <v>0</v>
          </cell>
          <cell r="CI243">
            <v>0</v>
          </cell>
          <cell r="CK243">
            <v>0</v>
          </cell>
          <cell r="CL243">
            <v>0</v>
          </cell>
          <cell r="CN243">
            <v>0</v>
          </cell>
          <cell r="CO243">
            <v>0</v>
          </cell>
        </row>
        <row r="244">
          <cell r="B244">
            <v>0</v>
          </cell>
          <cell r="C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0</v>
          </cell>
          <cell r="K244">
            <v>0</v>
          </cell>
          <cell r="L244">
            <v>0</v>
          </cell>
          <cell r="N244">
            <v>0</v>
          </cell>
          <cell r="O244">
            <v>0</v>
          </cell>
          <cell r="Q244">
            <v>0</v>
          </cell>
          <cell r="R244">
            <v>0</v>
          </cell>
          <cell r="T244">
            <v>0</v>
          </cell>
          <cell r="U244">
            <v>0</v>
          </cell>
          <cell r="W244">
            <v>0</v>
          </cell>
          <cell r="X244">
            <v>0</v>
          </cell>
          <cell r="Z244">
            <v>0</v>
          </cell>
          <cell r="AA244">
            <v>0</v>
          </cell>
          <cell r="AC244">
            <v>0</v>
          </cell>
          <cell r="AD244">
            <v>0</v>
          </cell>
          <cell r="AF244">
            <v>0</v>
          </cell>
          <cell r="AG244">
            <v>0</v>
          </cell>
          <cell r="AI244">
            <v>0</v>
          </cell>
          <cell r="AJ244">
            <v>0</v>
          </cell>
          <cell r="AL244">
            <v>0</v>
          </cell>
          <cell r="AM244">
            <v>0</v>
          </cell>
          <cell r="AO244">
            <v>0</v>
          </cell>
          <cell r="AP244">
            <v>0</v>
          </cell>
          <cell r="AR244">
            <v>0</v>
          </cell>
          <cell r="AS244">
            <v>0</v>
          </cell>
          <cell r="AU244">
            <v>0</v>
          </cell>
          <cell r="AV244">
            <v>0</v>
          </cell>
          <cell r="AX244">
            <v>0</v>
          </cell>
          <cell r="AY244">
            <v>0</v>
          </cell>
          <cell r="BA244">
            <v>0</v>
          </cell>
          <cell r="BB244">
            <v>0</v>
          </cell>
          <cell r="BD244">
            <v>0</v>
          </cell>
          <cell r="BE244">
            <v>0</v>
          </cell>
          <cell r="BG244">
            <v>0</v>
          </cell>
          <cell r="BH244">
            <v>0</v>
          </cell>
          <cell r="BJ244">
            <v>0</v>
          </cell>
          <cell r="BK244">
            <v>0</v>
          </cell>
          <cell r="BM244">
            <v>0</v>
          </cell>
          <cell r="BN244">
            <v>0</v>
          </cell>
          <cell r="BP244">
            <v>0</v>
          </cell>
          <cell r="BQ244">
            <v>0</v>
          </cell>
          <cell r="BS244">
            <v>0</v>
          </cell>
          <cell r="BT244">
            <v>0</v>
          </cell>
          <cell r="BV244">
            <v>0</v>
          </cell>
          <cell r="BW244">
            <v>0</v>
          </cell>
          <cell r="BY244">
            <v>0</v>
          </cell>
          <cell r="BZ244">
            <v>0</v>
          </cell>
          <cell r="CB244">
            <v>0</v>
          </cell>
          <cell r="CC244">
            <v>0</v>
          </cell>
          <cell r="CE244">
            <v>0</v>
          </cell>
          <cell r="CF244">
            <v>0</v>
          </cell>
          <cell r="CH244">
            <v>0</v>
          </cell>
          <cell r="CI244">
            <v>0</v>
          </cell>
          <cell r="CK244">
            <v>0</v>
          </cell>
          <cell r="CL244">
            <v>0</v>
          </cell>
          <cell r="CN244">
            <v>0</v>
          </cell>
          <cell r="CO244">
            <v>0</v>
          </cell>
        </row>
        <row r="245">
          <cell r="B245">
            <v>0</v>
          </cell>
          <cell r="C245">
            <v>0</v>
          </cell>
          <cell r="E245">
            <v>0</v>
          </cell>
          <cell r="F245">
            <v>0</v>
          </cell>
          <cell r="H245">
            <v>0</v>
          </cell>
          <cell r="I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Z245">
            <v>0</v>
          </cell>
          <cell r="AA245">
            <v>0</v>
          </cell>
          <cell r="AC245">
            <v>0</v>
          </cell>
          <cell r="AD245">
            <v>0</v>
          </cell>
          <cell r="AF245">
            <v>0</v>
          </cell>
          <cell r="AG245">
            <v>0</v>
          </cell>
          <cell r="AI245">
            <v>0</v>
          </cell>
          <cell r="AJ245">
            <v>0</v>
          </cell>
          <cell r="AL245">
            <v>0</v>
          </cell>
          <cell r="AM245">
            <v>0</v>
          </cell>
          <cell r="AO245">
            <v>0</v>
          </cell>
          <cell r="AP245">
            <v>0</v>
          </cell>
          <cell r="AR245">
            <v>0</v>
          </cell>
          <cell r="AS245">
            <v>0</v>
          </cell>
          <cell r="AU245">
            <v>0</v>
          </cell>
          <cell r="AV245">
            <v>0</v>
          </cell>
          <cell r="AX245">
            <v>0</v>
          </cell>
          <cell r="AY245">
            <v>0</v>
          </cell>
          <cell r="BA245">
            <v>0</v>
          </cell>
          <cell r="BB245">
            <v>0</v>
          </cell>
          <cell r="BD245">
            <v>0</v>
          </cell>
          <cell r="BE245">
            <v>0</v>
          </cell>
          <cell r="BG245">
            <v>0</v>
          </cell>
          <cell r="BH245">
            <v>0</v>
          </cell>
          <cell r="BJ245">
            <v>0</v>
          </cell>
          <cell r="BK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S245">
            <v>0</v>
          </cell>
          <cell r="BT245">
            <v>0</v>
          </cell>
          <cell r="BV245">
            <v>0</v>
          </cell>
          <cell r="BW245">
            <v>0</v>
          </cell>
          <cell r="BY245">
            <v>0</v>
          </cell>
          <cell r="BZ245">
            <v>0</v>
          </cell>
          <cell r="CB245">
            <v>0</v>
          </cell>
          <cell r="CC245">
            <v>0</v>
          </cell>
          <cell r="CE245">
            <v>0</v>
          </cell>
          <cell r="CF245">
            <v>0</v>
          </cell>
          <cell r="CH245">
            <v>0</v>
          </cell>
          <cell r="CI245">
            <v>0</v>
          </cell>
          <cell r="CK245">
            <v>0</v>
          </cell>
          <cell r="CL245">
            <v>0</v>
          </cell>
          <cell r="CN245">
            <v>0</v>
          </cell>
          <cell r="CO245">
            <v>0</v>
          </cell>
        </row>
        <row r="246">
          <cell r="B246">
            <v>0</v>
          </cell>
          <cell r="C246">
            <v>0</v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T246">
            <v>0</v>
          </cell>
          <cell r="U246">
            <v>0</v>
          </cell>
          <cell r="W246">
            <v>0</v>
          </cell>
          <cell r="X246">
            <v>0</v>
          </cell>
          <cell r="Z246">
            <v>0</v>
          </cell>
          <cell r="AA246">
            <v>0</v>
          </cell>
          <cell r="AC246">
            <v>0</v>
          </cell>
          <cell r="AD246">
            <v>0</v>
          </cell>
          <cell r="AF246">
            <v>0</v>
          </cell>
          <cell r="AG246">
            <v>0</v>
          </cell>
          <cell r="AI246">
            <v>0</v>
          </cell>
          <cell r="AJ246">
            <v>0</v>
          </cell>
          <cell r="AL246">
            <v>0</v>
          </cell>
          <cell r="AM246">
            <v>0</v>
          </cell>
          <cell r="AO246">
            <v>0</v>
          </cell>
          <cell r="AP246">
            <v>0</v>
          </cell>
          <cell r="AR246">
            <v>0</v>
          </cell>
          <cell r="AS246">
            <v>0</v>
          </cell>
          <cell r="AU246">
            <v>0</v>
          </cell>
          <cell r="AV246">
            <v>0</v>
          </cell>
          <cell r="AX246">
            <v>0</v>
          </cell>
          <cell r="AY246">
            <v>0</v>
          </cell>
          <cell r="BA246">
            <v>0</v>
          </cell>
          <cell r="BB246">
            <v>0</v>
          </cell>
          <cell r="BD246">
            <v>0</v>
          </cell>
          <cell r="BE246">
            <v>0</v>
          </cell>
          <cell r="BG246">
            <v>0</v>
          </cell>
          <cell r="BH246">
            <v>0</v>
          </cell>
          <cell r="BJ246">
            <v>0</v>
          </cell>
          <cell r="BK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S246">
            <v>0</v>
          </cell>
          <cell r="BT246">
            <v>0</v>
          </cell>
          <cell r="BV246">
            <v>0</v>
          </cell>
          <cell r="BW246">
            <v>0</v>
          </cell>
          <cell r="BY246">
            <v>0</v>
          </cell>
          <cell r="BZ246">
            <v>0</v>
          </cell>
          <cell r="CB246">
            <v>0</v>
          </cell>
          <cell r="CC246">
            <v>0</v>
          </cell>
          <cell r="CE246">
            <v>0</v>
          </cell>
          <cell r="CF246">
            <v>0</v>
          </cell>
          <cell r="CH246">
            <v>0</v>
          </cell>
          <cell r="CI246">
            <v>0</v>
          </cell>
          <cell r="CK246">
            <v>0</v>
          </cell>
          <cell r="CL246">
            <v>0</v>
          </cell>
          <cell r="CN246">
            <v>0</v>
          </cell>
          <cell r="CO246">
            <v>0</v>
          </cell>
        </row>
        <row r="247">
          <cell r="B247">
            <v>0</v>
          </cell>
          <cell r="C247">
            <v>0</v>
          </cell>
          <cell r="E247">
            <v>0</v>
          </cell>
          <cell r="F247">
            <v>0</v>
          </cell>
          <cell r="H247">
            <v>0</v>
          </cell>
          <cell r="I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W247">
            <v>0</v>
          </cell>
          <cell r="X247">
            <v>0</v>
          </cell>
          <cell r="Z247">
            <v>0</v>
          </cell>
          <cell r="AA247">
            <v>0</v>
          </cell>
          <cell r="AC247">
            <v>0</v>
          </cell>
          <cell r="AD247">
            <v>0</v>
          </cell>
          <cell r="AF247">
            <v>0</v>
          </cell>
          <cell r="AG247">
            <v>0</v>
          </cell>
          <cell r="AI247">
            <v>0</v>
          </cell>
          <cell r="AJ247">
            <v>0</v>
          </cell>
          <cell r="AL247">
            <v>0</v>
          </cell>
          <cell r="AM247">
            <v>0</v>
          </cell>
          <cell r="AO247">
            <v>0</v>
          </cell>
          <cell r="AP247">
            <v>0</v>
          </cell>
          <cell r="AR247">
            <v>0</v>
          </cell>
          <cell r="AS247">
            <v>0</v>
          </cell>
          <cell r="AU247">
            <v>0</v>
          </cell>
          <cell r="AV247">
            <v>0</v>
          </cell>
          <cell r="AX247">
            <v>0</v>
          </cell>
          <cell r="AY247">
            <v>0</v>
          </cell>
          <cell r="BA247">
            <v>0</v>
          </cell>
          <cell r="BB247">
            <v>0</v>
          </cell>
          <cell r="BD247">
            <v>0</v>
          </cell>
          <cell r="BE247">
            <v>0</v>
          </cell>
          <cell r="BG247">
            <v>0</v>
          </cell>
          <cell r="BH247">
            <v>0</v>
          </cell>
          <cell r="BJ247">
            <v>0</v>
          </cell>
          <cell r="BK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S247">
            <v>0</v>
          </cell>
          <cell r="BT247">
            <v>0</v>
          </cell>
          <cell r="BV247">
            <v>0</v>
          </cell>
          <cell r="BW247">
            <v>0</v>
          </cell>
          <cell r="BY247">
            <v>0</v>
          </cell>
          <cell r="BZ247">
            <v>0</v>
          </cell>
          <cell r="CB247">
            <v>0</v>
          </cell>
          <cell r="CC247">
            <v>0</v>
          </cell>
          <cell r="CE247">
            <v>0</v>
          </cell>
          <cell r="CF247">
            <v>0</v>
          </cell>
          <cell r="CH247">
            <v>0</v>
          </cell>
          <cell r="CI247">
            <v>0</v>
          </cell>
          <cell r="CK247">
            <v>0</v>
          </cell>
          <cell r="CL247">
            <v>0</v>
          </cell>
          <cell r="CN247">
            <v>0</v>
          </cell>
          <cell r="CO247">
            <v>0</v>
          </cell>
        </row>
        <row r="248">
          <cell r="B248">
            <v>0</v>
          </cell>
          <cell r="C248">
            <v>0</v>
          </cell>
          <cell r="E248">
            <v>0</v>
          </cell>
          <cell r="F248">
            <v>0</v>
          </cell>
          <cell r="H248">
            <v>0</v>
          </cell>
          <cell r="I248">
            <v>0</v>
          </cell>
          <cell r="K248">
            <v>0</v>
          </cell>
          <cell r="L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W248">
            <v>0</v>
          </cell>
          <cell r="X248">
            <v>0</v>
          </cell>
          <cell r="Z248">
            <v>0</v>
          </cell>
          <cell r="AA248">
            <v>0</v>
          </cell>
          <cell r="AC248">
            <v>0</v>
          </cell>
          <cell r="AD248">
            <v>0</v>
          </cell>
          <cell r="AF248">
            <v>0</v>
          </cell>
          <cell r="AG248">
            <v>0</v>
          </cell>
          <cell r="AI248">
            <v>0</v>
          </cell>
          <cell r="AJ248">
            <v>0</v>
          </cell>
          <cell r="AL248">
            <v>0</v>
          </cell>
          <cell r="AM248">
            <v>0</v>
          </cell>
          <cell r="AO248">
            <v>0</v>
          </cell>
          <cell r="AP248">
            <v>0</v>
          </cell>
          <cell r="AR248">
            <v>0</v>
          </cell>
          <cell r="AS248">
            <v>0</v>
          </cell>
          <cell r="AU248">
            <v>0</v>
          </cell>
          <cell r="AV248">
            <v>0</v>
          </cell>
          <cell r="AX248">
            <v>0</v>
          </cell>
          <cell r="AY248">
            <v>0</v>
          </cell>
          <cell r="BA248">
            <v>0</v>
          </cell>
          <cell r="BB248">
            <v>0</v>
          </cell>
          <cell r="BD248">
            <v>0</v>
          </cell>
          <cell r="BE248">
            <v>0</v>
          </cell>
          <cell r="BG248">
            <v>0</v>
          </cell>
          <cell r="BH248">
            <v>0</v>
          </cell>
          <cell r="BJ248">
            <v>0</v>
          </cell>
          <cell r="BK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S248">
            <v>0</v>
          </cell>
          <cell r="BT248">
            <v>0</v>
          </cell>
          <cell r="BV248">
            <v>0</v>
          </cell>
          <cell r="BW248">
            <v>0</v>
          </cell>
          <cell r="BY248">
            <v>0</v>
          </cell>
          <cell r="BZ248">
            <v>0</v>
          </cell>
          <cell r="CB248">
            <v>0</v>
          </cell>
          <cell r="CC248">
            <v>0</v>
          </cell>
          <cell r="CE248">
            <v>0</v>
          </cell>
          <cell r="CF248">
            <v>0</v>
          </cell>
          <cell r="CH248">
            <v>0</v>
          </cell>
          <cell r="CI248">
            <v>0</v>
          </cell>
          <cell r="CK248">
            <v>0</v>
          </cell>
          <cell r="CL248">
            <v>0</v>
          </cell>
          <cell r="CN248">
            <v>0</v>
          </cell>
          <cell r="CO248">
            <v>0</v>
          </cell>
        </row>
        <row r="249">
          <cell r="B249">
            <v>0</v>
          </cell>
          <cell r="C249">
            <v>0</v>
          </cell>
          <cell r="E249">
            <v>0</v>
          </cell>
          <cell r="F249">
            <v>0</v>
          </cell>
          <cell r="H249">
            <v>0</v>
          </cell>
          <cell r="I249">
            <v>0</v>
          </cell>
          <cell r="K249">
            <v>0</v>
          </cell>
          <cell r="L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0</v>
          </cell>
          <cell r="W249">
            <v>0</v>
          </cell>
          <cell r="X249">
            <v>0</v>
          </cell>
          <cell r="Z249">
            <v>0</v>
          </cell>
          <cell r="AA249">
            <v>0</v>
          </cell>
          <cell r="AC249">
            <v>0</v>
          </cell>
          <cell r="AD249">
            <v>0</v>
          </cell>
          <cell r="AF249">
            <v>0</v>
          </cell>
          <cell r="AG249">
            <v>0</v>
          </cell>
          <cell r="AI249">
            <v>0</v>
          </cell>
          <cell r="AJ249">
            <v>0</v>
          </cell>
          <cell r="AL249">
            <v>0</v>
          </cell>
          <cell r="AM249">
            <v>0</v>
          </cell>
          <cell r="AO249">
            <v>0</v>
          </cell>
          <cell r="AP249">
            <v>0</v>
          </cell>
          <cell r="AR249">
            <v>0</v>
          </cell>
          <cell r="AS249">
            <v>0</v>
          </cell>
          <cell r="AU249">
            <v>0</v>
          </cell>
          <cell r="AV249">
            <v>0</v>
          </cell>
          <cell r="AX249">
            <v>0</v>
          </cell>
          <cell r="AY249">
            <v>0</v>
          </cell>
          <cell r="BA249">
            <v>0</v>
          </cell>
          <cell r="BB249">
            <v>0</v>
          </cell>
          <cell r="BD249">
            <v>0</v>
          </cell>
          <cell r="BE249">
            <v>0</v>
          </cell>
          <cell r="BG249">
            <v>0</v>
          </cell>
          <cell r="BH249">
            <v>0</v>
          </cell>
          <cell r="BJ249">
            <v>0</v>
          </cell>
          <cell r="BK249">
            <v>0</v>
          </cell>
          <cell r="BM249">
            <v>0</v>
          </cell>
          <cell r="BN249">
            <v>0</v>
          </cell>
          <cell r="BP249">
            <v>0</v>
          </cell>
          <cell r="BQ249">
            <v>0</v>
          </cell>
          <cell r="BS249">
            <v>0</v>
          </cell>
          <cell r="BT249">
            <v>0</v>
          </cell>
          <cell r="BV249">
            <v>0</v>
          </cell>
          <cell r="BW249">
            <v>0</v>
          </cell>
          <cell r="BY249">
            <v>0</v>
          </cell>
          <cell r="BZ249">
            <v>0</v>
          </cell>
          <cell r="CB249">
            <v>0</v>
          </cell>
          <cell r="CC249">
            <v>0</v>
          </cell>
          <cell r="CE249">
            <v>0</v>
          </cell>
          <cell r="CF249">
            <v>0</v>
          </cell>
          <cell r="CH249">
            <v>0</v>
          </cell>
          <cell r="CI249">
            <v>0</v>
          </cell>
          <cell r="CK249">
            <v>0</v>
          </cell>
          <cell r="CL249">
            <v>0</v>
          </cell>
          <cell r="CN249">
            <v>0</v>
          </cell>
          <cell r="CO249">
            <v>0</v>
          </cell>
        </row>
        <row r="250">
          <cell r="B250">
            <v>0</v>
          </cell>
          <cell r="C250">
            <v>0</v>
          </cell>
          <cell r="E250">
            <v>0</v>
          </cell>
          <cell r="F250">
            <v>0</v>
          </cell>
          <cell r="H250">
            <v>0</v>
          </cell>
          <cell r="I250">
            <v>0</v>
          </cell>
          <cell r="K250">
            <v>0</v>
          </cell>
          <cell r="L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Z250">
            <v>0</v>
          </cell>
          <cell r="AA250">
            <v>0</v>
          </cell>
          <cell r="AC250">
            <v>0</v>
          </cell>
          <cell r="AD250">
            <v>0</v>
          </cell>
          <cell r="AF250">
            <v>0</v>
          </cell>
          <cell r="AG250">
            <v>0</v>
          </cell>
          <cell r="AI250">
            <v>0</v>
          </cell>
          <cell r="AJ250">
            <v>0</v>
          </cell>
          <cell r="AL250">
            <v>0</v>
          </cell>
          <cell r="AM250">
            <v>0</v>
          </cell>
          <cell r="AO250">
            <v>0</v>
          </cell>
          <cell r="AP250">
            <v>0</v>
          </cell>
          <cell r="AR250">
            <v>0</v>
          </cell>
          <cell r="AS250">
            <v>0</v>
          </cell>
          <cell r="AU250">
            <v>0</v>
          </cell>
          <cell r="AV250">
            <v>0</v>
          </cell>
          <cell r="AX250">
            <v>0</v>
          </cell>
          <cell r="AY250">
            <v>0</v>
          </cell>
          <cell r="BA250">
            <v>0</v>
          </cell>
          <cell r="BB250">
            <v>0</v>
          </cell>
          <cell r="BD250">
            <v>0</v>
          </cell>
          <cell r="BE250">
            <v>0</v>
          </cell>
          <cell r="BG250">
            <v>0</v>
          </cell>
          <cell r="BH250">
            <v>0</v>
          </cell>
          <cell r="BJ250">
            <v>0</v>
          </cell>
          <cell r="BK250">
            <v>0</v>
          </cell>
          <cell r="BM250">
            <v>0</v>
          </cell>
          <cell r="BN250">
            <v>0</v>
          </cell>
          <cell r="BP250">
            <v>0</v>
          </cell>
          <cell r="BQ250">
            <v>0</v>
          </cell>
          <cell r="BS250">
            <v>0</v>
          </cell>
          <cell r="BT250">
            <v>0</v>
          </cell>
          <cell r="BV250">
            <v>0</v>
          </cell>
          <cell r="BW250">
            <v>0</v>
          </cell>
          <cell r="BY250">
            <v>0</v>
          </cell>
          <cell r="BZ250">
            <v>0</v>
          </cell>
          <cell r="CB250">
            <v>0</v>
          </cell>
          <cell r="CC250">
            <v>0</v>
          </cell>
          <cell r="CE250">
            <v>0</v>
          </cell>
          <cell r="CF250">
            <v>0</v>
          </cell>
          <cell r="CH250">
            <v>0</v>
          </cell>
          <cell r="CI250">
            <v>0</v>
          </cell>
          <cell r="CK250">
            <v>0</v>
          </cell>
          <cell r="CL250">
            <v>0</v>
          </cell>
          <cell r="CN250">
            <v>0</v>
          </cell>
          <cell r="CO250">
            <v>0</v>
          </cell>
        </row>
        <row r="251">
          <cell r="B251">
            <v>0</v>
          </cell>
          <cell r="C251">
            <v>0</v>
          </cell>
          <cell r="E251">
            <v>0</v>
          </cell>
          <cell r="F251">
            <v>0</v>
          </cell>
          <cell r="H251">
            <v>0</v>
          </cell>
          <cell r="I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T251">
            <v>0</v>
          </cell>
          <cell r="U251">
            <v>0</v>
          </cell>
          <cell r="W251">
            <v>0</v>
          </cell>
          <cell r="X251">
            <v>0</v>
          </cell>
          <cell r="Z251">
            <v>0</v>
          </cell>
          <cell r="AA251">
            <v>0</v>
          </cell>
          <cell r="AC251">
            <v>0</v>
          </cell>
          <cell r="AD251">
            <v>0</v>
          </cell>
          <cell r="AF251">
            <v>0</v>
          </cell>
          <cell r="AG251">
            <v>0</v>
          </cell>
          <cell r="AI251">
            <v>0</v>
          </cell>
          <cell r="AJ251">
            <v>0</v>
          </cell>
          <cell r="AL251">
            <v>0</v>
          </cell>
          <cell r="AM251">
            <v>0</v>
          </cell>
          <cell r="AO251">
            <v>0</v>
          </cell>
          <cell r="AP251">
            <v>0</v>
          </cell>
          <cell r="AR251">
            <v>0</v>
          </cell>
          <cell r="AS251">
            <v>0</v>
          </cell>
          <cell r="AU251">
            <v>0</v>
          </cell>
          <cell r="AV251">
            <v>0</v>
          </cell>
          <cell r="AX251">
            <v>0</v>
          </cell>
          <cell r="AY251">
            <v>0</v>
          </cell>
          <cell r="BA251">
            <v>0</v>
          </cell>
          <cell r="BB251">
            <v>0</v>
          </cell>
          <cell r="BD251">
            <v>0</v>
          </cell>
          <cell r="BE251">
            <v>0</v>
          </cell>
          <cell r="BG251">
            <v>0</v>
          </cell>
          <cell r="BH251">
            <v>0</v>
          </cell>
          <cell r="BJ251">
            <v>0</v>
          </cell>
          <cell r="BK251">
            <v>0</v>
          </cell>
          <cell r="BM251">
            <v>0</v>
          </cell>
          <cell r="BN251">
            <v>0</v>
          </cell>
          <cell r="BP251">
            <v>0</v>
          </cell>
          <cell r="BQ251">
            <v>0</v>
          </cell>
          <cell r="BS251">
            <v>0</v>
          </cell>
          <cell r="BT251">
            <v>0</v>
          </cell>
          <cell r="BV251">
            <v>0</v>
          </cell>
          <cell r="BW251">
            <v>0</v>
          </cell>
          <cell r="BY251">
            <v>0</v>
          </cell>
          <cell r="BZ251">
            <v>0</v>
          </cell>
          <cell r="CB251">
            <v>0</v>
          </cell>
          <cell r="CC251">
            <v>0</v>
          </cell>
          <cell r="CE251">
            <v>0</v>
          </cell>
          <cell r="CF251">
            <v>0</v>
          </cell>
          <cell r="CH251">
            <v>0</v>
          </cell>
          <cell r="CI251">
            <v>0</v>
          </cell>
          <cell r="CK251">
            <v>0</v>
          </cell>
          <cell r="CL251">
            <v>0</v>
          </cell>
          <cell r="CN251">
            <v>0</v>
          </cell>
          <cell r="CO251">
            <v>0</v>
          </cell>
        </row>
        <row r="252">
          <cell r="B252">
            <v>0</v>
          </cell>
          <cell r="C252">
            <v>0</v>
          </cell>
          <cell r="E252">
            <v>0</v>
          </cell>
          <cell r="F252">
            <v>0</v>
          </cell>
          <cell r="H252">
            <v>0</v>
          </cell>
          <cell r="I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T252">
            <v>0</v>
          </cell>
          <cell r="U252">
            <v>0</v>
          </cell>
          <cell r="W252">
            <v>0</v>
          </cell>
          <cell r="X252">
            <v>0</v>
          </cell>
          <cell r="Z252">
            <v>0</v>
          </cell>
          <cell r="AA252">
            <v>0</v>
          </cell>
          <cell r="AC252">
            <v>0</v>
          </cell>
          <cell r="AD252">
            <v>0</v>
          </cell>
          <cell r="AF252">
            <v>0</v>
          </cell>
          <cell r="AG252">
            <v>0</v>
          </cell>
          <cell r="AI252">
            <v>0</v>
          </cell>
          <cell r="AJ252">
            <v>0</v>
          </cell>
          <cell r="AL252">
            <v>0</v>
          </cell>
          <cell r="AM252">
            <v>0</v>
          </cell>
          <cell r="AO252">
            <v>0</v>
          </cell>
          <cell r="AP252">
            <v>0</v>
          </cell>
          <cell r="AR252">
            <v>0</v>
          </cell>
          <cell r="AS252">
            <v>0</v>
          </cell>
          <cell r="AU252">
            <v>0</v>
          </cell>
          <cell r="AV252">
            <v>0</v>
          </cell>
          <cell r="AX252">
            <v>0</v>
          </cell>
          <cell r="AY252">
            <v>0</v>
          </cell>
          <cell r="BA252">
            <v>0</v>
          </cell>
          <cell r="BB252">
            <v>0</v>
          </cell>
          <cell r="BD252">
            <v>0</v>
          </cell>
          <cell r="BE252">
            <v>0</v>
          </cell>
          <cell r="BG252">
            <v>0</v>
          </cell>
          <cell r="BH252">
            <v>0</v>
          </cell>
          <cell r="BJ252">
            <v>0</v>
          </cell>
          <cell r="BK252">
            <v>0</v>
          </cell>
          <cell r="BM252">
            <v>0</v>
          </cell>
          <cell r="BN252">
            <v>0</v>
          </cell>
          <cell r="BP252">
            <v>0</v>
          </cell>
          <cell r="BQ252">
            <v>0</v>
          </cell>
          <cell r="BS252">
            <v>0</v>
          </cell>
          <cell r="BT252">
            <v>0</v>
          </cell>
          <cell r="BV252">
            <v>0</v>
          </cell>
          <cell r="BW252">
            <v>0</v>
          </cell>
          <cell r="BY252">
            <v>0</v>
          </cell>
          <cell r="BZ252">
            <v>0</v>
          </cell>
          <cell r="CB252">
            <v>0</v>
          </cell>
          <cell r="CC252">
            <v>0</v>
          </cell>
          <cell r="CE252">
            <v>0</v>
          </cell>
          <cell r="CF252">
            <v>0</v>
          </cell>
          <cell r="CH252">
            <v>0</v>
          </cell>
          <cell r="CI252">
            <v>0</v>
          </cell>
          <cell r="CK252">
            <v>0</v>
          </cell>
          <cell r="CL252">
            <v>0</v>
          </cell>
          <cell r="CN252">
            <v>0</v>
          </cell>
          <cell r="CO252">
            <v>0</v>
          </cell>
        </row>
        <row r="253">
          <cell r="B253">
            <v>0</v>
          </cell>
          <cell r="C253">
            <v>0</v>
          </cell>
          <cell r="E253">
            <v>0</v>
          </cell>
          <cell r="F253">
            <v>0</v>
          </cell>
          <cell r="H253">
            <v>0</v>
          </cell>
          <cell r="I253">
            <v>0</v>
          </cell>
          <cell r="K253">
            <v>0</v>
          </cell>
          <cell r="L253">
            <v>0</v>
          </cell>
          <cell r="N253">
            <v>0</v>
          </cell>
          <cell r="O253">
            <v>0</v>
          </cell>
          <cell r="Q253">
            <v>0</v>
          </cell>
          <cell r="R253">
            <v>0</v>
          </cell>
          <cell r="T253">
            <v>0</v>
          </cell>
          <cell r="U253">
            <v>0</v>
          </cell>
          <cell r="W253">
            <v>0</v>
          </cell>
          <cell r="X253">
            <v>0</v>
          </cell>
          <cell r="Z253">
            <v>0</v>
          </cell>
          <cell r="AA253">
            <v>0</v>
          </cell>
          <cell r="AC253">
            <v>0</v>
          </cell>
          <cell r="AD253">
            <v>0</v>
          </cell>
          <cell r="AF253">
            <v>0</v>
          </cell>
          <cell r="AG253">
            <v>0</v>
          </cell>
          <cell r="AI253">
            <v>0</v>
          </cell>
          <cell r="AJ253">
            <v>0</v>
          </cell>
          <cell r="AL253">
            <v>0</v>
          </cell>
          <cell r="AM253">
            <v>0</v>
          </cell>
          <cell r="AO253">
            <v>0</v>
          </cell>
          <cell r="AP253">
            <v>0</v>
          </cell>
          <cell r="AR253">
            <v>0</v>
          </cell>
          <cell r="AS253">
            <v>0</v>
          </cell>
          <cell r="AU253">
            <v>0</v>
          </cell>
          <cell r="AV253">
            <v>0</v>
          </cell>
          <cell r="AX253">
            <v>0</v>
          </cell>
          <cell r="AY253">
            <v>0</v>
          </cell>
          <cell r="BA253">
            <v>0</v>
          </cell>
          <cell r="BB253">
            <v>0</v>
          </cell>
          <cell r="BD253">
            <v>0</v>
          </cell>
          <cell r="BE253">
            <v>0</v>
          </cell>
          <cell r="BG253">
            <v>0</v>
          </cell>
          <cell r="BH253">
            <v>0</v>
          </cell>
          <cell r="BJ253">
            <v>0</v>
          </cell>
          <cell r="BK253">
            <v>0</v>
          </cell>
          <cell r="BM253">
            <v>0</v>
          </cell>
          <cell r="BN253">
            <v>0</v>
          </cell>
          <cell r="BP253">
            <v>0</v>
          </cell>
          <cell r="BQ253">
            <v>0</v>
          </cell>
          <cell r="BS253">
            <v>0</v>
          </cell>
          <cell r="BT253">
            <v>0</v>
          </cell>
          <cell r="BV253">
            <v>0</v>
          </cell>
          <cell r="BW253">
            <v>0</v>
          </cell>
          <cell r="BY253">
            <v>0</v>
          </cell>
          <cell r="BZ253">
            <v>0</v>
          </cell>
          <cell r="CB253">
            <v>0</v>
          </cell>
          <cell r="CC253">
            <v>0</v>
          </cell>
          <cell r="CE253">
            <v>0</v>
          </cell>
          <cell r="CF253">
            <v>0</v>
          </cell>
          <cell r="CH253">
            <v>0</v>
          </cell>
          <cell r="CI253">
            <v>0</v>
          </cell>
          <cell r="CK253">
            <v>0</v>
          </cell>
          <cell r="CL253">
            <v>0</v>
          </cell>
          <cell r="CN253">
            <v>0</v>
          </cell>
          <cell r="CO253">
            <v>0</v>
          </cell>
        </row>
        <row r="254">
          <cell r="B254">
            <v>0</v>
          </cell>
          <cell r="C254">
            <v>0</v>
          </cell>
          <cell r="E254">
            <v>0</v>
          </cell>
          <cell r="F254">
            <v>0</v>
          </cell>
          <cell r="H254">
            <v>0</v>
          </cell>
          <cell r="I254">
            <v>0</v>
          </cell>
          <cell r="K254">
            <v>0</v>
          </cell>
          <cell r="L254">
            <v>0</v>
          </cell>
          <cell r="N254">
            <v>0</v>
          </cell>
          <cell r="O254">
            <v>0</v>
          </cell>
          <cell r="Q254">
            <v>0</v>
          </cell>
          <cell r="R254">
            <v>0</v>
          </cell>
          <cell r="T254">
            <v>0</v>
          </cell>
          <cell r="U254">
            <v>0</v>
          </cell>
          <cell r="W254">
            <v>0</v>
          </cell>
          <cell r="X254">
            <v>0</v>
          </cell>
          <cell r="Z254">
            <v>0</v>
          </cell>
          <cell r="AA254">
            <v>0</v>
          </cell>
          <cell r="AC254">
            <v>0</v>
          </cell>
          <cell r="AD254">
            <v>0</v>
          </cell>
          <cell r="AF254">
            <v>0</v>
          </cell>
          <cell r="AG254">
            <v>0</v>
          </cell>
          <cell r="AI254">
            <v>0</v>
          </cell>
          <cell r="AJ254">
            <v>0</v>
          </cell>
          <cell r="AL254">
            <v>0</v>
          </cell>
          <cell r="AM254">
            <v>0</v>
          </cell>
          <cell r="AO254">
            <v>0</v>
          </cell>
          <cell r="AP254">
            <v>0</v>
          </cell>
          <cell r="AR254">
            <v>0</v>
          </cell>
          <cell r="AS254">
            <v>0</v>
          </cell>
          <cell r="AU254">
            <v>0</v>
          </cell>
          <cell r="AV254">
            <v>0</v>
          </cell>
          <cell r="AX254">
            <v>0</v>
          </cell>
          <cell r="AY254">
            <v>0</v>
          </cell>
          <cell r="BA254">
            <v>0</v>
          </cell>
          <cell r="BB254">
            <v>0</v>
          </cell>
          <cell r="BD254">
            <v>0</v>
          </cell>
          <cell r="BE254">
            <v>0</v>
          </cell>
          <cell r="BG254">
            <v>0</v>
          </cell>
          <cell r="BH254">
            <v>0</v>
          </cell>
          <cell r="BJ254">
            <v>0</v>
          </cell>
          <cell r="BK254">
            <v>0</v>
          </cell>
          <cell r="BM254">
            <v>0</v>
          </cell>
          <cell r="BN254">
            <v>0</v>
          </cell>
          <cell r="BP254">
            <v>0</v>
          </cell>
          <cell r="BQ254">
            <v>0</v>
          </cell>
          <cell r="BS254">
            <v>0</v>
          </cell>
          <cell r="BT254">
            <v>0</v>
          </cell>
          <cell r="BV254">
            <v>0</v>
          </cell>
          <cell r="BW254">
            <v>0</v>
          </cell>
          <cell r="BY254">
            <v>0</v>
          </cell>
          <cell r="BZ254">
            <v>0</v>
          </cell>
          <cell r="CB254">
            <v>0</v>
          </cell>
          <cell r="CC254">
            <v>0</v>
          </cell>
          <cell r="CE254">
            <v>0</v>
          </cell>
          <cell r="CF254">
            <v>0</v>
          </cell>
          <cell r="CH254">
            <v>0</v>
          </cell>
          <cell r="CI254">
            <v>0</v>
          </cell>
          <cell r="CK254">
            <v>0</v>
          </cell>
          <cell r="CL254">
            <v>0</v>
          </cell>
          <cell r="CN254">
            <v>0</v>
          </cell>
          <cell r="CO254">
            <v>0</v>
          </cell>
        </row>
        <row r="255">
          <cell r="B255">
            <v>0</v>
          </cell>
          <cell r="C255">
            <v>0</v>
          </cell>
          <cell r="E255">
            <v>0</v>
          </cell>
          <cell r="F255">
            <v>0</v>
          </cell>
          <cell r="H255">
            <v>0</v>
          </cell>
          <cell r="I255">
            <v>0</v>
          </cell>
          <cell r="K255">
            <v>0</v>
          </cell>
          <cell r="L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T255">
            <v>0</v>
          </cell>
          <cell r="U255">
            <v>0</v>
          </cell>
          <cell r="W255">
            <v>0</v>
          </cell>
          <cell r="X255">
            <v>0</v>
          </cell>
          <cell r="Z255">
            <v>0</v>
          </cell>
          <cell r="AA255">
            <v>0</v>
          </cell>
          <cell r="AC255">
            <v>0</v>
          </cell>
          <cell r="AD255">
            <v>0</v>
          </cell>
          <cell r="AF255">
            <v>0</v>
          </cell>
          <cell r="AG255">
            <v>0</v>
          </cell>
          <cell r="AI255">
            <v>0</v>
          </cell>
          <cell r="AJ255">
            <v>0</v>
          </cell>
          <cell r="AL255">
            <v>0</v>
          </cell>
          <cell r="AM255">
            <v>0</v>
          </cell>
          <cell r="AO255">
            <v>0</v>
          </cell>
          <cell r="AP255">
            <v>0</v>
          </cell>
          <cell r="AR255">
            <v>0</v>
          </cell>
          <cell r="AS255">
            <v>0</v>
          </cell>
          <cell r="AU255">
            <v>0</v>
          </cell>
          <cell r="AV255">
            <v>0</v>
          </cell>
          <cell r="AX255">
            <v>0</v>
          </cell>
          <cell r="AY255">
            <v>0</v>
          </cell>
          <cell r="BA255">
            <v>0</v>
          </cell>
          <cell r="BB255">
            <v>0</v>
          </cell>
          <cell r="BD255">
            <v>0</v>
          </cell>
          <cell r="BE255">
            <v>0</v>
          </cell>
          <cell r="BG255">
            <v>0</v>
          </cell>
          <cell r="BH255">
            <v>0</v>
          </cell>
          <cell r="BJ255">
            <v>0</v>
          </cell>
          <cell r="BK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S255">
            <v>0</v>
          </cell>
          <cell r="BT255">
            <v>0</v>
          </cell>
          <cell r="BV255">
            <v>0</v>
          </cell>
          <cell r="BW255">
            <v>0</v>
          </cell>
          <cell r="BY255">
            <v>0</v>
          </cell>
          <cell r="BZ255">
            <v>0</v>
          </cell>
          <cell r="CB255">
            <v>0</v>
          </cell>
          <cell r="CC255">
            <v>0</v>
          </cell>
          <cell r="CE255">
            <v>0</v>
          </cell>
          <cell r="CF255">
            <v>0</v>
          </cell>
          <cell r="CH255">
            <v>0</v>
          </cell>
          <cell r="CI255">
            <v>0</v>
          </cell>
          <cell r="CK255">
            <v>0</v>
          </cell>
          <cell r="CL255">
            <v>0</v>
          </cell>
          <cell r="CN255">
            <v>0</v>
          </cell>
          <cell r="CO255">
            <v>0</v>
          </cell>
        </row>
        <row r="256">
          <cell r="B256">
            <v>0</v>
          </cell>
          <cell r="C256">
            <v>0</v>
          </cell>
          <cell r="E256">
            <v>0</v>
          </cell>
          <cell r="F256">
            <v>0</v>
          </cell>
          <cell r="H256">
            <v>0</v>
          </cell>
          <cell r="I256">
            <v>0</v>
          </cell>
          <cell r="K256">
            <v>0</v>
          </cell>
          <cell r="L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T256">
            <v>0</v>
          </cell>
          <cell r="U256">
            <v>0</v>
          </cell>
          <cell r="W256">
            <v>0</v>
          </cell>
          <cell r="X256">
            <v>0</v>
          </cell>
          <cell r="Z256">
            <v>0</v>
          </cell>
          <cell r="AA256">
            <v>0</v>
          </cell>
          <cell r="AC256">
            <v>0</v>
          </cell>
          <cell r="AD256">
            <v>0</v>
          </cell>
          <cell r="AF256">
            <v>0</v>
          </cell>
          <cell r="AG256">
            <v>0</v>
          </cell>
          <cell r="AI256">
            <v>0</v>
          </cell>
          <cell r="AJ256">
            <v>0</v>
          </cell>
          <cell r="AL256">
            <v>0</v>
          </cell>
          <cell r="AM256">
            <v>0</v>
          </cell>
          <cell r="AO256">
            <v>0</v>
          </cell>
          <cell r="AP256">
            <v>0</v>
          </cell>
          <cell r="AR256">
            <v>0</v>
          </cell>
          <cell r="AS256">
            <v>0</v>
          </cell>
          <cell r="AU256">
            <v>0</v>
          </cell>
          <cell r="AV256">
            <v>0</v>
          </cell>
          <cell r="AX256">
            <v>0</v>
          </cell>
          <cell r="AY256">
            <v>0</v>
          </cell>
          <cell r="BA256">
            <v>0</v>
          </cell>
          <cell r="BB256">
            <v>0</v>
          </cell>
          <cell r="BD256">
            <v>0</v>
          </cell>
          <cell r="BE256">
            <v>0</v>
          </cell>
          <cell r="BG256">
            <v>0</v>
          </cell>
          <cell r="BH256">
            <v>0</v>
          </cell>
          <cell r="BJ256">
            <v>0</v>
          </cell>
          <cell r="BK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S256">
            <v>0</v>
          </cell>
          <cell r="BT256">
            <v>0</v>
          </cell>
          <cell r="BV256">
            <v>0</v>
          </cell>
          <cell r="BW256">
            <v>0</v>
          </cell>
          <cell r="BY256">
            <v>0</v>
          </cell>
          <cell r="BZ256">
            <v>0</v>
          </cell>
          <cell r="CB256">
            <v>0</v>
          </cell>
          <cell r="CC256">
            <v>0</v>
          </cell>
          <cell r="CE256">
            <v>0</v>
          </cell>
          <cell r="CF256">
            <v>0</v>
          </cell>
          <cell r="CH256">
            <v>0</v>
          </cell>
          <cell r="CI256">
            <v>0</v>
          </cell>
          <cell r="CK256">
            <v>0</v>
          </cell>
          <cell r="CL256">
            <v>0</v>
          </cell>
          <cell r="CN256">
            <v>0</v>
          </cell>
          <cell r="CO256">
            <v>0</v>
          </cell>
        </row>
        <row r="257">
          <cell r="B257">
            <v>0</v>
          </cell>
          <cell r="C257">
            <v>0</v>
          </cell>
          <cell r="E257">
            <v>0</v>
          </cell>
          <cell r="F257">
            <v>0</v>
          </cell>
          <cell r="H257">
            <v>0</v>
          </cell>
          <cell r="I257">
            <v>0</v>
          </cell>
          <cell r="K257">
            <v>0</v>
          </cell>
          <cell r="L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T257">
            <v>0</v>
          </cell>
          <cell r="U257">
            <v>0</v>
          </cell>
          <cell r="W257">
            <v>0</v>
          </cell>
          <cell r="X257">
            <v>0</v>
          </cell>
          <cell r="Z257">
            <v>0</v>
          </cell>
          <cell r="AA257">
            <v>0</v>
          </cell>
          <cell r="AC257">
            <v>0</v>
          </cell>
          <cell r="AD257">
            <v>0</v>
          </cell>
          <cell r="AF257">
            <v>0</v>
          </cell>
          <cell r="AG257">
            <v>0</v>
          </cell>
          <cell r="AI257">
            <v>0</v>
          </cell>
          <cell r="AJ257">
            <v>0</v>
          </cell>
          <cell r="AL257">
            <v>0</v>
          </cell>
          <cell r="AM257">
            <v>0</v>
          </cell>
          <cell r="AO257">
            <v>0</v>
          </cell>
          <cell r="AP257">
            <v>0</v>
          </cell>
          <cell r="AR257">
            <v>0</v>
          </cell>
          <cell r="AS257">
            <v>0</v>
          </cell>
          <cell r="AU257">
            <v>0</v>
          </cell>
          <cell r="AV257">
            <v>0</v>
          </cell>
          <cell r="AX257">
            <v>0</v>
          </cell>
          <cell r="AY257">
            <v>0</v>
          </cell>
          <cell r="BA257">
            <v>0</v>
          </cell>
          <cell r="BB257">
            <v>0</v>
          </cell>
          <cell r="BD257">
            <v>0</v>
          </cell>
          <cell r="BE257">
            <v>0</v>
          </cell>
          <cell r="BG257">
            <v>0</v>
          </cell>
          <cell r="BH257">
            <v>0</v>
          </cell>
          <cell r="BJ257">
            <v>0</v>
          </cell>
          <cell r="BK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S257">
            <v>0</v>
          </cell>
          <cell r="BT257">
            <v>0</v>
          </cell>
          <cell r="BV257">
            <v>0</v>
          </cell>
          <cell r="BW257">
            <v>0</v>
          </cell>
          <cell r="BY257">
            <v>0</v>
          </cell>
          <cell r="BZ257">
            <v>0</v>
          </cell>
          <cell r="CB257">
            <v>0</v>
          </cell>
          <cell r="CC257">
            <v>0</v>
          </cell>
          <cell r="CE257">
            <v>0</v>
          </cell>
          <cell r="CF257">
            <v>0</v>
          </cell>
          <cell r="CH257">
            <v>0</v>
          </cell>
          <cell r="CI257">
            <v>0</v>
          </cell>
          <cell r="CK257">
            <v>0</v>
          </cell>
          <cell r="CL257">
            <v>0</v>
          </cell>
          <cell r="CN257">
            <v>0</v>
          </cell>
          <cell r="CO257">
            <v>0</v>
          </cell>
        </row>
        <row r="258">
          <cell r="B258">
            <v>0</v>
          </cell>
          <cell r="C258">
            <v>0</v>
          </cell>
          <cell r="E258">
            <v>0</v>
          </cell>
          <cell r="F258">
            <v>0</v>
          </cell>
          <cell r="H258">
            <v>0</v>
          </cell>
          <cell r="I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T258">
            <v>0</v>
          </cell>
          <cell r="U258">
            <v>0</v>
          </cell>
          <cell r="W258">
            <v>0</v>
          </cell>
          <cell r="X258">
            <v>0</v>
          </cell>
          <cell r="Z258">
            <v>0</v>
          </cell>
          <cell r="AA258">
            <v>0</v>
          </cell>
          <cell r="AC258">
            <v>0</v>
          </cell>
          <cell r="AD258">
            <v>0</v>
          </cell>
          <cell r="AF258">
            <v>0</v>
          </cell>
          <cell r="AG258">
            <v>0</v>
          </cell>
          <cell r="AI258">
            <v>0</v>
          </cell>
          <cell r="AJ258">
            <v>0</v>
          </cell>
          <cell r="AL258">
            <v>0</v>
          </cell>
          <cell r="AM258">
            <v>0</v>
          </cell>
          <cell r="AO258">
            <v>0</v>
          </cell>
          <cell r="AP258">
            <v>0</v>
          </cell>
          <cell r="AR258">
            <v>0</v>
          </cell>
          <cell r="AS258">
            <v>0</v>
          </cell>
          <cell r="AU258">
            <v>0</v>
          </cell>
          <cell r="AV258">
            <v>0</v>
          </cell>
          <cell r="AX258">
            <v>0</v>
          </cell>
          <cell r="AY258">
            <v>0</v>
          </cell>
          <cell r="BA258">
            <v>0</v>
          </cell>
          <cell r="BB258">
            <v>0</v>
          </cell>
          <cell r="BD258">
            <v>0</v>
          </cell>
          <cell r="BE258">
            <v>0</v>
          </cell>
          <cell r="BG258">
            <v>0</v>
          </cell>
          <cell r="BH258">
            <v>0</v>
          </cell>
          <cell r="BJ258">
            <v>0</v>
          </cell>
          <cell r="BK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S258">
            <v>0</v>
          </cell>
          <cell r="BT258">
            <v>0</v>
          </cell>
          <cell r="BV258">
            <v>0</v>
          </cell>
          <cell r="BW258">
            <v>0</v>
          </cell>
          <cell r="BY258">
            <v>0</v>
          </cell>
          <cell r="BZ258">
            <v>0</v>
          </cell>
          <cell r="CB258">
            <v>0</v>
          </cell>
          <cell r="CC258">
            <v>0</v>
          </cell>
          <cell r="CE258">
            <v>0</v>
          </cell>
          <cell r="CF258">
            <v>0</v>
          </cell>
          <cell r="CH258">
            <v>0</v>
          </cell>
          <cell r="CI258">
            <v>0</v>
          </cell>
          <cell r="CK258">
            <v>0</v>
          </cell>
          <cell r="CL258">
            <v>0</v>
          </cell>
          <cell r="CN258">
            <v>0</v>
          </cell>
          <cell r="CO258">
            <v>0</v>
          </cell>
        </row>
        <row r="259">
          <cell r="B259">
            <v>0</v>
          </cell>
          <cell r="C259">
            <v>0</v>
          </cell>
          <cell r="E259">
            <v>0</v>
          </cell>
          <cell r="F259">
            <v>0</v>
          </cell>
          <cell r="H259">
            <v>0</v>
          </cell>
          <cell r="I259">
            <v>0</v>
          </cell>
          <cell r="K259">
            <v>0</v>
          </cell>
          <cell r="L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T259">
            <v>0</v>
          </cell>
          <cell r="U259">
            <v>0</v>
          </cell>
          <cell r="W259">
            <v>0</v>
          </cell>
          <cell r="X259">
            <v>0</v>
          </cell>
          <cell r="Z259">
            <v>0</v>
          </cell>
          <cell r="AA259">
            <v>0</v>
          </cell>
          <cell r="AC259">
            <v>0</v>
          </cell>
          <cell r="AD259">
            <v>0</v>
          </cell>
          <cell r="AF259">
            <v>0</v>
          </cell>
          <cell r="AG259">
            <v>0</v>
          </cell>
          <cell r="AI259">
            <v>0</v>
          </cell>
          <cell r="AJ259">
            <v>0</v>
          </cell>
          <cell r="AL259">
            <v>0</v>
          </cell>
          <cell r="AM259">
            <v>0</v>
          </cell>
          <cell r="AO259">
            <v>0</v>
          </cell>
          <cell r="AP259">
            <v>0</v>
          </cell>
          <cell r="AR259">
            <v>0</v>
          </cell>
          <cell r="AS259">
            <v>0</v>
          </cell>
          <cell r="AU259">
            <v>0</v>
          </cell>
          <cell r="AV259">
            <v>0</v>
          </cell>
          <cell r="AX259">
            <v>0</v>
          </cell>
          <cell r="AY259">
            <v>0</v>
          </cell>
          <cell r="BA259">
            <v>0</v>
          </cell>
          <cell r="BB259">
            <v>0</v>
          </cell>
          <cell r="BD259">
            <v>0</v>
          </cell>
          <cell r="BE259">
            <v>0</v>
          </cell>
          <cell r="BG259">
            <v>0</v>
          </cell>
          <cell r="BH259">
            <v>0</v>
          </cell>
          <cell r="BJ259">
            <v>0</v>
          </cell>
          <cell r="BK259">
            <v>0</v>
          </cell>
          <cell r="BM259">
            <v>0</v>
          </cell>
          <cell r="BN259">
            <v>0</v>
          </cell>
          <cell r="BP259">
            <v>0</v>
          </cell>
          <cell r="BQ259">
            <v>0</v>
          </cell>
          <cell r="BS259">
            <v>0</v>
          </cell>
          <cell r="BT259">
            <v>0</v>
          </cell>
          <cell r="BV259">
            <v>0</v>
          </cell>
          <cell r="BW259">
            <v>0</v>
          </cell>
          <cell r="BY259">
            <v>0</v>
          </cell>
          <cell r="BZ259">
            <v>0</v>
          </cell>
          <cell r="CB259">
            <v>0</v>
          </cell>
          <cell r="CC259">
            <v>0</v>
          </cell>
          <cell r="CE259">
            <v>0</v>
          </cell>
          <cell r="CF259">
            <v>0</v>
          </cell>
          <cell r="CH259">
            <v>0</v>
          </cell>
          <cell r="CI259">
            <v>0</v>
          </cell>
          <cell r="CK259">
            <v>0</v>
          </cell>
          <cell r="CL259">
            <v>0</v>
          </cell>
          <cell r="CN259">
            <v>0</v>
          </cell>
          <cell r="CO259">
            <v>0</v>
          </cell>
        </row>
        <row r="260">
          <cell r="B260">
            <v>0</v>
          </cell>
          <cell r="C260">
            <v>0</v>
          </cell>
          <cell r="E260">
            <v>0</v>
          </cell>
          <cell r="F260">
            <v>0</v>
          </cell>
          <cell r="H260">
            <v>0</v>
          </cell>
          <cell r="I260">
            <v>0</v>
          </cell>
          <cell r="K260">
            <v>0</v>
          </cell>
          <cell r="L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T260">
            <v>0</v>
          </cell>
          <cell r="U260">
            <v>0</v>
          </cell>
          <cell r="W260">
            <v>0</v>
          </cell>
          <cell r="X260">
            <v>0</v>
          </cell>
          <cell r="Z260">
            <v>0</v>
          </cell>
          <cell r="AA260">
            <v>0</v>
          </cell>
          <cell r="AC260">
            <v>0</v>
          </cell>
          <cell r="AD260">
            <v>0</v>
          </cell>
          <cell r="AF260">
            <v>0</v>
          </cell>
          <cell r="AG260">
            <v>0</v>
          </cell>
          <cell r="AI260">
            <v>0</v>
          </cell>
          <cell r="AJ260">
            <v>0</v>
          </cell>
          <cell r="AL260">
            <v>0</v>
          </cell>
          <cell r="AM260">
            <v>0</v>
          </cell>
          <cell r="AO260">
            <v>0</v>
          </cell>
          <cell r="AP260">
            <v>0</v>
          </cell>
          <cell r="AR260">
            <v>0</v>
          </cell>
          <cell r="AS260">
            <v>0</v>
          </cell>
          <cell r="AU260">
            <v>0</v>
          </cell>
          <cell r="AV260">
            <v>0</v>
          </cell>
          <cell r="AX260">
            <v>0</v>
          </cell>
          <cell r="AY260">
            <v>0</v>
          </cell>
          <cell r="BA260">
            <v>0</v>
          </cell>
          <cell r="BB260">
            <v>0</v>
          </cell>
          <cell r="BD260">
            <v>0</v>
          </cell>
          <cell r="BE260">
            <v>0</v>
          </cell>
          <cell r="BG260">
            <v>0</v>
          </cell>
          <cell r="BH260">
            <v>0</v>
          </cell>
          <cell r="BJ260">
            <v>0</v>
          </cell>
          <cell r="BK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S260">
            <v>0</v>
          </cell>
          <cell r="BT260">
            <v>0</v>
          </cell>
          <cell r="BV260">
            <v>0</v>
          </cell>
          <cell r="BW260">
            <v>0</v>
          </cell>
          <cell r="BY260">
            <v>0</v>
          </cell>
          <cell r="BZ260">
            <v>0</v>
          </cell>
          <cell r="CB260">
            <v>0</v>
          </cell>
          <cell r="CC260">
            <v>0</v>
          </cell>
          <cell r="CE260">
            <v>0</v>
          </cell>
          <cell r="CF260">
            <v>0</v>
          </cell>
          <cell r="CH260">
            <v>0</v>
          </cell>
          <cell r="CI260">
            <v>0</v>
          </cell>
          <cell r="CK260">
            <v>0</v>
          </cell>
          <cell r="CL260">
            <v>0</v>
          </cell>
          <cell r="CN260">
            <v>0</v>
          </cell>
          <cell r="CO260">
            <v>0</v>
          </cell>
        </row>
        <row r="261">
          <cell r="B261">
            <v>0</v>
          </cell>
          <cell r="C261">
            <v>0</v>
          </cell>
          <cell r="E261">
            <v>0</v>
          </cell>
          <cell r="F261">
            <v>0</v>
          </cell>
          <cell r="H261">
            <v>0</v>
          </cell>
          <cell r="I261">
            <v>0</v>
          </cell>
          <cell r="K261">
            <v>0</v>
          </cell>
          <cell r="L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T261">
            <v>0</v>
          </cell>
          <cell r="U261">
            <v>0</v>
          </cell>
          <cell r="W261">
            <v>0</v>
          </cell>
          <cell r="X261">
            <v>0</v>
          </cell>
          <cell r="Z261">
            <v>0</v>
          </cell>
          <cell r="AA261">
            <v>0</v>
          </cell>
          <cell r="AC261">
            <v>0</v>
          </cell>
          <cell r="AD261">
            <v>0</v>
          </cell>
          <cell r="AF261">
            <v>0</v>
          </cell>
          <cell r="AG261">
            <v>0</v>
          </cell>
          <cell r="AI261">
            <v>0</v>
          </cell>
          <cell r="AJ261">
            <v>0</v>
          </cell>
          <cell r="AL261">
            <v>0</v>
          </cell>
          <cell r="AM261">
            <v>0</v>
          </cell>
          <cell r="AO261">
            <v>0</v>
          </cell>
          <cell r="AP261">
            <v>0</v>
          </cell>
          <cell r="AR261">
            <v>0</v>
          </cell>
          <cell r="AS261">
            <v>0</v>
          </cell>
          <cell r="AU261">
            <v>0</v>
          </cell>
          <cell r="AV261">
            <v>0</v>
          </cell>
          <cell r="AX261">
            <v>0</v>
          </cell>
          <cell r="AY261">
            <v>0</v>
          </cell>
          <cell r="BA261">
            <v>0</v>
          </cell>
          <cell r="BB261">
            <v>0</v>
          </cell>
          <cell r="BD261">
            <v>0</v>
          </cell>
          <cell r="BE261">
            <v>0</v>
          </cell>
          <cell r="BG261">
            <v>0</v>
          </cell>
          <cell r="BH261">
            <v>0</v>
          </cell>
          <cell r="BJ261">
            <v>0</v>
          </cell>
          <cell r="BK261">
            <v>0</v>
          </cell>
          <cell r="BM261">
            <v>0</v>
          </cell>
          <cell r="BN261">
            <v>0</v>
          </cell>
          <cell r="BP261">
            <v>0</v>
          </cell>
          <cell r="BQ261">
            <v>0</v>
          </cell>
          <cell r="BS261">
            <v>0</v>
          </cell>
          <cell r="BT261">
            <v>0</v>
          </cell>
          <cell r="BV261">
            <v>0</v>
          </cell>
          <cell r="BW261">
            <v>0</v>
          </cell>
          <cell r="BY261">
            <v>0</v>
          </cell>
          <cell r="BZ261">
            <v>0</v>
          </cell>
          <cell r="CB261">
            <v>0</v>
          </cell>
          <cell r="CC261">
            <v>0</v>
          </cell>
          <cell r="CE261">
            <v>0</v>
          </cell>
          <cell r="CF261">
            <v>0</v>
          </cell>
          <cell r="CH261">
            <v>0</v>
          </cell>
          <cell r="CI261">
            <v>0</v>
          </cell>
          <cell r="CK261">
            <v>0</v>
          </cell>
          <cell r="CL261">
            <v>0</v>
          </cell>
          <cell r="CN261">
            <v>0</v>
          </cell>
          <cell r="CO261">
            <v>0</v>
          </cell>
        </row>
        <row r="262">
          <cell r="B262">
            <v>0</v>
          </cell>
          <cell r="C262">
            <v>0</v>
          </cell>
          <cell r="E262">
            <v>0</v>
          </cell>
          <cell r="F262">
            <v>0</v>
          </cell>
          <cell r="H262">
            <v>0</v>
          </cell>
          <cell r="I262">
            <v>0</v>
          </cell>
          <cell r="K262">
            <v>0</v>
          </cell>
          <cell r="L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T262">
            <v>0</v>
          </cell>
          <cell r="U262">
            <v>0</v>
          </cell>
          <cell r="W262">
            <v>0</v>
          </cell>
          <cell r="X262">
            <v>0</v>
          </cell>
          <cell r="Z262">
            <v>0</v>
          </cell>
          <cell r="AA262">
            <v>0</v>
          </cell>
          <cell r="AC262">
            <v>0</v>
          </cell>
          <cell r="AD262">
            <v>0</v>
          </cell>
          <cell r="AF262">
            <v>0</v>
          </cell>
          <cell r="AG262">
            <v>0</v>
          </cell>
          <cell r="AI262">
            <v>0</v>
          </cell>
          <cell r="AJ262">
            <v>0</v>
          </cell>
          <cell r="AL262">
            <v>0</v>
          </cell>
          <cell r="AM262">
            <v>0</v>
          </cell>
          <cell r="AO262">
            <v>0</v>
          </cell>
          <cell r="AP262">
            <v>0</v>
          </cell>
          <cell r="AR262">
            <v>0</v>
          </cell>
          <cell r="AS262">
            <v>0</v>
          </cell>
          <cell r="AU262">
            <v>0</v>
          </cell>
          <cell r="AV262">
            <v>0</v>
          </cell>
          <cell r="AX262">
            <v>0</v>
          </cell>
          <cell r="AY262">
            <v>0</v>
          </cell>
          <cell r="BA262">
            <v>0</v>
          </cell>
          <cell r="BB262">
            <v>0</v>
          </cell>
          <cell r="BD262">
            <v>0</v>
          </cell>
          <cell r="BE262">
            <v>0</v>
          </cell>
          <cell r="BG262">
            <v>0</v>
          </cell>
          <cell r="BH262">
            <v>0</v>
          </cell>
          <cell r="BJ262">
            <v>0</v>
          </cell>
          <cell r="BK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S262">
            <v>0</v>
          </cell>
          <cell r="BT262">
            <v>0</v>
          </cell>
          <cell r="BV262">
            <v>0</v>
          </cell>
          <cell r="BW262">
            <v>0</v>
          </cell>
          <cell r="BY262">
            <v>0</v>
          </cell>
          <cell r="BZ262">
            <v>0</v>
          </cell>
          <cell r="CB262">
            <v>0</v>
          </cell>
          <cell r="CC262">
            <v>0</v>
          </cell>
          <cell r="CE262">
            <v>0</v>
          </cell>
          <cell r="CF262">
            <v>0</v>
          </cell>
          <cell r="CH262">
            <v>0</v>
          </cell>
          <cell r="CI262">
            <v>0</v>
          </cell>
          <cell r="CK262">
            <v>0</v>
          </cell>
          <cell r="CL262">
            <v>0</v>
          </cell>
          <cell r="CN262">
            <v>0</v>
          </cell>
          <cell r="CO262">
            <v>0</v>
          </cell>
        </row>
        <row r="263">
          <cell r="B263">
            <v>0</v>
          </cell>
          <cell r="C263">
            <v>0</v>
          </cell>
          <cell r="E263">
            <v>0</v>
          </cell>
          <cell r="F263">
            <v>0</v>
          </cell>
          <cell r="H263">
            <v>0</v>
          </cell>
          <cell r="I263">
            <v>0</v>
          </cell>
          <cell r="K263">
            <v>0</v>
          </cell>
          <cell r="L263">
            <v>0</v>
          </cell>
          <cell r="N263">
            <v>0</v>
          </cell>
          <cell r="O263">
            <v>0</v>
          </cell>
          <cell r="Q263">
            <v>0</v>
          </cell>
          <cell r="R263">
            <v>0</v>
          </cell>
          <cell r="T263">
            <v>0</v>
          </cell>
          <cell r="U263">
            <v>0</v>
          </cell>
          <cell r="W263">
            <v>0</v>
          </cell>
          <cell r="X263">
            <v>0</v>
          </cell>
          <cell r="Z263">
            <v>0</v>
          </cell>
          <cell r="AA263">
            <v>0</v>
          </cell>
          <cell r="AC263">
            <v>0</v>
          </cell>
          <cell r="AD263">
            <v>0</v>
          </cell>
          <cell r="AF263">
            <v>0</v>
          </cell>
          <cell r="AG263">
            <v>0</v>
          </cell>
          <cell r="AI263">
            <v>0</v>
          </cell>
          <cell r="AJ263">
            <v>0</v>
          </cell>
          <cell r="AL263">
            <v>0</v>
          </cell>
          <cell r="AM263">
            <v>0</v>
          </cell>
          <cell r="AO263">
            <v>0</v>
          </cell>
          <cell r="AP263">
            <v>0</v>
          </cell>
          <cell r="AR263">
            <v>0</v>
          </cell>
          <cell r="AS263">
            <v>0</v>
          </cell>
          <cell r="AU263">
            <v>0</v>
          </cell>
          <cell r="AV263">
            <v>0</v>
          </cell>
          <cell r="AX263">
            <v>0</v>
          </cell>
          <cell r="AY263">
            <v>0</v>
          </cell>
          <cell r="BA263">
            <v>0</v>
          </cell>
          <cell r="BB263">
            <v>0</v>
          </cell>
          <cell r="BD263">
            <v>0</v>
          </cell>
          <cell r="BE263">
            <v>0</v>
          </cell>
          <cell r="BG263">
            <v>0</v>
          </cell>
          <cell r="BH263">
            <v>0</v>
          </cell>
          <cell r="BJ263">
            <v>0</v>
          </cell>
          <cell r="BK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S263">
            <v>0</v>
          </cell>
          <cell r="BT263">
            <v>0</v>
          </cell>
          <cell r="BV263">
            <v>0</v>
          </cell>
          <cell r="BW263">
            <v>0</v>
          </cell>
          <cell r="BY263">
            <v>0</v>
          </cell>
          <cell r="BZ263">
            <v>0</v>
          </cell>
          <cell r="CB263">
            <v>0</v>
          </cell>
          <cell r="CC263">
            <v>0</v>
          </cell>
          <cell r="CE263">
            <v>0</v>
          </cell>
          <cell r="CF263">
            <v>0</v>
          </cell>
          <cell r="CH263">
            <v>0</v>
          </cell>
          <cell r="CI263">
            <v>0</v>
          </cell>
          <cell r="CK263">
            <v>0</v>
          </cell>
          <cell r="CL263">
            <v>0</v>
          </cell>
          <cell r="CN263">
            <v>0</v>
          </cell>
          <cell r="CO263">
            <v>0</v>
          </cell>
        </row>
        <row r="264">
          <cell r="B264">
            <v>0</v>
          </cell>
          <cell r="C264">
            <v>0</v>
          </cell>
          <cell r="E264">
            <v>0</v>
          </cell>
          <cell r="F264">
            <v>0</v>
          </cell>
          <cell r="H264">
            <v>0</v>
          </cell>
          <cell r="I264">
            <v>0</v>
          </cell>
          <cell r="K264">
            <v>0</v>
          </cell>
          <cell r="L264">
            <v>0</v>
          </cell>
          <cell r="N264">
            <v>0</v>
          </cell>
          <cell r="O264">
            <v>0</v>
          </cell>
          <cell r="Q264">
            <v>0</v>
          </cell>
          <cell r="R264">
            <v>0</v>
          </cell>
          <cell r="T264">
            <v>0</v>
          </cell>
          <cell r="U264">
            <v>0</v>
          </cell>
          <cell r="W264">
            <v>0</v>
          </cell>
          <cell r="X264">
            <v>0</v>
          </cell>
          <cell r="Z264">
            <v>0</v>
          </cell>
          <cell r="AA264">
            <v>0</v>
          </cell>
          <cell r="AC264">
            <v>0</v>
          </cell>
          <cell r="AD264">
            <v>0</v>
          </cell>
          <cell r="AF264">
            <v>0</v>
          </cell>
          <cell r="AG264">
            <v>0</v>
          </cell>
          <cell r="AI264">
            <v>0</v>
          </cell>
          <cell r="AJ264">
            <v>0</v>
          </cell>
          <cell r="AL264">
            <v>0</v>
          </cell>
          <cell r="AM264">
            <v>0</v>
          </cell>
          <cell r="AO264">
            <v>0</v>
          </cell>
          <cell r="AP264">
            <v>0</v>
          </cell>
          <cell r="AR264">
            <v>0</v>
          </cell>
          <cell r="AS264">
            <v>0</v>
          </cell>
          <cell r="AU264">
            <v>0</v>
          </cell>
          <cell r="AV264">
            <v>0</v>
          </cell>
          <cell r="AX264">
            <v>0</v>
          </cell>
          <cell r="AY264">
            <v>0</v>
          </cell>
          <cell r="BA264">
            <v>0</v>
          </cell>
          <cell r="BB264">
            <v>0</v>
          </cell>
          <cell r="BD264">
            <v>0</v>
          </cell>
          <cell r="BE264">
            <v>0</v>
          </cell>
          <cell r="BG264">
            <v>0</v>
          </cell>
          <cell r="BH264">
            <v>0</v>
          </cell>
          <cell r="BJ264">
            <v>0</v>
          </cell>
          <cell r="BK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S264">
            <v>0</v>
          </cell>
          <cell r="BT264">
            <v>0</v>
          </cell>
          <cell r="BV264">
            <v>0</v>
          </cell>
          <cell r="BW264">
            <v>0</v>
          </cell>
          <cell r="BY264">
            <v>0</v>
          </cell>
          <cell r="BZ264">
            <v>0</v>
          </cell>
          <cell r="CB264">
            <v>0</v>
          </cell>
          <cell r="CC264">
            <v>0</v>
          </cell>
          <cell r="CE264">
            <v>0</v>
          </cell>
          <cell r="CF264">
            <v>0</v>
          </cell>
          <cell r="CH264">
            <v>0</v>
          </cell>
          <cell r="CI264">
            <v>0</v>
          </cell>
          <cell r="CK264">
            <v>0</v>
          </cell>
          <cell r="CL264">
            <v>0</v>
          </cell>
          <cell r="CN264">
            <v>0</v>
          </cell>
          <cell r="CO264">
            <v>0</v>
          </cell>
        </row>
        <row r="265">
          <cell r="B265">
            <v>0</v>
          </cell>
          <cell r="C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0</v>
          </cell>
          <cell r="K265">
            <v>0</v>
          </cell>
          <cell r="L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T265">
            <v>0</v>
          </cell>
          <cell r="U265">
            <v>0</v>
          </cell>
          <cell r="W265">
            <v>0</v>
          </cell>
          <cell r="X265">
            <v>0</v>
          </cell>
          <cell r="Z265">
            <v>0</v>
          </cell>
          <cell r="AA265">
            <v>0</v>
          </cell>
          <cell r="AC265">
            <v>0</v>
          </cell>
          <cell r="AD265">
            <v>0</v>
          </cell>
          <cell r="AF265">
            <v>0</v>
          </cell>
          <cell r="AG265">
            <v>0</v>
          </cell>
          <cell r="AI265">
            <v>0</v>
          </cell>
          <cell r="AJ265">
            <v>0</v>
          </cell>
          <cell r="AL265">
            <v>0</v>
          </cell>
          <cell r="AM265">
            <v>0</v>
          </cell>
          <cell r="AO265">
            <v>0</v>
          </cell>
          <cell r="AP265">
            <v>0</v>
          </cell>
          <cell r="AR265">
            <v>0</v>
          </cell>
          <cell r="AS265">
            <v>0</v>
          </cell>
          <cell r="AU265">
            <v>0</v>
          </cell>
          <cell r="AV265">
            <v>0</v>
          </cell>
          <cell r="AX265">
            <v>0</v>
          </cell>
          <cell r="AY265">
            <v>0</v>
          </cell>
          <cell r="BA265">
            <v>0</v>
          </cell>
          <cell r="BB265">
            <v>0</v>
          </cell>
          <cell r="BD265">
            <v>0</v>
          </cell>
          <cell r="BE265">
            <v>0</v>
          </cell>
          <cell r="BG265">
            <v>0</v>
          </cell>
          <cell r="BH265">
            <v>0</v>
          </cell>
          <cell r="BJ265">
            <v>0</v>
          </cell>
          <cell r="BK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S265">
            <v>0</v>
          </cell>
          <cell r="BT265">
            <v>0</v>
          </cell>
          <cell r="BV265">
            <v>0</v>
          </cell>
          <cell r="BW265">
            <v>0</v>
          </cell>
          <cell r="BY265">
            <v>0</v>
          </cell>
          <cell r="BZ265">
            <v>0</v>
          </cell>
          <cell r="CB265">
            <v>0</v>
          </cell>
          <cell r="CC265">
            <v>0</v>
          </cell>
          <cell r="CE265">
            <v>0</v>
          </cell>
          <cell r="CF265">
            <v>0</v>
          </cell>
          <cell r="CH265">
            <v>0</v>
          </cell>
          <cell r="CI265">
            <v>0</v>
          </cell>
          <cell r="CK265">
            <v>0</v>
          </cell>
          <cell r="CL265">
            <v>0</v>
          </cell>
          <cell r="CN265">
            <v>0</v>
          </cell>
          <cell r="CO265">
            <v>0</v>
          </cell>
        </row>
        <row r="266">
          <cell r="B266">
            <v>0</v>
          </cell>
          <cell r="C266">
            <v>0</v>
          </cell>
          <cell r="E266">
            <v>0</v>
          </cell>
          <cell r="F266">
            <v>0</v>
          </cell>
          <cell r="H266">
            <v>0</v>
          </cell>
          <cell r="I266">
            <v>0</v>
          </cell>
          <cell r="K266">
            <v>0</v>
          </cell>
          <cell r="L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T266">
            <v>0</v>
          </cell>
          <cell r="U266">
            <v>0</v>
          </cell>
          <cell r="W266">
            <v>0</v>
          </cell>
          <cell r="X266">
            <v>0</v>
          </cell>
          <cell r="Z266">
            <v>0</v>
          </cell>
          <cell r="AA266">
            <v>0</v>
          </cell>
          <cell r="AC266">
            <v>0</v>
          </cell>
          <cell r="AD266">
            <v>0</v>
          </cell>
          <cell r="AF266">
            <v>0</v>
          </cell>
          <cell r="AG266">
            <v>0</v>
          </cell>
          <cell r="AI266">
            <v>0</v>
          </cell>
          <cell r="AJ266">
            <v>0</v>
          </cell>
          <cell r="AL266">
            <v>0</v>
          </cell>
          <cell r="AM266">
            <v>0</v>
          </cell>
          <cell r="AO266">
            <v>0</v>
          </cell>
          <cell r="AP266">
            <v>0</v>
          </cell>
          <cell r="AR266">
            <v>0</v>
          </cell>
          <cell r="AS266">
            <v>0</v>
          </cell>
          <cell r="AU266">
            <v>0</v>
          </cell>
          <cell r="AV266">
            <v>0</v>
          </cell>
          <cell r="AX266">
            <v>0</v>
          </cell>
          <cell r="AY266">
            <v>0</v>
          </cell>
          <cell r="BA266">
            <v>0</v>
          </cell>
          <cell r="BB266">
            <v>0</v>
          </cell>
          <cell r="BD266">
            <v>0</v>
          </cell>
          <cell r="BE266">
            <v>0</v>
          </cell>
          <cell r="BG266">
            <v>0</v>
          </cell>
          <cell r="BH266">
            <v>0</v>
          </cell>
          <cell r="BJ266">
            <v>0</v>
          </cell>
          <cell r="BK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S266">
            <v>0</v>
          </cell>
          <cell r="BT266">
            <v>0</v>
          </cell>
          <cell r="BV266">
            <v>0</v>
          </cell>
          <cell r="BW266">
            <v>0</v>
          </cell>
          <cell r="BY266">
            <v>0</v>
          </cell>
          <cell r="BZ266">
            <v>0</v>
          </cell>
          <cell r="CB266">
            <v>0</v>
          </cell>
          <cell r="CC266">
            <v>0</v>
          </cell>
          <cell r="CE266">
            <v>0</v>
          </cell>
          <cell r="CF266">
            <v>0</v>
          </cell>
          <cell r="CH266">
            <v>0</v>
          </cell>
          <cell r="CI266">
            <v>0</v>
          </cell>
          <cell r="CK266">
            <v>0</v>
          </cell>
          <cell r="CL266">
            <v>0</v>
          </cell>
          <cell r="CN266">
            <v>0</v>
          </cell>
          <cell r="CO266">
            <v>0</v>
          </cell>
        </row>
        <row r="267">
          <cell r="B267">
            <v>0</v>
          </cell>
          <cell r="C267">
            <v>0</v>
          </cell>
          <cell r="E267">
            <v>0</v>
          </cell>
          <cell r="F267">
            <v>0</v>
          </cell>
          <cell r="H267">
            <v>0</v>
          </cell>
          <cell r="I267">
            <v>0</v>
          </cell>
          <cell r="K267">
            <v>0</v>
          </cell>
          <cell r="L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T267">
            <v>0</v>
          </cell>
          <cell r="U267">
            <v>0</v>
          </cell>
          <cell r="W267">
            <v>0</v>
          </cell>
          <cell r="X267">
            <v>0</v>
          </cell>
          <cell r="Z267">
            <v>0</v>
          </cell>
          <cell r="AA267">
            <v>0</v>
          </cell>
          <cell r="AC267">
            <v>0</v>
          </cell>
          <cell r="AD267">
            <v>0</v>
          </cell>
          <cell r="AF267">
            <v>0</v>
          </cell>
          <cell r="AG267">
            <v>0</v>
          </cell>
          <cell r="AI267">
            <v>0</v>
          </cell>
          <cell r="AJ267">
            <v>0</v>
          </cell>
          <cell r="AL267">
            <v>0</v>
          </cell>
          <cell r="AM267">
            <v>0</v>
          </cell>
          <cell r="AO267">
            <v>0</v>
          </cell>
          <cell r="AP267">
            <v>0</v>
          </cell>
          <cell r="AR267">
            <v>0</v>
          </cell>
          <cell r="AS267">
            <v>0</v>
          </cell>
          <cell r="AU267">
            <v>0</v>
          </cell>
          <cell r="AV267">
            <v>0</v>
          </cell>
          <cell r="AX267">
            <v>0</v>
          </cell>
          <cell r="AY267">
            <v>0</v>
          </cell>
          <cell r="BA267">
            <v>0</v>
          </cell>
          <cell r="BB267">
            <v>0</v>
          </cell>
          <cell r="BD267">
            <v>0</v>
          </cell>
          <cell r="BE267">
            <v>0</v>
          </cell>
          <cell r="BG267">
            <v>0</v>
          </cell>
          <cell r="BH267">
            <v>0</v>
          </cell>
          <cell r="BJ267">
            <v>0</v>
          </cell>
          <cell r="BK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S267">
            <v>0</v>
          </cell>
          <cell r="BT267">
            <v>0</v>
          </cell>
          <cell r="BV267">
            <v>0</v>
          </cell>
          <cell r="BW267">
            <v>0</v>
          </cell>
          <cell r="BY267">
            <v>0</v>
          </cell>
          <cell r="BZ267">
            <v>0</v>
          </cell>
          <cell r="CB267">
            <v>0</v>
          </cell>
          <cell r="CC267">
            <v>0</v>
          </cell>
          <cell r="CE267">
            <v>0</v>
          </cell>
          <cell r="CF267">
            <v>0</v>
          </cell>
          <cell r="CH267">
            <v>0</v>
          </cell>
          <cell r="CI267">
            <v>0</v>
          </cell>
          <cell r="CK267">
            <v>0</v>
          </cell>
          <cell r="CL267">
            <v>0</v>
          </cell>
          <cell r="CN267">
            <v>0</v>
          </cell>
          <cell r="CO267">
            <v>0</v>
          </cell>
        </row>
        <row r="268">
          <cell r="B268">
            <v>0</v>
          </cell>
          <cell r="C268">
            <v>0</v>
          </cell>
          <cell r="E268">
            <v>0</v>
          </cell>
          <cell r="F268">
            <v>0</v>
          </cell>
          <cell r="H268">
            <v>0</v>
          </cell>
          <cell r="I268">
            <v>0</v>
          </cell>
          <cell r="K268">
            <v>0</v>
          </cell>
          <cell r="L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T268">
            <v>0</v>
          </cell>
          <cell r="U268">
            <v>0</v>
          </cell>
          <cell r="W268">
            <v>0</v>
          </cell>
          <cell r="X268">
            <v>0</v>
          </cell>
          <cell r="Z268">
            <v>0</v>
          </cell>
          <cell r="AA268">
            <v>0</v>
          </cell>
          <cell r="AC268">
            <v>0</v>
          </cell>
          <cell r="AD268">
            <v>0</v>
          </cell>
          <cell r="AF268">
            <v>0</v>
          </cell>
          <cell r="AG268">
            <v>0</v>
          </cell>
          <cell r="AI268">
            <v>0</v>
          </cell>
          <cell r="AJ268">
            <v>0</v>
          </cell>
          <cell r="AL268">
            <v>0</v>
          </cell>
          <cell r="AM268">
            <v>0</v>
          </cell>
          <cell r="AO268">
            <v>0</v>
          </cell>
          <cell r="AP268">
            <v>0</v>
          </cell>
          <cell r="AR268">
            <v>0</v>
          </cell>
          <cell r="AS268">
            <v>0</v>
          </cell>
          <cell r="AU268">
            <v>0</v>
          </cell>
          <cell r="AV268">
            <v>0</v>
          </cell>
          <cell r="AX268">
            <v>0</v>
          </cell>
          <cell r="AY268">
            <v>0</v>
          </cell>
          <cell r="BA268">
            <v>0</v>
          </cell>
          <cell r="BB268">
            <v>0</v>
          </cell>
          <cell r="BD268">
            <v>0</v>
          </cell>
          <cell r="BE268">
            <v>0</v>
          </cell>
          <cell r="BG268">
            <v>0</v>
          </cell>
          <cell r="BH268">
            <v>0</v>
          </cell>
          <cell r="BJ268">
            <v>0</v>
          </cell>
          <cell r="BK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S268">
            <v>0</v>
          </cell>
          <cell r="BT268">
            <v>0</v>
          </cell>
          <cell r="BV268">
            <v>0</v>
          </cell>
          <cell r="BW268">
            <v>0</v>
          </cell>
          <cell r="BY268">
            <v>0</v>
          </cell>
          <cell r="BZ268">
            <v>0</v>
          </cell>
          <cell r="CB268">
            <v>0</v>
          </cell>
          <cell r="CC268">
            <v>0</v>
          </cell>
          <cell r="CE268">
            <v>0</v>
          </cell>
          <cell r="CF268">
            <v>0</v>
          </cell>
          <cell r="CH268">
            <v>0</v>
          </cell>
          <cell r="CI268">
            <v>0</v>
          </cell>
          <cell r="CK268">
            <v>0</v>
          </cell>
          <cell r="CL268">
            <v>0</v>
          </cell>
          <cell r="CN268">
            <v>0</v>
          </cell>
          <cell r="CO268">
            <v>0</v>
          </cell>
        </row>
        <row r="269">
          <cell r="B269">
            <v>0</v>
          </cell>
          <cell r="C269">
            <v>0</v>
          </cell>
          <cell r="E269">
            <v>0</v>
          </cell>
          <cell r="F269">
            <v>0</v>
          </cell>
          <cell r="H269">
            <v>0</v>
          </cell>
          <cell r="I269">
            <v>0</v>
          </cell>
          <cell r="K269">
            <v>0</v>
          </cell>
          <cell r="L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T269">
            <v>0</v>
          </cell>
          <cell r="U269">
            <v>0</v>
          </cell>
          <cell r="W269">
            <v>0</v>
          </cell>
          <cell r="X269">
            <v>0</v>
          </cell>
          <cell r="Z269">
            <v>0</v>
          </cell>
          <cell r="AA269">
            <v>0</v>
          </cell>
          <cell r="AC269">
            <v>0</v>
          </cell>
          <cell r="AD269">
            <v>0</v>
          </cell>
          <cell r="AF269">
            <v>0</v>
          </cell>
          <cell r="AG269">
            <v>0</v>
          </cell>
          <cell r="AI269">
            <v>0</v>
          </cell>
          <cell r="AJ269">
            <v>0</v>
          </cell>
          <cell r="AL269">
            <v>0</v>
          </cell>
          <cell r="AM269">
            <v>0</v>
          </cell>
          <cell r="AO269">
            <v>0</v>
          </cell>
          <cell r="AP269">
            <v>0</v>
          </cell>
          <cell r="AR269">
            <v>0</v>
          </cell>
          <cell r="AS269">
            <v>0</v>
          </cell>
          <cell r="AU269">
            <v>0</v>
          </cell>
          <cell r="AV269">
            <v>0</v>
          </cell>
          <cell r="AX269">
            <v>0</v>
          </cell>
          <cell r="AY269">
            <v>0</v>
          </cell>
          <cell r="BA269">
            <v>0</v>
          </cell>
          <cell r="BB269">
            <v>0</v>
          </cell>
          <cell r="BD269">
            <v>0</v>
          </cell>
          <cell r="BE269">
            <v>0</v>
          </cell>
          <cell r="BG269">
            <v>0</v>
          </cell>
          <cell r="BH269">
            <v>0</v>
          </cell>
          <cell r="BJ269">
            <v>0</v>
          </cell>
          <cell r="BK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S269">
            <v>0</v>
          </cell>
          <cell r="BT269">
            <v>0</v>
          </cell>
          <cell r="BV269">
            <v>0</v>
          </cell>
          <cell r="BW269">
            <v>0</v>
          </cell>
          <cell r="BY269">
            <v>0</v>
          </cell>
          <cell r="BZ269">
            <v>0</v>
          </cell>
          <cell r="CB269">
            <v>0</v>
          </cell>
          <cell r="CC269">
            <v>0</v>
          </cell>
          <cell r="CE269">
            <v>0</v>
          </cell>
          <cell r="CF269">
            <v>0</v>
          </cell>
          <cell r="CH269">
            <v>0</v>
          </cell>
          <cell r="CI269">
            <v>0</v>
          </cell>
          <cell r="CK269">
            <v>0</v>
          </cell>
          <cell r="CL269">
            <v>0</v>
          </cell>
          <cell r="CN269">
            <v>0</v>
          </cell>
          <cell r="CO269">
            <v>0</v>
          </cell>
        </row>
        <row r="270">
          <cell r="B270">
            <v>0</v>
          </cell>
          <cell r="C270">
            <v>0</v>
          </cell>
          <cell r="E270">
            <v>0</v>
          </cell>
          <cell r="F270">
            <v>0</v>
          </cell>
          <cell r="H270">
            <v>0</v>
          </cell>
          <cell r="I270">
            <v>0</v>
          </cell>
          <cell r="K270">
            <v>0</v>
          </cell>
          <cell r="L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T270">
            <v>0</v>
          </cell>
          <cell r="U270">
            <v>0</v>
          </cell>
          <cell r="W270">
            <v>0</v>
          </cell>
          <cell r="X270">
            <v>0</v>
          </cell>
          <cell r="Z270">
            <v>0</v>
          </cell>
          <cell r="AA270">
            <v>0</v>
          </cell>
          <cell r="AC270">
            <v>0</v>
          </cell>
          <cell r="AD270">
            <v>0</v>
          </cell>
          <cell r="AF270">
            <v>0</v>
          </cell>
          <cell r="AG270">
            <v>0</v>
          </cell>
          <cell r="AI270">
            <v>0</v>
          </cell>
          <cell r="AJ270">
            <v>0</v>
          </cell>
          <cell r="AL270">
            <v>0</v>
          </cell>
          <cell r="AM270">
            <v>0</v>
          </cell>
          <cell r="AO270">
            <v>0</v>
          </cell>
          <cell r="AP270">
            <v>0</v>
          </cell>
          <cell r="AR270">
            <v>0</v>
          </cell>
          <cell r="AS270">
            <v>0</v>
          </cell>
          <cell r="AU270">
            <v>0</v>
          </cell>
          <cell r="AV270">
            <v>0</v>
          </cell>
          <cell r="AX270">
            <v>0</v>
          </cell>
          <cell r="AY270">
            <v>0</v>
          </cell>
          <cell r="BA270">
            <v>0</v>
          </cell>
          <cell r="BB270">
            <v>0</v>
          </cell>
          <cell r="BD270">
            <v>0</v>
          </cell>
          <cell r="BE270">
            <v>0</v>
          </cell>
          <cell r="BG270">
            <v>0</v>
          </cell>
          <cell r="BH270">
            <v>0</v>
          </cell>
          <cell r="BJ270">
            <v>0</v>
          </cell>
          <cell r="BK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S270">
            <v>0</v>
          </cell>
          <cell r="BT270">
            <v>0</v>
          </cell>
          <cell r="BV270">
            <v>0</v>
          </cell>
          <cell r="BW270">
            <v>0</v>
          </cell>
          <cell r="BY270">
            <v>0</v>
          </cell>
          <cell r="BZ270">
            <v>0</v>
          </cell>
          <cell r="CB270">
            <v>0</v>
          </cell>
          <cell r="CC270">
            <v>0</v>
          </cell>
          <cell r="CE270">
            <v>0</v>
          </cell>
          <cell r="CF270">
            <v>0</v>
          </cell>
          <cell r="CH270">
            <v>0</v>
          </cell>
          <cell r="CI270">
            <v>0</v>
          </cell>
          <cell r="CK270">
            <v>0</v>
          </cell>
          <cell r="CL270">
            <v>0</v>
          </cell>
          <cell r="CN270">
            <v>0</v>
          </cell>
          <cell r="CO270">
            <v>0</v>
          </cell>
        </row>
        <row r="271">
          <cell r="B271">
            <v>0</v>
          </cell>
          <cell r="C271">
            <v>0</v>
          </cell>
          <cell r="E271">
            <v>0</v>
          </cell>
          <cell r="F271">
            <v>0</v>
          </cell>
          <cell r="H271">
            <v>0</v>
          </cell>
          <cell r="I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T271">
            <v>0</v>
          </cell>
          <cell r="U271">
            <v>0</v>
          </cell>
          <cell r="W271">
            <v>0</v>
          </cell>
          <cell r="X271">
            <v>0</v>
          </cell>
          <cell r="Z271">
            <v>0</v>
          </cell>
          <cell r="AA271">
            <v>0</v>
          </cell>
          <cell r="AC271">
            <v>0</v>
          </cell>
          <cell r="AD271">
            <v>0</v>
          </cell>
          <cell r="AF271">
            <v>0</v>
          </cell>
          <cell r="AG271">
            <v>0</v>
          </cell>
          <cell r="AI271">
            <v>0</v>
          </cell>
          <cell r="AJ271">
            <v>0</v>
          </cell>
          <cell r="AL271">
            <v>0</v>
          </cell>
          <cell r="AM271">
            <v>0</v>
          </cell>
          <cell r="AO271">
            <v>0</v>
          </cell>
          <cell r="AP271">
            <v>0</v>
          </cell>
          <cell r="AR271">
            <v>0</v>
          </cell>
          <cell r="AS271">
            <v>0</v>
          </cell>
          <cell r="AU271">
            <v>0</v>
          </cell>
          <cell r="AV271">
            <v>0</v>
          </cell>
          <cell r="AX271">
            <v>0</v>
          </cell>
          <cell r="AY271">
            <v>0</v>
          </cell>
          <cell r="BA271">
            <v>0</v>
          </cell>
          <cell r="BB271">
            <v>0</v>
          </cell>
          <cell r="BD271">
            <v>0</v>
          </cell>
          <cell r="BE271">
            <v>0</v>
          </cell>
          <cell r="BG271">
            <v>0</v>
          </cell>
          <cell r="BH271">
            <v>0</v>
          </cell>
          <cell r="BJ271">
            <v>0</v>
          </cell>
          <cell r="BK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S271">
            <v>0</v>
          </cell>
          <cell r="BT271">
            <v>0</v>
          </cell>
          <cell r="BV271">
            <v>0</v>
          </cell>
          <cell r="BW271">
            <v>0</v>
          </cell>
          <cell r="BY271">
            <v>0</v>
          </cell>
          <cell r="BZ271">
            <v>0</v>
          </cell>
          <cell r="CB271">
            <v>0</v>
          </cell>
          <cell r="CC271">
            <v>0</v>
          </cell>
          <cell r="CE271">
            <v>0</v>
          </cell>
          <cell r="CF271">
            <v>0</v>
          </cell>
          <cell r="CH271">
            <v>0</v>
          </cell>
          <cell r="CI271">
            <v>0</v>
          </cell>
          <cell r="CK271">
            <v>0</v>
          </cell>
          <cell r="CL271">
            <v>0</v>
          </cell>
          <cell r="CN271">
            <v>0</v>
          </cell>
          <cell r="CO271">
            <v>0</v>
          </cell>
        </row>
        <row r="272">
          <cell r="B272">
            <v>0</v>
          </cell>
          <cell r="C272">
            <v>0</v>
          </cell>
          <cell r="E272">
            <v>0</v>
          </cell>
          <cell r="F272">
            <v>0</v>
          </cell>
          <cell r="H272">
            <v>0</v>
          </cell>
          <cell r="I272">
            <v>0</v>
          </cell>
          <cell r="K272">
            <v>0</v>
          </cell>
          <cell r="L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T272">
            <v>0</v>
          </cell>
          <cell r="U272">
            <v>0</v>
          </cell>
          <cell r="W272">
            <v>0</v>
          </cell>
          <cell r="X272">
            <v>0</v>
          </cell>
          <cell r="Z272">
            <v>0</v>
          </cell>
          <cell r="AA272">
            <v>0</v>
          </cell>
          <cell r="AC272">
            <v>0</v>
          </cell>
          <cell r="AD272">
            <v>0</v>
          </cell>
          <cell r="AF272">
            <v>0</v>
          </cell>
          <cell r="AG272">
            <v>0</v>
          </cell>
          <cell r="AI272">
            <v>0</v>
          </cell>
          <cell r="AJ272">
            <v>0</v>
          </cell>
          <cell r="AL272">
            <v>0</v>
          </cell>
          <cell r="AM272">
            <v>0</v>
          </cell>
          <cell r="AO272">
            <v>0</v>
          </cell>
          <cell r="AP272">
            <v>0</v>
          </cell>
          <cell r="AR272">
            <v>0</v>
          </cell>
          <cell r="AS272">
            <v>0</v>
          </cell>
          <cell r="AU272">
            <v>0</v>
          </cell>
          <cell r="AV272">
            <v>0</v>
          </cell>
          <cell r="AX272">
            <v>0</v>
          </cell>
          <cell r="AY272">
            <v>0</v>
          </cell>
          <cell r="BA272">
            <v>0</v>
          </cell>
          <cell r="BB272">
            <v>0</v>
          </cell>
          <cell r="BD272">
            <v>0</v>
          </cell>
          <cell r="BE272">
            <v>0</v>
          </cell>
          <cell r="BG272">
            <v>0</v>
          </cell>
          <cell r="BH272">
            <v>0</v>
          </cell>
          <cell r="BJ272">
            <v>0</v>
          </cell>
          <cell r="BK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S272">
            <v>0</v>
          </cell>
          <cell r="BT272">
            <v>0</v>
          </cell>
          <cell r="BV272">
            <v>0</v>
          </cell>
          <cell r="BW272">
            <v>0</v>
          </cell>
          <cell r="BY272">
            <v>0</v>
          </cell>
          <cell r="BZ272">
            <v>0</v>
          </cell>
          <cell r="CB272">
            <v>0</v>
          </cell>
          <cell r="CC272">
            <v>0</v>
          </cell>
          <cell r="CE272">
            <v>0</v>
          </cell>
          <cell r="CF272">
            <v>0</v>
          </cell>
          <cell r="CH272">
            <v>0</v>
          </cell>
          <cell r="CI272">
            <v>0</v>
          </cell>
          <cell r="CK272">
            <v>0</v>
          </cell>
          <cell r="CL272">
            <v>0</v>
          </cell>
          <cell r="CN272">
            <v>0</v>
          </cell>
          <cell r="CO272">
            <v>0</v>
          </cell>
        </row>
        <row r="273">
          <cell r="B273">
            <v>0</v>
          </cell>
          <cell r="C273">
            <v>0</v>
          </cell>
          <cell r="E273">
            <v>0</v>
          </cell>
          <cell r="F273">
            <v>0</v>
          </cell>
          <cell r="H273">
            <v>0</v>
          </cell>
          <cell r="I273">
            <v>0</v>
          </cell>
          <cell r="K273">
            <v>0</v>
          </cell>
          <cell r="L273">
            <v>0</v>
          </cell>
          <cell r="N273">
            <v>0</v>
          </cell>
          <cell r="O273">
            <v>0</v>
          </cell>
          <cell r="Q273">
            <v>0</v>
          </cell>
          <cell r="R273">
            <v>0</v>
          </cell>
          <cell r="T273">
            <v>0</v>
          </cell>
          <cell r="U273">
            <v>0</v>
          </cell>
          <cell r="W273">
            <v>0</v>
          </cell>
          <cell r="X273">
            <v>0</v>
          </cell>
          <cell r="Z273">
            <v>0</v>
          </cell>
          <cell r="AA273">
            <v>0</v>
          </cell>
          <cell r="AC273">
            <v>0</v>
          </cell>
          <cell r="AD273">
            <v>0</v>
          </cell>
          <cell r="AF273">
            <v>0</v>
          </cell>
          <cell r="AG273">
            <v>0</v>
          </cell>
          <cell r="AI273">
            <v>0</v>
          </cell>
          <cell r="AJ273">
            <v>0</v>
          </cell>
          <cell r="AL273">
            <v>0</v>
          </cell>
          <cell r="AM273">
            <v>0</v>
          </cell>
          <cell r="AO273">
            <v>0</v>
          </cell>
          <cell r="AP273">
            <v>0</v>
          </cell>
          <cell r="AR273">
            <v>0</v>
          </cell>
          <cell r="AS273">
            <v>0</v>
          </cell>
          <cell r="AU273">
            <v>0</v>
          </cell>
          <cell r="AV273">
            <v>0</v>
          </cell>
          <cell r="AX273">
            <v>0</v>
          </cell>
          <cell r="AY273">
            <v>0</v>
          </cell>
          <cell r="BA273">
            <v>0</v>
          </cell>
          <cell r="BB273">
            <v>0</v>
          </cell>
          <cell r="BD273">
            <v>0</v>
          </cell>
          <cell r="BE273">
            <v>0</v>
          </cell>
          <cell r="BG273">
            <v>0</v>
          </cell>
          <cell r="BH273">
            <v>0</v>
          </cell>
          <cell r="BJ273">
            <v>0</v>
          </cell>
          <cell r="BK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S273">
            <v>0</v>
          </cell>
          <cell r="BT273">
            <v>0</v>
          </cell>
          <cell r="BV273">
            <v>0</v>
          </cell>
          <cell r="BW273">
            <v>0</v>
          </cell>
          <cell r="BY273">
            <v>0</v>
          </cell>
          <cell r="BZ273">
            <v>0</v>
          </cell>
          <cell r="CB273">
            <v>0</v>
          </cell>
          <cell r="CC273">
            <v>0</v>
          </cell>
          <cell r="CE273">
            <v>0</v>
          </cell>
          <cell r="CF273">
            <v>0</v>
          </cell>
          <cell r="CH273">
            <v>0</v>
          </cell>
          <cell r="CI273">
            <v>0</v>
          </cell>
          <cell r="CK273">
            <v>0</v>
          </cell>
          <cell r="CL273">
            <v>0</v>
          </cell>
          <cell r="CN273">
            <v>0</v>
          </cell>
          <cell r="CO273">
            <v>0</v>
          </cell>
        </row>
        <row r="274">
          <cell r="B274">
            <v>0</v>
          </cell>
          <cell r="C274">
            <v>0</v>
          </cell>
          <cell r="E274">
            <v>0</v>
          </cell>
          <cell r="F274">
            <v>0</v>
          </cell>
          <cell r="H274">
            <v>0</v>
          </cell>
          <cell r="I274">
            <v>0</v>
          </cell>
          <cell r="K274">
            <v>0</v>
          </cell>
          <cell r="L274">
            <v>0</v>
          </cell>
          <cell r="N274">
            <v>0</v>
          </cell>
          <cell r="O274">
            <v>0</v>
          </cell>
          <cell r="Q274">
            <v>0</v>
          </cell>
          <cell r="R274">
            <v>0</v>
          </cell>
          <cell r="T274">
            <v>0</v>
          </cell>
          <cell r="U274">
            <v>0</v>
          </cell>
          <cell r="W274">
            <v>0</v>
          </cell>
          <cell r="X274">
            <v>0</v>
          </cell>
          <cell r="Z274">
            <v>0</v>
          </cell>
          <cell r="AA274">
            <v>0</v>
          </cell>
          <cell r="AC274">
            <v>0</v>
          </cell>
          <cell r="AD274">
            <v>0</v>
          </cell>
          <cell r="AF274">
            <v>0</v>
          </cell>
          <cell r="AG274">
            <v>0</v>
          </cell>
          <cell r="AI274">
            <v>0</v>
          </cell>
          <cell r="AJ274">
            <v>0</v>
          </cell>
          <cell r="AL274">
            <v>0</v>
          </cell>
          <cell r="AM274">
            <v>0</v>
          </cell>
          <cell r="AO274">
            <v>0</v>
          </cell>
          <cell r="AP274">
            <v>0</v>
          </cell>
          <cell r="AR274">
            <v>0</v>
          </cell>
          <cell r="AS274">
            <v>0</v>
          </cell>
          <cell r="AU274">
            <v>0</v>
          </cell>
          <cell r="AV274">
            <v>0</v>
          </cell>
          <cell r="AX274">
            <v>0</v>
          </cell>
          <cell r="AY274">
            <v>0</v>
          </cell>
          <cell r="BA274">
            <v>0</v>
          </cell>
          <cell r="BB274">
            <v>0</v>
          </cell>
          <cell r="BD274">
            <v>0</v>
          </cell>
          <cell r="BE274">
            <v>0</v>
          </cell>
          <cell r="BG274">
            <v>0</v>
          </cell>
          <cell r="BH274">
            <v>0</v>
          </cell>
          <cell r="BJ274">
            <v>0</v>
          </cell>
          <cell r="BK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S274">
            <v>0</v>
          </cell>
          <cell r="BT274">
            <v>0</v>
          </cell>
          <cell r="BV274">
            <v>0</v>
          </cell>
          <cell r="BW274">
            <v>0</v>
          </cell>
          <cell r="BY274">
            <v>0</v>
          </cell>
          <cell r="BZ274">
            <v>0</v>
          </cell>
          <cell r="CB274">
            <v>0</v>
          </cell>
          <cell r="CC274">
            <v>0</v>
          </cell>
          <cell r="CE274">
            <v>0</v>
          </cell>
          <cell r="CF274">
            <v>0</v>
          </cell>
          <cell r="CH274">
            <v>0</v>
          </cell>
          <cell r="CI274">
            <v>0</v>
          </cell>
          <cell r="CK274">
            <v>0</v>
          </cell>
          <cell r="CL274">
            <v>0</v>
          </cell>
          <cell r="CN274">
            <v>0</v>
          </cell>
          <cell r="CO274">
            <v>0</v>
          </cell>
        </row>
        <row r="275">
          <cell r="B275">
            <v>0</v>
          </cell>
          <cell r="C275">
            <v>0</v>
          </cell>
          <cell r="E275">
            <v>0</v>
          </cell>
          <cell r="F275">
            <v>0</v>
          </cell>
          <cell r="H275">
            <v>0</v>
          </cell>
          <cell r="I275">
            <v>0</v>
          </cell>
          <cell r="K275">
            <v>0</v>
          </cell>
          <cell r="L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T275">
            <v>0</v>
          </cell>
          <cell r="U275">
            <v>0</v>
          </cell>
          <cell r="W275">
            <v>0</v>
          </cell>
          <cell r="X275">
            <v>0</v>
          </cell>
          <cell r="Z275">
            <v>0</v>
          </cell>
          <cell r="AA275">
            <v>0</v>
          </cell>
          <cell r="AC275">
            <v>0</v>
          </cell>
          <cell r="AD275">
            <v>0</v>
          </cell>
          <cell r="AF275">
            <v>0</v>
          </cell>
          <cell r="AG275">
            <v>0</v>
          </cell>
          <cell r="AI275">
            <v>0</v>
          </cell>
          <cell r="AJ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0</v>
          </cell>
          <cell r="AR275">
            <v>0</v>
          </cell>
          <cell r="AS275">
            <v>0</v>
          </cell>
          <cell r="AU275">
            <v>0</v>
          </cell>
          <cell r="AV275">
            <v>0</v>
          </cell>
          <cell r="AX275">
            <v>0</v>
          </cell>
          <cell r="AY275">
            <v>0</v>
          </cell>
          <cell r="BA275">
            <v>0</v>
          </cell>
          <cell r="BB275">
            <v>0</v>
          </cell>
          <cell r="BD275">
            <v>0</v>
          </cell>
          <cell r="BE275">
            <v>0</v>
          </cell>
          <cell r="BG275">
            <v>0</v>
          </cell>
          <cell r="BH275">
            <v>0</v>
          </cell>
          <cell r="BJ275">
            <v>0</v>
          </cell>
          <cell r="BK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S275">
            <v>0</v>
          </cell>
          <cell r="BT275">
            <v>0</v>
          </cell>
          <cell r="BV275">
            <v>0</v>
          </cell>
          <cell r="BW275">
            <v>0</v>
          </cell>
          <cell r="BY275">
            <v>0</v>
          </cell>
          <cell r="BZ275">
            <v>0</v>
          </cell>
          <cell r="CB275">
            <v>0</v>
          </cell>
          <cell r="CC275">
            <v>0</v>
          </cell>
          <cell r="CE275">
            <v>0</v>
          </cell>
          <cell r="CF275">
            <v>0</v>
          </cell>
          <cell r="CH275">
            <v>0</v>
          </cell>
          <cell r="CI275">
            <v>0</v>
          </cell>
          <cell r="CK275">
            <v>0</v>
          </cell>
          <cell r="CL275">
            <v>0</v>
          </cell>
          <cell r="CN275">
            <v>0</v>
          </cell>
          <cell r="CO275">
            <v>0</v>
          </cell>
        </row>
        <row r="276">
          <cell r="B276">
            <v>0</v>
          </cell>
          <cell r="C276">
            <v>0</v>
          </cell>
          <cell r="E276">
            <v>0</v>
          </cell>
          <cell r="F276">
            <v>0</v>
          </cell>
          <cell r="H276">
            <v>0</v>
          </cell>
          <cell r="I276">
            <v>0</v>
          </cell>
          <cell r="K276">
            <v>0</v>
          </cell>
          <cell r="L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T276">
            <v>0</v>
          </cell>
          <cell r="U276">
            <v>0</v>
          </cell>
          <cell r="W276">
            <v>0</v>
          </cell>
          <cell r="X276">
            <v>0</v>
          </cell>
          <cell r="Z276">
            <v>0</v>
          </cell>
          <cell r="AA276">
            <v>0</v>
          </cell>
          <cell r="AC276">
            <v>0</v>
          </cell>
          <cell r="AD276">
            <v>0</v>
          </cell>
          <cell r="AF276">
            <v>0</v>
          </cell>
          <cell r="AG276">
            <v>0</v>
          </cell>
          <cell r="AI276">
            <v>0</v>
          </cell>
          <cell r="AJ276">
            <v>0</v>
          </cell>
          <cell r="AL276">
            <v>0</v>
          </cell>
          <cell r="AM276">
            <v>0</v>
          </cell>
          <cell r="AO276">
            <v>0</v>
          </cell>
          <cell r="AP276">
            <v>0</v>
          </cell>
          <cell r="AR276">
            <v>0</v>
          </cell>
          <cell r="AS276">
            <v>0</v>
          </cell>
          <cell r="AU276">
            <v>0</v>
          </cell>
          <cell r="AV276">
            <v>0</v>
          </cell>
          <cell r="AX276">
            <v>0</v>
          </cell>
          <cell r="AY276">
            <v>0</v>
          </cell>
          <cell r="BA276">
            <v>0</v>
          </cell>
          <cell r="BB276">
            <v>0</v>
          </cell>
          <cell r="BD276">
            <v>0</v>
          </cell>
          <cell r="BE276">
            <v>0</v>
          </cell>
          <cell r="BG276">
            <v>0</v>
          </cell>
          <cell r="BH276">
            <v>0</v>
          </cell>
          <cell r="BJ276">
            <v>0</v>
          </cell>
          <cell r="BK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S276">
            <v>0</v>
          </cell>
          <cell r="BT276">
            <v>0</v>
          </cell>
          <cell r="BV276">
            <v>0</v>
          </cell>
          <cell r="BW276">
            <v>0</v>
          </cell>
          <cell r="BY276">
            <v>0</v>
          </cell>
          <cell r="BZ276">
            <v>0</v>
          </cell>
          <cell r="CB276">
            <v>0</v>
          </cell>
          <cell r="CC276">
            <v>0</v>
          </cell>
          <cell r="CE276">
            <v>0</v>
          </cell>
          <cell r="CF276">
            <v>0</v>
          </cell>
          <cell r="CH276">
            <v>0</v>
          </cell>
          <cell r="CI276">
            <v>0</v>
          </cell>
          <cell r="CK276">
            <v>0</v>
          </cell>
          <cell r="CL276">
            <v>0</v>
          </cell>
          <cell r="CN276">
            <v>0</v>
          </cell>
          <cell r="CO276">
            <v>0</v>
          </cell>
        </row>
        <row r="277">
          <cell r="B277">
            <v>0</v>
          </cell>
          <cell r="C277">
            <v>0</v>
          </cell>
          <cell r="E277">
            <v>0</v>
          </cell>
          <cell r="F277">
            <v>0</v>
          </cell>
          <cell r="H277">
            <v>0</v>
          </cell>
          <cell r="I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T277">
            <v>0</v>
          </cell>
          <cell r="U277">
            <v>0</v>
          </cell>
          <cell r="W277">
            <v>0</v>
          </cell>
          <cell r="X277">
            <v>0</v>
          </cell>
          <cell r="Z277">
            <v>0</v>
          </cell>
          <cell r="AA277">
            <v>0</v>
          </cell>
          <cell r="AC277">
            <v>0</v>
          </cell>
          <cell r="AD277">
            <v>0</v>
          </cell>
          <cell r="AF277">
            <v>0</v>
          </cell>
          <cell r="AG277">
            <v>0</v>
          </cell>
          <cell r="AI277">
            <v>0</v>
          </cell>
          <cell r="AJ277">
            <v>0</v>
          </cell>
          <cell r="AL277">
            <v>0</v>
          </cell>
          <cell r="AM277">
            <v>0</v>
          </cell>
          <cell r="AO277">
            <v>0</v>
          </cell>
          <cell r="AP277">
            <v>0</v>
          </cell>
          <cell r="AR277">
            <v>0</v>
          </cell>
          <cell r="AS277">
            <v>0</v>
          </cell>
          <cell r="AU277">
            <v>0</v>
          </cell>
          <cell r="AV277">
            <v>0</v>
          </cell>
          <cell r="AX277">
            <v>0</v>
          </cell>
          <cell r="AY277">
            <v>0</v>
          </cell>
          <cell r="BA277">
            <v>0</v>
          </cell>
          <cell r="BB277">
            <v>0</v>
          </cell>
          <cell r="BD277">
            <v>0</v>
          </cell>
          <cell r="BE277">
            <v>0</v>
          </cell>
          <cell r="BG277">
            <v>0</v>
          </cell>
          <cell r="BH277">
            <v>0</v>
          </cell>
          <cell r="BJ277">
            <v>0</v>
          </cell>
          <cell r="BK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S277">
            <v>0</v>
          </cell>
          <cell r="BT277">
            <v>0</v>
          </cell>
          <cell r="BV277">
            <v>0</v>
          </cell>
          <cell r="BW277">
            <v>0</v>
          </cell>
          <cell r="BY277">
            <v>0</v>
          </cell>
          <cell r="BZ277">
            <v>0</v>
          </cell>
          <cell r="CB277">
            <v>0</v>
          </cell>
          <cell r="CC277">
            <v>0</v>
          </cell>
          <cell r="CE277">
            <v>0</v>
          </cell>
          <cell r="CF277">
            <v>0</v>
          </cell>
          <cell r="CH277">
            <v>0</v>
          </cell>
          <cell r="CI277">
            <v>0</v>
          </cell>
          <cell r="CK277">
            <v>0</v>
          </cell>
          <cell r="CL277">
            <v>0</v>
          </cell>
          <cell r="CN277">
            <v>0</v>
          </cell>
          <cell r="CO277">
            <v>0</v>
          </cell>
        </row>
        <row r="278">
          <cell r="B278">
            <v>0</v>
          </cell>
          <cell r="C278">
            <v>0</v>
          </cell>
          <cell r="E278">
            <v>0</v>
          </cell>
          <cell r="F278">
            <v>0</v>
          </cell>
          <cell r="H278">
            <v>0</v>
          </cell>
          <cell r="I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T278">
            <v>0</v>
          </cell>
          <cell r="U278">
            <v>0</v>
          </cell>
          <cell r="W278">
            <v>0</v>
          </cell>
          <cell r="X278">
            <v>0</v>
          </cell>
          <cell r="Z278">
            <v>0</v>
          </cell>
          <cell r="AA278">
            <v>0</v>
          </cell>
          <cell r="AC278">
            <v>0</v>
          </cell>
          <cell r="AD278">
            <v>0</v>
          </cell>
          <cell r="AF278">
            <v>0</v>
          </cell>
          <cell r="AG278">
            <v>0</v>
          </cell>
          <cell r="AI278">
            <v>0</v>
          </cell>
          <cell r="AJ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0</v>
          </cell>
          <cell r="AR278">
            <v>0</v>
          </cell>
          <cell r="AS278">
            <v>0</v>
          </cell>
          <cell r="AU278">
            <v>0</v>
          </cell>
          <cell r="AV278">
            <v>0</v>
          </cell>
          <cell r="AX278">
            <v>0</v>
          </cell>
          <cell r="AY278">
            <v>0</v>
          </cell>
          <cell r="BA278">
            <v>0</v>
          </cell>
          <cell r="BB278">
            <v>0</v>
          </cell>
          <cell r="BD278">
            <v>0</v>
          </cell>
          <cell r="BE278">
            <v>0</v>
          </cell>
          <cell r="BG278">
            <v>0</v>
          </cell>
          <cell r="BH278">
            <v>0</v>
          </cell>
          <cell r="BJ278">
            <v>0</v>
          </cell>
          <cell r="BK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S278">
            <v>0</v>
          </cell>
          <cell r="BT278">
            <v>0</v>
          </cell>
          <cell r="BV278">
            <v>0</v>
          </cell>
          <cell r="BW278">
            <v>0</v>
          </cell>
          <cell r="BY278">
            <v>0</v>
          </cell>
          <cell r="BZ278">
            <v>0</v>
          </cell>
          <cell r="CB278">
            <v>0</v>
          </cell>
          <cell r="CC278">
            <v>0</v>
          </cell>
          <cell r="CE278">
            <v>0</v>
          </cell>
          <cell r="CF278">
            <v>0</v>
          </cell>
          <cell r="CH278">
            <v>0</v>
          </cell>
          <cell r="CI278">
            <v>0</v>
          </cell>
          <cell r="CK278">
            <v>0</v>
          </cell>
          <cell r="CL278">
            <v>0</v>
          </cell>
          <cell r="CN278">
            <v>0</v>
          </cell>
          <cell r="CO278">
            <v>0</v>
          </cell>
        </row>
        <row r="279">
          <cell r="B279">
            <v>0</v>
          </cell>
          <cell r="C279">
            <v>0</v>
          </cell>
          <cell r="E279">
            <v>0</v>
          </cell>
          <cell r="F279">
            <v>0</v>
          </cell>
          <cell r="H279">
            <v>0</v>
          </cell>
          <cell r="I279">
            <v>0</v>
          </cell>
          <cell r="K279">
            <v>0</v>
          </cell>
          <cell r="L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T279">
            <v>0</v>
          </cell>
          <cell r="U279">
            <v>0</v>
          </cell>
          <cell r="W279">
            <v>0</v>
          </cell>
          <cell r="X279">
            <v>0</v>
          </cell>
          <cell r="Z279">
            <v>0</v>
          </cell>
          <cell r="AA279">
            <v>0</v>
          </cell>
          <cell r="AC279">
            <v>0</v>
          </cell>
          <cell r="AD279">
            <v>0</v>
          </cell>
          <cell r="AF279">
            <v>0</v>
          </cell>
          <cell r="AG279">
            <v>0</v>
          </cell>
          <cell r="AI279">
            <v>0</v>
          </cell>
          <cell r="AJ279">
            <v>0</v>
          </cell>
          <cell r="AL279">
            <v>0</v>
          </cell>
          <cell r="AM279">
            <v>0</v>
          </cell>
          <cell r="AO279">
            <v>0</v>
          </cell>
          <cell r="AP279">
            <v>0</v>
          </cell>
          <cell r="AR279">
            <v>0</v>
          </cell>
          <cell r="AS279">
            <v>0</v>
          </cell>
          <cell r="AU279">
            <v>0</v>
          </cell>
          <cell r="AV279">
            <v>0</v>
          </cell>
          <cell r="AX279">
            <v>0</v>
          </cell>
          <cell r="AY279">
            <v>0</v>
          </cell>
          <cell r="BA279">
            <v>0</v>
          </cell>
          <cell r="BB279">
            <v>0</v>
          </cell>
          <cell r="BD279">
            <v>0</v>
          </cell>
          <cell r="BE279">
            <v>0</v>
          </cell>
          <cell r="BG279">
            <v>0</v>
          </cell>
          <cell r="BH279">
            <v>0</v>
          </cell>
          <cell r="BJ279">
            <v>0</v>
          </cell>
          <cell r="BK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S279">
            <v>0</v>
          </cell>
          <cell r="BT279">
            <v>0</v>
          </cell>
          <cell r="BV279">
            <v>0</v>
          </cell>
          <cell r="BW279">
            <v>0</v>
          </cell>
          <cell r="BY279">
            <v>0</v>
          </cell>
          <cell r="BZ279">
            <v>0</v>
          </cell>
          <cell r="CB279">
            <v>0</v>
          </cell>
          <cell r="CC279">
            <v>0</v>
          </cell>
          <cell r="CE279">
            <v>0</v>
          </cell>
          <cell r="CF279">
            <v>0</v>
          </cell>
          <cell r="CH279">
            <v>0</v>
          </cell>
          <cell r="CI279">
            <v>0</v>
          </cell>
          <cell r="CK279">
            <v>0</v>
          </cell>
          <cell r="CL279">
            <v>0</v>
          </cell>
          <cell r="CN279">
            <v>0</v>
          </cell>
          <cell r="CO279">
            <v>0</v>
          </cell>
        </row>
        <row r="280">
          <cell r="B280">
            <v>0</v>
          </cell>
          <cell r="C280">
            <v>0</v>
          </cell>
          <cell r="E280">
            <v>0</v>
          </cell>
          <cell r="F280">
            <v>0</v>
          </cell>
          <cell r="H280">
            <v>0</v>
          </cell>
          <cell r="I280">
            <v>0</v>
          </cell>
          <cell r="K280">
            <v>0</v>
          </cell>
          <cell r="L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T280">
            <v>0</v>
          </cell>
          <cell r="U280">
            <v>0</v>
          </cell>
          <cell r="W280">
            <v>0</v>
          </cell>
          <cell r="X280">
            <v>0</v>
          </cell>
          <cell r="Z280">
            <v>0</v>
          </cell>
          <cell r="AA280">
            <v>0</v>
          </cell>
          <cell r="AC280">
            <v>0</v>
          </cell>
          <cell r="AD280">
            <v>0</v>
          </cell>
          <cell r="AF280">
            <v>0</v>
          </cell>
          <cell r="AG280">
            <v>0</v>
          </cell>
          <cell r="AI280">
            <v>0</v>
          </cell>
          <cell r="AJ280">
            <v>0</v>
          </cell>
          <cell r="AL280">
            <v>0</v>
          </cell>
          <cell r="AM280">
            <v>0</v>
          </cell>
          <cell r="AO280">
            <v>0</v>
          </cell>
          <cell r="AP280">
            <v>0</v>
          </cell>
          <cell r="AR280">
            <v>0</v>
          </cell>
          <cell r="AS280">
            <v>0</v>
          </cell>
          <cell r="AU280">
            <v>0</v>
          </cell>
          <cell r="AV280">
            <v>0</v>
          </cell>
          <cell r="AX280">
            <v>0</v>
          </cell>
          <cell r="AY280">
            <v>0</v>
          </cell>
          <cell r="BA280">
            <v>0</v>
          </cell>
          <cell r="BB280">
            <v>0</v>
          </cell>
          <cell r="BD280">
            <v>0</v>
          </cell>
          <cell r="BE280">
            <v>0</v>
          </cell>
          <cell r="BG280">
            <v>0</v>
          </cell>
          <cell r="BH280">
            <v>0</v>
          </cell>
          <cell r="BJ280">
            <v>0</v>
          </cell>
          <cell r="BK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S280">
            <v>0</v>
          </cell>
          <cell r="BT280">
            <v>0</v>
          </cell>
          <cell r="BV280">
            <v>0</v>
          </cell>
          <cell r="BW280">
            <v>0</v>
          </cell>
          <cell r="BY280">
            <v>0</v>
          </cell>
          <cell r="BZ280">
            <v>0</v>
          </cell>
          <cell r="CB280">
            <v>0</v>
          </cell>
          <cell r="CC280">
            <v>0</v>
          </cell>
          <cell r="CE280">
            <v>0</v>
          </cell>
          <cell r="CF280">
            <v>0</v>
          </cell>
          <cell r="CH280">
            <v>0</v>
          </cell>
          <cell r="CI280">
            <v>0</v>
          </cell>
          <cell r="CK280">
            <v>0</v>
          </cell>
          <cell r="CL280">
            <v>0</v>
          </cell>
          <cell r="CN280">
            <v>0</v>
          </cell>
          <cell r="CO280">
            <v>0</v>
          </cell>
        </row>
        <row r="281">
          <cell r="B281">
            <v>0</v>
          </cell>
          <cell r="C281">
            <v>0</v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K281">
            <v>0</v>
          </cell>
          <cell r="L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T281">
            <v>0</v>
          </cell>
          <cell r="U281">
            <v>0</v>
          </cell>
          <cell r="W281">
            <v>0</v>
          </cell>
          <cell r="X281">
            <v>0</v>
          </cell>
          <cell r="Z281">
            <v>0</v>
          </cell>
          <cell r="AA281">
            <v>0</v>
          </cell>
          <cell r="AC281">
            <v>0</v>
          </cell>
          <cell r="AD281">
            <v>0</v>
          </cell>
          <cell r="AF281">
            <v>0</v>
          </cell>
          <cell r="AG281">
            <v>0</v>
          </cell>
          <cell r="AI281">
            <v>0</v>
          </cell>
          <cell r="AJ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0</v>
          </cell>
          <cell r="AR281">
            <v>0</v>
          </cell>
          <cell r="AS281">
            <v>0</v>
          </cell>
          <cell r="AU281">
            <v>0</v>
          </cell>
          <cell r="AV281">
            <v>0</v>
          </cell>
          <cell r="AX281">
            <v>0</v>
          </cell>
          <cell r="AY281">
            <v>0</v>
          </cell>
          <cell r="BA281">
            <v>0</v>
          </cell>
          <cell r="BB281">
            <v>0</v>
          </cell>
          <cell r="BD281">
            <v>0</v>
          </cell>
          <cell r="BE281">
            <v>0</v>
          </cell>
          <cell r="BG281">
            <v>0</v>
          </cell>
          <cell r="BH281">
            <v>0</v>
          </cell>
          <cell r="BJ281">
            <v>0</v>
          </cell>
          <cell r="BK281">
            <v>0</v>
          </cell>
          <cell r="BM281">
            <v>0</v>
          </cell>
          <cell r="BN281">
            <v>0</v>
          </cell>
          <cell r="BP281">
            <v>0</v>
          </cell>
          <cell r="BQ281">
            <v>0</v>
          </cell>
          <cell r="BS281">
            <v>0</v>
          </cell>
          <cell r="BT281">
            <v>0</v>
          </cell>
          <cell r="BV281">
            <v>0</v>
          </cell>
          <cell r="BW281">
            <v>0</v>
          </cell>
          <cell r="BY281">
            <v>0</v>
          </cell>
          <cell r="BZ281">
            <v>0</v>
          </cell>
          <cell r="CB281">
            <v>0</v>
          </cell>
          <cell r="CC281">
            <v>0</v>
          </cell>
          <cell r="CE281">
            <v>0</v>
          </cell>
          <cell r="CF281">
            <v>0</v>
          </cell>
          <cell r="CH281">
            <v>0</v>
          </cell>
          <cell r="CI281">
            <v>0</v>
          </cell>
          <cell r="CK281">
            <v>0</v>
          </cell>
          <cell r="CL281">
            <v>0</v>
          </cell>
          <cell r="CN281">
            <v>0</v>
          </cell>
          <cell r="CO281">
            <v>0</v>
          </cell>
        </row>
        <row r="282">
          <cell r="B282">
            <v>0</v>
          </cell>
          <cell r="C282">
            <v>0</v>
          </cell>
          <cell r="E282">
            <v>0</v>
          </cell>
          <cell r="F282">
            <v>0</v>
          </cell>
          <cell r="H282">
            <v>0</v>
          </cell>
          <cell r="I282">
            <v>0</v>
          </cell>
          <cell r="K282">
            <v>0</v>
          </cell>
          <cell r="L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T282">
            <v>0</v>
          </cell>
          <cell r="U282">
            <v>0</v>
          </cell>
          <cell r="W282">
            <v>0</v>
          </cell>
          <cell r="X282">
            <v>0</v>
          </cell>
          <cell r="Z282">
            <v>0</v>
          </cell>
          <cell r="AA282">
            <v>0</v>
          </cell>
          <cell r="AC282">
            <v>0</v>
          </cell>
          <cell r="AD282">
            <v>0</v>
          </cell>
          <cell r="AF282">
            <v>0</v>
          </cell>
          <cell r="AG282">
            <v>0</v>
          </cell>
          <cell r="AI282">
            <v>0</v>
          </cell>
          <cell r="AJ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0</v>
          </cell>
          <cell r="AR282">
            <v>0</v>
          </cell>
          <cell r="AS282">
            <v>0</v>
          </cell>
          <cell r="AU282">
            <v>0</v>
          </cell>
          <cell r="AV282">
            <v>0</v>
          </cell>
          <cell r="AX282">
            <v>0</v>
          </cell>
          <cell r="AY282">
            <v>0</v>
          </cell>
          <cell r="BA282">
            <v>0</v>
          </cell>
          <cell r="BB282">
            <v>0</v>
          </cell>
          <cell r="BD282">
            <v>0</v>
          </cell>
          <cell r="BE282">
            <v>0</v>
          </cell>
          <cell r="BG282">
            <v>0</v>
          </cell>
          <cell r="BH282">
            <v>0</v>
          </cell>
          <cell r="BJ282">
            <v>0</v>
          </cell>
          <cell r="BK282">
            <v>0</v>
          </cell>
          <cell r="BM282">
            <v>0</v>
          </cell>
          <cell r="BN282">
            <v>0</v>
          </cell>
          <cell r="BP282">
            <v>0</v>
          </cell>
          <cell r="BQ282">
            <v>0</v>
          </cell>
          <cell r="BS282">
            <v>0</v>
          </cell>
          <cell r="BT282">
            <v>0</v>
          </cell>
          <cell r="BV282">
            <v>0</v>
          </cell>
          <cell r="BW282">
            <v>0</v>
          </cell>
          <cell r="BY282">
            <v>0</v>
          </cell>
          <cell r="BZ282">
            <v>0</v>
          </cell>
          <cell r="CB282">
            <v>0</v>
          </cell>
          <cell r="CC282">
            <v>0</v>
          </cell>
          <cell r="CE282">
            <v>0</v>
          </cell>
          <cell r="CF282">
            <v>0</v>
          </cell>
          <cell r="CH282">
            <v>0</v>
          </cell>
          <cell r="CI282">
            <v>0</v>
          </cell>
          <cell r="CK282">
            <v>0</v>
          </cell>
          <cell r="CL282">
            <v>0</v>
          </cell>
          <cell r="CN282">
            <v>0</v>
          </cell>
          <cell r="CO282">
            <v>0</v>
          </cell>
        </row>
        <row r="283">
          <cell r="B283">
            <v>0</v>
          </cell>
          <cell r="C283">
            <v>0</v>
          </cell>
          <cell r="E283">
            <v>0</v>
          </cell>
          <cell r="F283">
            <v>0</v>
          </cell>
          <cell r="H283">
            <v>0</v>
          </cell>
          <cell r="I283">
            <v>0</v>
          </cell>
          <cell r="K283">
            <v>0</v>
          </cell>
          <cell r="L283">
            <v>0</v>
          </cell>
          <cell r="N283">
            <v>0</v>
          </cell>
          <cell r="O283">
            <v>0</v>
          </cell>
          <cell r="Q283">
            <v>0</v>
          </cell>
          <cell r="R283">
            <v>0</v>
          </cell>
          <cell r="T283">
            <v>0</v>
          </cell>
          <cell r="U283">
            <v>0</v>
          </cell>
          <cell r="W283">
            <v>0</v>
          </cell>
          <cell r="X283">
            <v>0</v>
          </cell>
          <cell r="Z283">
            <v>0</v>
          </cell>
          <cell r="AA283">
            <v>0</v>
          </cell>
          <cell r="AC283">
            <v>0</v>
          </cell>
          <cell r="AD283">
            <v>0</v>
          </cell>
          <cell r="AF283">
            <v>0</v>
          </cell>
          <cell r="AG283">
            <v>0</v>
          </cell>
          <cell r="AI283">
            <v>0</v>
          </cell>
          <cell r="AJ283">
            <v>0</v>
          </cell>
          <cell r="AL283">
            <v>0</v>
          </cell>
          <cell r="AM283">
            <v>0</v>
          </cell>
          <cell r="AO283">
            <v>0</v>
          </cell>
          <cell r="AP283">
            <v>0</v>
          </cell>
          <cell r="AR283">
            <v>0</v>
          </cell>
          <cell r="AS283">
            <v>0</v>
          </cell>
          <cell r="AU283">
            <v>0</v>
          </cell>
          <cell r="AV283">
            <v>0</v>
          </cell>
          <cell r="AX283">
            <v>0</v>
          </cell>
          <cell r="AY283">
            <v>0</v>
          </cell>
          <cell r="BA283">
            <v>0</v>
          </cell>
          <cell r="BB283">
            <v>0</v>
          </cell>
          <cell r="BD283">
            <v>0</v>
          </cell>
          <cell r="BE283">
            <v>0</v>
          </cell>
          <cell r="BG283">
            <v>0</v>
          </cell>
          <cell r="BH283">
            <v>0</v>
          </cell>
          <cell r="BJ283">
            <v>0</v>
          </cell>
          <cell r="BK283">
            <v>0</v>
          </cell>
          <cell r="BM283">
            <v>0</v>
          </cell>
          <cell r="BN283">
            <v>0</v>
          </cell>
          <cell r="BP283">
            <v>0</v>
          </cell>
          <cell r="BQ283">
            <v>0</v>
          </cell>
          <cell r="BS283">
            <v>0</v>
          </cell>
          <cell r="BT283">
            <v>0</v>
          </cell>
          <cell r="BV283">
            <v>0</v>
          </cell>
          <cell r="BW283">
            <v>0</v>
          </cell>
          <cell r="BY283">
            <v>0</v>
          </cell>
          <cell r="BZ283">
            <v>0</v>
          </cell>
          <cell r="CB283">
            <v>0</v>
          </cell>
          <cell r="CC283">
            <v>0</v>
          </cell>
          <cell r="CE283">
            <v>0</v>
          </cell>
          <cell r="CF283">
            <v>0</v>
          </cell>
          <cell r="CH283">
            <v>0</v>
          </cell>
          <cell r="CI283">
            <v>0</v>
          </cell>
          <cell r="CK283">
            <v>0</v>
          </cell>
          <cell r="CL283">
            <v>0</v>
          </cell>
          <cell r="CN283">
            <v>0</v>
          </cell>
          <cell r="CO283">
            <v>0</v>
          </cell>
        </row>
        <row r="284">
          <cell r="B284">
            <v>0</v>
          </cell>
          <cell r="C284">
            <v>0</v>
          </cell>
          <cell r="E284">
            <v>0</v>
          </cell>
          <cell r="F284">
            <v>0</v>
          </cell>
          <cell r="H284">
            <v>0</v>
          </cell>
          <cell r="I284">
            <v>0</v>
          </cell>
          <cell r="K284">
            <v>0</v>
          </cell>
          <cell r="L284">
            <v>0</v>
          </cell>
          <cell r="N284">
            <v>0</v>
          </cell>
          <cell r="O284">
            <v>0</v>
          </cell>
          <cell r="Q284">
            <v>0</v>
          </cell>
          <cell r="R284">
            <v>0</v>
          </cell>
          <cell r="T284">
            <v>0</v>
          </cell>
          <cell r="U284">
            <v>0</v>
          </cell>
          <cell r="W284">
            <v>0</v>
          </cell>
          <cell r="X284">
            <v>0</v>
          </cell>
          <cell r="Z284">
            <v>0</v>
          </cell>
          <cell r="AA284">
            <v>0</v>
          </cell>
          <cell r="AC284">
            <v>0</v>
          </cell>
          <cell r="AD284">
            <v>0</v>
          </cell>
          <cell r="AF284">
            <v>0</v>
          </cell>
          <cell r="AG284">
            <v>0</v>
          </cell>
          <cell r="AI284">
            <v>0</v>
          </cell>
          <cell r="AJ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0</v>
          </cell>
          <cell r="AR284">
            <v>0</v>
          </cell>
          <cell r="AS284">
            <v>0</v>
          </cell>
          <cell r="AU284">
            <v>0</v>
          </cell>
          <cell r="AV284">
            <v>0</v>
          </cell>
          <cell r="AX284">
            <v>0</v>
          </cell>
          <cell r="AY284">
            <v>0</v>
          </cell>
          <cell r="BA284">
            <v>0</v>
          </cell>
          <cell r="BB284">
            <v>0</v>
          </cell>
          <cell r="BD284">
            <v>0</v>
          </cell>
          <cell r="BE284">
            <v>0</v>
          </cell>
          <cell r="BG284">
            <v>0</v>
          </cell>
          <cell r="BH284">
            <v>0</v>
          </cell>
          <cell r="BJ284">
            <v>0</v>
          </cell>
          <cell r="BK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S284">
            <v>0</v>
          </cell>
          <cell r="BT284">
            <v>0</v>
          </cell>
          <cell r="BV284">
            <v>0</v>
          </cell>
          <cell r="BW284">
            <v>0</v>
          </cell>
          <cell r="BY284">
            <v>0</v>
          </cell>
          <cell r="BZ284">
            <v>0</v>
          </cell>
          <cell r="CB284">
            <v>0</v>
          </cell>
          <cell r="CC284">
            <v>0</v>
          </cell>
          <cell r="CE284">
            <v>0</v>
          </cell>
          <cell r="CF284">
            <v>0</v>
          </cell>
          <cell r="CH284">
            <v>0</v>
          </cell>
          <cell r="CI284">
            <v>0</v>
          </cell>
          <cell r="CK284">
            <v>0</v>
          </cell>
          <cell r="CL284">
            <v>0</v>
          </cell>
          <cell r="CN284">
            <v>0</v>
          </cell>
          <cell r="CO284">
            <v>0</v>
          </cell>
        </row>
        <row r="285">
          <cell r="B285">
            <v>0</v>
          </cell>
          <cell r="C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0</v>
          </cell>
          <cell r="K285">
            <v>0</v>
          </cell>
          <cell r="L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T285">
            <v>0</v>
          </cell>
          <cell r="U285">
            <v>0</v>
          </cell>
          <cell r="W285">
            <v>0</v>
          </cell>
          <cell r="X285">
            <v>0</v>
          </cell>
          <cell r="Z285">
            <v>0</v>
          </cell>
          <cell r="AA285">
            <v>0</v>
          </cell>
          <cell r="AC285">
            <v>0</v>
          </cell>
          <cell r="AD285">
            <v>0</v>
          </cell>
          <cell r="AF285">
            <v>0</v>
          </cell>
          <cell r="AG285">
            <v>0</v>
          </cell>
          <cell r="AI285">
            <v>0</v>
          </cell>
          <cell r="AJ285">
            <v>0</v>
          </cell>
          <cell r="AL285">
            <v>0</v>
          </cell>
          <cell r="AM285">
            <v>0</v>
          </cell>
          <cell r="AO285">
            <v>0</v>
          </cell>
          <cell r="AP285">
            <v>0</v>
          </cell>
          <cell r="AR285">
            <v>0</v>
          </cell>
          <cell r="AS285">
            <v>0</v>
          </cell>
          <cell r="AU285">
            <v>0</v>
          </cell>
          <cell r="AV285">
            <v>0</v>
          </cell>
          <cell r="AX285">
            <v>0</v>
          </cell>
          <cell r="AY285">
            <v>0</v>
          </cell>
          <cell r="BA285">
            <v>0</v>
          </cell>
          <cell r="BB285">
            <v>0</v>
          </cell>
          <cell r="BD285">
            <v>0</v>
          </cell>
          <cell r="BE285">
            <v>0</v>
          </cell>
          <cell r="BG285">
            <v>0</v>
          </cell>
          <cell r="BH285">
            <v>0</v>
          </cell>
          <cell r="BJ285">
            <v>0</v>
          </cell>
          <cell r="BK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S285">
            <v>0</v>
          </cell>
          <cell r="BT285">
            <v>0</v>
          </cell>
          <cell r="BV285">
            <v>0</v>
          </cell>
          <cell r="BW285">
            <v>0</v>
          </cell>
          <cell r="BY285">
            <v>0</v>
          </cell>
          <cell r="BZ285">
            <v>0</v>
          </cell>
          <cell r="CB285">
            <v>0</v>
          </cell>
          <cell r="CC285">
            <v>0</v>
          </cell>
          <cell r="CE285">
            <v>0</v>
          </cell>
          <cell r="CF285">
            <v>0</v>
          </cell>
          <cell r="CH285">
            <v>0</v>
          </cell>
          <cell r="CI285">
            <v>0</v>
          </cell>
          <cell r="CK285">
            <v>0</v>
          </cell>
          <cell r="CL285">
            <v>0</v>
          </cell>
          <cell r="CN285">
            <v>0</v>
          </cell>
          <cell r="CO285">
            <v>0</v>
          </cell>
        </row>
        <row r="286">
          <cell r="B286">
            <v>0</v>
          </cell>
          <cell r="C286">
            <v>0</v>
          </cell>
          <cell r="E286">
            <v>0</v>
          </cell>
          <cell r="F286">
            <v>0</v>
          </cell>
          <cell r="H286">
            <v>0</v>
          </cell>
          <cell r="I286">
            <v>0</v>
          </cell>
          <cell r="K286">
            <v>0</v>
          </cell>
          <cell r="L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T286">
            <v>0</v>
          </cell>
          <cell r="U286">
            <v>0</v>
          </cell>
          <cell r="W286">
            <v>0</v>
          </cell>
          <cell r="X286">
            <v>0</v>
          </cell>
          <cell r="Z286">
            <v>0</v>
          </cell>
          <cell r="AA286">
            <v>0</v>
          </cell>
          <cell r="AC286">
            <v>0</v>
          </cell>
          <cell r="AD286">
            <v>0</v>
          </cell>
          <cell r="AF286">
            <v>0</v>
          </cell>
          <cell r="AG286">
            <v>0</v>
          </cell>
          <cell r="AI286">
            <v>0</v>
          </cell>
          <cell r="AJ286">
            <v>0</v>
          </cell>
          <cell r="AL286">
            <v>0</v>
          </cell>
          <cell r="AM286">
            <v>0</v>
          </cell>
          <cell r="AO286">
            <v>0</v>
          </cell>
          <cell r="AP286">
            <v>0</v>
          </cell>
          <cell r="AR286">
            <v>0</v>
          </cell>
          <cell r="AS286">
            <v>0</v>
          </cell>
          <cell r="AU286">
            <v>0</v>
          </cell>
          <cell r="AV286">
            <v>0</v>
          </cell>
          <cell r="AX286">
            <v>0</v>
          </cell>
          <cell r="AY286">
            <v>0</v>
          </cell>
          <cell r="BA286">
            <v>0</v>
          </cell>
          <cell r="BB286">
            <v>0</v>
          </cell>
          <cell r="BD286">
            <v>0</v>
          </cell>
          <cell r="BE286">
            <v>0</v>
          </cell>
          <cell r="BG286">
            <v>0</v>
          </cell>
          <cell r="BH286">
            <v>0</v>
          </cell>
          <cell r="BJ286">
            <v>0</v>
          </cell>
          <cell r="BK286">
            <v>0</v>
          </cell>
          <cell r="BM286">
            <v>0</v>
          </cell>
          <cell r="BN286">
            <v>0</v>
          </cell>
          <cell r="BP286">
            <v>0</v>
          </cell>
          <cell r="BQ286">
            <v>0</v>
          </cell>
          <cell r="BS286">
            <v>0</v>
          </cell>
          <cell r="BT286">
            <v>0</v>
          </cell>
          <cell r="BV286">
            <v>0</v>
          </cell>
          <cell r="BW286">
            <v>0</v>
          </cell>
          <cell r="BY286">
            <v>0</v>
          </cell>
          <cell r="BZ286">
            <v>0</v>
          </cell>
          <cell r="CB286">
            <v>0</v>
          </cell>
          <cell r="CC286">
            <v>0</v>
          </cell>
          <cell r="CE286">
            <v>0</v>
          </cell>
          <cell r="CF286">
            <v>0</v>
          </cell>
          <cell r="CH286">
            <v>0</v>
          </cell>
          <cell r="CI286">
            <v>0</v>
          </cell>
          <cell r="CK286">
            <v>0</v>
          </cell>
          <cell r="CL286">
            <v>0</v>
          </cell>
          <cell r="CN286">
            <v>0</v>
          </cell>
          <cell r="CO286">
            <v>0</v>
          </cell>
        </row>
        <row r="287">
          <cell r="B287">
            <v>0</v>
          </cell>
          <cell r="C287">
            <v>0</v>
          </cell>
          <cell r="E287">
            <v>0</v>
          </cell>
          <cell r="F287">
            <v>0</v>
          </cell>
          <cell r="H287">
            <v>0</v>
          </cell>
          <cell r="I287">
            <v>0</v>
          </cell>
          <cell r="K287">
            <v>0</v>
          </cell>
          <cell r="L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T287">
            <v>0</v>
          </cell>
          <cell r="U287">
            <v>0</v>
          </cell>
          <cell r="W287">
            <v>0</v>
          </cell>
          <cell r="X287">
            <v>0</v>
          </cell>
          <cell r="Z287">
            <v>0</v>
          </cell>
          <cell r="AA287">
            <v>0</v>
          </cell>
          <cell r="AC287">
            <v>0</v>
          </cell>
          <cell r="AD287">
            <v>0</v>
          </cell>
          <cell r="AF287">
            <v>0</v>
          </cell>
          <cell r="AG287">
            <v>0</v>
          </cell>
          <cell r="AI287">
            <v>0</v>
          </cell>
          <cell r="AJ287">
            <v>0</v>
          </cell>
          <cell r="AL287">
            <v>0</v>
          </cell>
          <cell r="AM287">
            <v>0</v>
          </cell>
          <cell r="AO287">
            <v>0</v>
          </cell>
          <cell r="AP287">
            <v>0</v>
          </cell>
          <cell r="AR287">
            <v>0</v>
          </cell>
          <cell r="AS287">
            <v>0</v>
          </cell>
          <cell r="AU287">
            <v>0</v>
          </cell>
          <cell r="AV287">
            <v>0</v>
          </cell>
          <cell r="AX287">
            <v>0</v>
          </cell>
          <cell r="AY287">
            <v>0</v>
          </cell>
          <cell r="BA287">
            <v>0</v>
          </cell>
          <cell r="BB287">
            <v>0</v>
          </cell>
          <cell r="BD287">
            <v>0</v>
          </cell>
          <cell r="BE287">
            <v>0</v>
          </cell>
          <cell r="BG287">
            <v>0</v>
          </cell>
          <cell r="BH287">
            <v>0</v>
          </cell>
          <cell r="BJ287">
            <v>0</v>
          </cell>
          <cell r="BK287">
            <v>0</v>
          </cell>
          <cell r="BM287">
            <v>0</v>
          </cell>
          <cell r="BN287">
            <v>0</v>
          </cell>
          <cell r="BP287">
            <v>0</v>
          </cell>
          <cell r="BQ287">
            <v>0</v>
          </cell>
          <cell r="BS287">
            <v>0</v>
          </cell>
          <cell r="BT287">
            <v>0</v>
          </cell>
          <cell r="BV287">
            <v>0</v>
          </cell>
          <cell r="BW287">
            <v>0</v>
          </cell>
          <cell r="BY287">
            <v>0</v>
          </cell>
          <cell r="BZ287">
            <v>0</v>
          </cell>
          <cell r="CB287">
            <v>0</v>
          </cell>
          <cell r="CC287">
            <v>0</v>
          </cell>
          <cell r="CE287">
            <v>0</v>
          </cell>
          <cell r="CF287">
            <v>0</v>
          </cell>
          <cell r="CH287">
            <v>0</v>
          </cell>
          <cell r="CI287">
            <v>0</v>
          </cell>
          <cell r="CK287">
            <v>0</v>
          </cell>
          <cell r="CL287">
            <v>0</v>
          </cell>
          <cell r="CN287">
            <v>0</v>
          </cell>
          <cell r="CO287">
            <v>0</v>
          </cell>
        </row>
        <row r="288">
          <cell r="B288">
            <v>0</v>
          </cell>
          <cell r="C288">
            <v>0</v>
          </cell>
          <cell r="E288">
            <v>0</v>
          </cell>
          <cell r="F288">
            <v>0</v>
          </cell>
          <cell r="H288">
            <v>0</v>
          </cell>
          <cell r="I288">
            <v>0</v>
          </cell>
          <cell r="K288">
            <v>0</v>
          </cell>
          <cell r="L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T288">
            <v>0</v>
          </cell>
          <cell r="U288">
            <v>0</v>
          </cell>
          <cell r="W288">
            <v>0</v>
          </cell>
          <cell r="X288">
            <v>0</v>
          </cell>
          <cell r="Z288">
            <v>0</v>
          </cell>
          <cell r="AA288">
            <v>0</v>
          </cell>
          <cell r="AC288">
            <v>0</v>
          </cell>
          <cell r="AD288">
            <v>0</v>
          </cell>
          <cell r="AF288">
            <v>0</v>
          </cell>
          <cell r="AG288">
            <v>0</v>
          </cell>
          <cell r="AI288">
            <v>0</v>
          </cell>
          <cell r="AJ288">
            <v>0</v>
          </cell>
          <cell r="AL288">
            <v>0</v>
          </cell>
          <cell r="AM288">
            <v>0</v>
          </cell>
          <cell r="AO288">
            <v>0</v>
          </cell>
          <cell r="AP288">
            <v>0</v>
          </cell>
          <cell r="AR288">
            <v>0</v>
          </cell>
          <cell r="AS288">
            <v>0</v>
          </cell>
          <cell r="AU288">
            <v>0</v>
          </cell>
          <cell r="AV288">
            <v>0</v>
          </cell>
          <cell r="AX288">
            <v>0</v>
          </cell>
          <cell r="AY288">
            <v>0</v>
          </cell>
          <cell r="BA288">
            <v>0</v>
          </cell>
          <cell r="BB288">
            <v>0</v>
          </cell>
          <cell r="BD288">
            <v>0</v>
          </cell>
          <cell r="BE288">
            <v>0</v>
          </cell>
          <cell r="BG288">
            <v>0</v>
          </cell>
          <cell r="BH288">
            <v>0</v>
          </cell>
          <cell r="BJ288">
            <v>0</v>
          </cell>
          <cell r="BK288">
            <v>0</v>
          </cell>
          <cell r="BM288">
            <v>0</v>
          </cell>
          <cell r="BN288">
            <v>0</v>
          </cell>
          <cell r="BP288">
            <v>0</v>
          </cell>
          <cell r="BQ288">
            <v>0</v>
          </cell>
          <cell r="BS288">
            <v>0</v>
          </cell>
          <cell r="BT288">
            <v>0</v>
          </cell>
          <cell r="BV288">
            <v>0</v>
          </cell>
          <cell r="BW288">
            <v>0</v>
          </cell>
          <cell r="BY288">
            <v>0</v>
          </cell>
          <cell r="BZ288">
            <v>0</v>
          </cell>
          <cell r="CB288">
            <v>0</v>
          </cell>
          <cell r="CC288">
            <v>0</v>
          </cell>
          <cell r="CE288">
            <v>0</v>
          </cell>
          <cell r="CF288">
            <v>0</v>
          </cell>
          <cell r="CH288">
            <v>0</v>
          </cell>
          <cell r="CI288">
            <v>0</v>
          </cell>
          <cell r="CK288">
            <v>0</v>
          </cell>
          <cell r="CL288">
            <v>0</v>
          </cell>
          <cell r="CN288">
            <v>0</v>
          </cell>
          <cell r="CO288">
            <v>0</v>
          </cell>
        </row>
        <row r="289"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H289">
            <v>0</v>
          </cell>
          <cell r="I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T289">
            <v>0</v>
          </cell>
          <cell r="U289">
            <v>0</v>
          </cell>
          <cell r="W289">
            <v>0</v>
          </cell>
          <cell r="X289">
            <v>0</v>
          </cell>
          <cell r="Z289">
            <v>0</v>
          </cell>
          <cell r="AA289">
            <v>0</v>
          </cell>
          <cell r="AC289">
            <v>0</v>
          </cell>
          <cell r="AD289">
            <v>0</v>
          </cell>
          <cell r="AF289">
            <v>0</v>
          </cell>
          <cell r="AG289">
            <v>0</v>
          </cell>
          <cell r="AI289">
            <v>0</v>
          </cell>
          <cell r="AJ289">
            <v>0</v>
          </cell>
          <cell r="AL289">
            <v>0</v>
          </cell>
          <cell r="AM289">
            <v>0</v>
          </cell>
          <cell r="AO289">
            <v>0</v>
          </cell>
          <cell r="AP289">
            <v>0</v>
          </cell>
          <cell r="AR289">
            <v>0</v>
          </cell>
          <cell r="AS289">
            <v>0</v>
          </cell>
          <cell r="AU289">
            <v>0</v>
          </cell>
          <cell r="AV289">
            <v>0</v>
          </cell>
          <cell r="AX289">
            <v>0</v>
          </cell>
          <cell r="AY289">
            <v>0</v>
          </cell>
          <cell r="BA289">
            <v>0</v>
          </cell>
          <cell r="BB289">
            <v>0</v>
          </cell>
          <cell r="BD289">
            <v>0</v>
          </cell>
          <cell r="BE289">
            <v>0</v>
          </cell>
          <cell r="BG289">
            <v>0</v>
          </cell>
          <cell r="BH289">
            <v>0</v>
          </cell>
          <cell r="BJ289">
            <v>0</v>
          </cell>
          <cell r="BK289">
            <v>0</v>
          </cell>
          <cell r="BM289">
            <v>0</v>
          </cell>
          <cell r="BN289">
            <v>0</v>
          </cell>
          <cell r="BP289">
            <v>0</v>
          </cell>
          <cell r="BQ289">
            <v>0</v>
          </cell>
          <cell r="BS289">
            <v>0</v>
          </cell>
          <cell r="BT289">
            <v>0</v>
          </cell>
          <cell r="BV289">
            <v>0</v>
          </cell>
          <cell r="BW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E289">
            <v>0</v>
          </cell>
          <cell r="CF289">
            <v>0</v>
          </cell>
          <cell r="CH289">
            <v>0</v>
          </cell>
          <cell r="CI289">
            <v>0</v>
          </cell>
          <cell r="CK289">
            <v>0</v>
          </cell>
          <cell r="CL289">
            <v>0</v>
          </cell>
          <cell r="CN289">
            <v>0</v>
          </cell>
          <cell r="CO289">
            <v>0</v>
          </cell>
        </row>
        <row r="290">
          <cell r="B290">
            <v>0</v>
          </cell>
          <cell r="C290">
            <v>0</v>
          </cell>
          <cell r="E290">
            <v>0</v>
          </cell>
          <cell r="F290">
            <v>0</v>
          </cell>
          <cell r="H290">
            <v>0</v>
          </cell>
          <cell r="I290">
            <v>0</v>
          </cell>
          <cell r="K290">
            <v>0</v>
          </cell>
          <cell r="L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T290">
            <v>0</v>
          </cell>
          <cell r="U290">
            <v>0</v>
          </cell>
          <cell r="W290">
            <v>0</v>
          </cell>
          <cell r="X290">
            <v>0</v>
          </cell>
          <cell r="Z290">
            <v>0</v>
          </cell>
          <cell r="AA290">
            <v>0</v>
          </cell>
          <cell r="AC290">
            <v>0</v>
          </cell>
          <cell r="AD290">
            <v>0</v>
          </cell>
          <cell r="AF290">
            <v>0</v>
          </cell>
          <cell r="AG290">
            <v>0</v>
          </cell>
          <cell r="AI290">
            <v>0</v>
          </cell>
          <cell r="AJ290">
            <v>0</v>
          </cell>
          <cell r="AL290">
            <v>0</v>
          </cell>
          <cell r="AM290">
            <v>0</v>
          </cell>
          <cell r="AO290">
            <v>0</v>
          </cell>
          <cell r="AP290">
            <v>0</v>
          </cell>
          <cell r="AR290">
            <v>0</v>
          </cell>
          <cell r="AS290">
            <v>0</v>
          </cell>
          <cell r="AU290">
            <v>0</v>
          </cell>
          <cell r="AV290">
            <v>0</v>
          </cell>
          <cell r="AX290">
            <v>0</v>
          </cell>
          <cell r="AY290">
            <v>0</v>
          </cell>
          <cell r="BA290">
            <v>0</v>
          </cell>
          <cell r="BB290">
            <v>0</v>
          </cell>
          <cell r="BD290">
            <v>0</v>
          </cell>
          <cell r="BE290">
            <v>0</v>
          </cell>
          <cell r="BG290">
            <v>0</v>
          </cell>
          <cell r="BH290">
            <v>0</v>
          </cell>
          <cell r="BJ290">
            <v>0</v>
          </cell>
          <cell r="BK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S290">
            <v>0</v>
          </cell>
          <cell r="BT290">
            <v>0</v>
          </cell>
          <cell r="BV290">
            <v>0</v>
          </cell>
          <cell r="BW290">
            <v>0</v>
          </cell>
          <cell r="BY290">
            <v>0</v>
          </cell>
          <cell r="BZ290">
            <v>0</v>
          </cell>
          <cell r="CB290">
            <v>0</v>
          </cell>
          <cell r="CC290">
            <v>0</v>
          </cell>
          <cell r="CE290">
            <v>0</v>
          </cell>
          <cell r="CF290">
            <v>0</v>
          </cell>
          <cell r="CH290">
            <v>0</v>
          </cell>
          <cell r="CI290">
            <v>0</v>
          </cell>
          <cell r="CK290">
            <v>0</v>
          </cell>
          <cell r="CL290">
            <v>0</v>
          </cell>
          <cell r="CN290">
            <v>0</v>
          </cell>
          <cell r="CO290">
            <v>0</v>
          </cell>
        </row>
        <row r="291">
          <cell r="B291">
            <v>0</v>
          </cell>
          <cell r="C291">
            <v>0</v>
          </cell>
          <cell r="E291">
            <v>0</v>
          </cell>
          <cell r="F291">
            <v>0</v>
          </cell>
          <cell r="H291">
            <v>0</v>
          </cell>
          <cell r="I291">
            <v>0</v>
          </cell>
          <cell r="K291">
            <v>0</v>
          </cell>
          <cell r="L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T291">
            <v>0</v>
          </cell>
          <cell r="U291">
            <v>0</v>
          </cell>
          <cell r="W291">
            <v>0</v>
          </cell>
          <cell r="X291">
            <v>0</v>
          </cell>
          <cell r="Z291">
            <v>0</v>
          </cell>
          <cell r="AA291">
            <v>0</v>
          </cell>
          <cell r="AC291">
            <v>0</v>
          </cell>
          <cell r="AD291">
            <v>0</v>
          </cell>
          <cell r="AF291">
            <v>0</v>
          </cell>
          <cell r="AG291">
            <v>0</v>
          </cell>
          <cell r="AI291">
            <v>0</v>
          </cell>
          <cell r="AJ291">
            <v>0</v>
          </cell>
          <cell r="AL291">
            <v>0</v>
          </cell>
          <cell r="AM291">
            <v>0</v>
          </cell>
          <cell r="AO291">
            <v>0</v>
          </cell>
          <cell r="AP291">
            <v>0</v>
          </cell>
          <cell r="AR291">
            <v>0</v>
          </cell>
          <cell r="AS291">
            <v>0</v>
          </cell>
          <cell r="AU291">
            <v>0</v>
          </cell>
          <cell r="AV291">
            <v>0</v>
          </cell>
          <cell r="AX291">
            <v>0</v>
          </cell>
          <cell r="AY291">
            <v>0</v>
          </cell>
          <cell r="BA291">
            <v>0</v>
          </cell>
          <cell r="BB291">
            <v>0</v>
          </cell>
          <cell r="BD291">
            <v>0</v>
          </cell>
          <cell r="BE291">
            <v>0</v>
          </cell>
          <cell r="BG291">
            <v>0</v>
          </cell>
          <cell r="BH291">
            <v>0</v>
          </cell>
          <cell r="BJ291">
            <v>0</v>
          </cell>
          <cell r="BK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S291">
            <v>0</v>
          </cell>
          <cell r="BT291">
            <v>0</v>
          </cell>
          <cell r="BV291">
            <v>0</v>
          </cell>
          <cell r="BW291">
            <v>0</v>
          </cell>
          <cell r="BY291">
            <v>0</v>
          </cell>
          <cell r="BZ291">
            <v>0</v>
          </cell>
          <cell r="CB291">
            <v>0</v>
          </cell>
          <cell r="CC291">
            <v>0</v>
          </cell>
          <cell r="CE291">
            <v>0</v>
          </cell>
          <cell r="CF291">
            <v>0</v>
          </cell>
          <cell r="CH291">
            <v>0</v>
          </cell>
          <cell r="CI291">
            <v>0</v>
          </cell>
          <cell r="CK291">
            <v>0</v>
          </cell>
          <cell r="CL291">
            <v>0</v>
          </cell>
          <cell r="CN291">
            <v>0</v>
          </cell>
          <cell r="CO291">
            <v>0</v>
          </cell>
        </row>
        <row r="292">
          <cell r="B292">
            <v>0</v>
          </cell>
          <cell r="C292">
            <v>0</v>
          </cell>
          <cell r="E292">
            <v>0</v>
          </cell>
          <cell r="F292">
            <v>0</v>
          </cell>
          <cell r="H292">
            <v>0</v>
          </cell>
          <cell r="I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T292">
            <v>0</v>
          </cell>
          <cell r="U292">
            <v>0</v>
          </cell>
          <cell r="W292">
            <v>0</v>
          </cell>
          <cell r="X292">
            <v>0</v>
          </cell>
          <cell r="Z292">
            <v>0</v>
          </cell>
          <cell r="AA292">
            <v>0</v>
          </cell>
          <cell r="AC292">
            <v>0</v>
          </cell>
          <cell r="AD292">
            <v>0</v>
          </cell>
          <cell r="AF292">
            <v>0</v>
          </cell>
          <cell r="AG292">
            <v>0</v>
          </cell>
          <cell r="AI292">
            <v>0</v>
          </cell>
          <cell r="AJ292">
            <v>0</v>
          </cell>
          <cell r="AL292">
            <v>0</v>
          </cell>
          <cell r="AM292">
            <v>0</v>
          </cell>
          <cell r="AO292">
            <v>0</v>
          </cell>
          <cell r="AP292">
            <v>0</v>
          </cell>
          <cell r="AR292">
            <v>0</v>
          </cell>
          <cell r="AS292">
            <v>0</v>
          </cell>
          <cell r="AU292">
            <v>0</v>
          </cell>
          <cell r="AV292">
            <v>0</v>
          </cell>
          <cell r="AX292">
            <v>0</v>
          </cell>
          <cell r="AY292">
            <v>0</v>
          </cell>
          <cell r="BA292">
            <v>0</v>
          </cell>
          <cell r="BB292">
            <v>0</v>
          </cell>
          <cell r="BD292">
            <v>0</v>
          </cell>
          <cell r="BE292">
            <v>0</v>
          </cell>
          <cell r="BG292">
            <v>0</v>
          </cell>
          <cell r="BH292">
            <v>0</v>
          </cell>
          <cell r="BJ292">
            <v>0</v>
          </cell>
          <cell r="BK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S292">
            <v>0</v>
          </cell>
          <cell r="BT292">
            <v>0</v>
          </cell>
          <cell r="BV292">
            <v>0</v>
          </cell>
          <cell r="BW292">
            <v>0</v>
          </cell>
          <cell r="BY292">
            <v>0</v>
          </cell>
          <cell r="BZ292">
            <v>0</v>
          </cell>
          <cell r="CB292">
            <v>0</v>
          </cell>
          <cell r="CC292">
            <v>0</v>
          </cell>
          <cell r="CE292">
            <v>0</v>
          </cell>
          <cell r="CF292">
            <v>0</v>
          </cell>
          <cell r="CH292">
            <v>0</v>
          </cell>
          <cell r="CI292">
            <v>0</v>
          </cell>
          <cell r="CK292">
            <v>0</v>
          </cell>
          <cell r="CL292">
            <v>0</v>
          </cell>
          <cell r="CN292">
            <v>0</v>
          </cell>
          <cell r="CO292">
            <v>0</v>
          </cell>
        </row>
        <row r="293">
          <cell r="B293">
            <v>0</v>
          </cell>
          <cell r="C293">
            <v>0</v>
          </cell>
          <cell r="E293">
            <v>0</v>
          </cell>
          <cell r="F293">
            <v>0</v>
          </cell>
          <cell r="H293">
            <v>0</v>
          </cell>
          <cell r="I293">
            <v>0</v>
          </cell>
          <cell r="K293">
            <v>0</v>
          </cell>
          <cell r="L293">
            <v>0</v>
          </cell>
          <cell r="N293">
            <v>0</v>
          </cell>
          <cell r="O293">
            <v>0</v>
          </cell>
          <cell r="Q293">
            <v>0</v>
          </cell>
          <cell r="R293">
            <v>0</v>
          </cell>
          <cell r="T293">
            <v>0</v>
          </cell>
          <cell r="U293">
            <v>0</v>
          </cell>
          <cell r="W293">
            <v>0</v>
          </cell>
          <cell r="X293">
            <v>0</v>
          </cell>
          <cell r="Z293">
            <v>0</v>
          </cell>
          <cell r="AA293">
            <v>0</v>
          </cell>
          <cell r="AC293">
            <v>0</v>
          </cell>
          <cell r="AD293">
            <v>0</v>
          </cell>
          <cell r="AF293">
            <v>0</v>
          </cell>
          <cell r="AG293">
            <v>0</v>
          </cell>
          <cell r="AI293">
            <v>0</v>
          </cell>
          <cell r="AJ293">
            <v>0</v>
          </cell>
          <cell r="AL293">
            <v>0</v>
          </cell>
          <cell r="AM293">
            <v>0</v>
          </cell>
          <cell r="AO293">
            <v>0</v>
          </cell>
          <cell r="AP293">
            <v>0</v>
          </cell>
          <cell r="AR293">
            <v>0</v>
          </cell>
          <cell r="AS293">
            <v>0</v>
          </cell>
          <cell r="AU293">
            <v>0</v>
          </cell>
          <cell r="AV293">
            <v>0</v>
          </cell>
          <cell r="AX293">
            <v>0</v>
          </cell>
          <cell r="AY293">
            <v>0</v>
          </cell>
          <cell r="BA293">
            <v>0</v>
          </cell>
          <cell r="BB293">
            <v>0</v>
          </cell>
          <cell r="BD293">
            <v>0</v>
          </cell>
          <cell r="BE293">
            <v>0</v>
          </cell>
          <cell r="BG293">
            <v>0</v>
          </cell>
          <cell r="BH293">
            <v>0</v>
          </cell>
          <cell r="BJ293">
            <v>0</v>
          </cell>
          <cell r="BK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S293">
            <v>0</v>
          </cell>
          <cell r="BT293">
            <v>0</v>
          </cell>
          <cell r="BV293">
            <v>0</v>
          </cell>
          <cell r="BW293">
            <v>0</v>
          </cell>
          <cell r="BY293">
            <v>0</v>
          </cell>
          <cell r="BZ293">
            <v>0</v>
          </cell>
          <cell r="CB293">
            <v>0</v>
          </cell>
          <cell r="CC293">
            <v>0</v>
          </cell>
          <cell r="CE293">
            <v>0</v>
          </cell>
          <cell r="CF293">
            <v>0</v>
          </cell>
          <cell r="CH293">
            <v>0</v>
          </cell>
          <cell r="CI293">
            <v>0</v>
          </cell>
          <cell r="CK293">
            <v>0</v>
          </cell>
          <cell r="CL293">
            <v>0</v>
          </cell>
          <cell r="CN293">
            <v>0</v>
          </cell>
          <cell r="CO293">
            <v>0</v>
          </cell>
        </row>
        <row r="294">
          <cell r="B294">
            <v>0</v>
          </cell>
          <cell r="C294">
            <v>0</v>
          </cell>
          <cell r="E294">
            <v>0</v>
          </cell>
          <cell r="F294">
            <v>0</v>
          </cell>
          <cell r="H294">
            <v>0</v>
          </cell>
          <cell r="I294">
            <v>0</v>
          </cell>
          <cell r="K294">
            <v>0</v>
          </cell>
          <cell r="L294">
            <v>0</v>
          </cell>
          <cell r="N294">
            <v>0</v>
          </cell>
          <cell r="O294">
            <v>0</v>
          </cell>
          <cell r="Q294">
            <v>0</v>
          </cell>
          <cell r="R294">
            <v>0</v>
          </cell>
          <cell r="T294">
            <v>0</v>
          </cell>
          <cell r="U294">
            <v>0</v>
          </cell>
          <cell r="W294">
            <v>0</v>
          </cell>
          <cell r="X294">
            <v>0</v>
          </cell>
          <cell r="Z294">
            <v>0</v>
          </cell>
          <cell r="AA294">
            <v>0</v>
          </cell>
          <cell r="AC294">
            <v>0</v>
          </cell>
          <cell r="AD294">
            <v>0</v>
          </cell>
          <cell r="AF294">
            <v>0</v>
          </cell>
          <cell r="AG294">
            <v>0</v>
          </cell>
          <cell r="AI294">
            <v>0</v>
          </cell>
          <cell r="AJ294">
            <v>0</v>
          </cell>
          <cell r="AL294">
            <v>0</v>
          </cell>
          <cell r="AM294">
            <v>0</v>
          </cell>
          <cell r="AO294">
            <v>0</v>
          </cell>
          <cell r="AP294">
            <v>0</v>
          </cell>
          <cell r="AR294">
            <v>0</v>
          </cell>
          <cell r="AS294">
            <v>0</v>
          </cell>
          <cell r="AU294">
            <v>0</v>
          </cell>
          <cell r="AV294">
            <v>0</v>
          </cell>
          <cell r="AX294">
            <v>0</v>
          </cell>
          <cell r="AY294">
            <v>0</v>
          </cell>
          <cell r="BA294">
            <v>0</v>
          </cell>
          <cell r="BB294">
            <v>0</v>
          </cell>
          <cell r="BD294">
            <v>0</v>
          </cell>
          <cell r="BE294">
            <v>0</v>
          </cell>
          <cell r="BG294">
            <v>0</v>
          </cell>
          <cell r="BH294">
            <v>0</v>
          </cell>
          <cell r="BJ294">
            <v>0</v>
          </cell>
          <cell r="BK294">
            <v>0</v>
          </cell>
          <cell r="BM294">
            <v>0</v>
          </cell>
          <cell r="BN294">
            <v>0</v>
          </cell>
          <cell r="BP294">
            <v>0</v>
          </cell>
          <cell r="BQ294">
            <v>0</v>
          </cell>
          <cell r="BS294">
            <v>0</v>
          </cell>
          <cell r="BT294">
            <v>0</v>
          </cell>
          <cell r="BV294">
            <v>0</v>
          </cell>
          <cell r="BW294">
            <v>0</v>
          </cell>
          <cell r="BY294">
            <v>0</v>
          </cell>
          <cell r="BZ294">
            <v>0</v>
          </cell>
          <cell r="CB294">
            <v>0</v>
          </cell>
          <cell r="CC294">
            <v>0</v>
          </cell>
          <cell r="CE294">
            <v>0</v>
          </cell>
          <cell r="CF294">
            <v>0</v>
          </cell>
          <cell r="CH294">
            <v>0</v>
          </cell>
          <cell r="CI294">
            <v>0</v>
          </cell>
          <cell r="CK294">
            <v>0</v>
          </cell>
          <cell r="CL294">
            <v>0</v>
          </cell>
          <cell r="CN294">
            <v>0</v>
          </cell>
          <cell r="CO294">
            <v>0</v>
          </cell>
        </row>
        <row r="295">
          <cell r="B295">
            <v>0</v>
          </cell>
          <cell r="C295">
            <v>0</v>
          </cell>
          <cell r="E295">
            <v>0</v>
          </cell>
          <cell r="F295">
            <v>0</v>
          </cell>
          <cell r="H295">
            <v>0</v>
          </cell>
          <cell r="I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T295">
            <v>0</v>
          </cell>
          <cell r="U295">
            <v>0</v>
          </cell>
          <cell r="W295">
            <v>0</v>
          </cell>
          <cell r="X295">
            <v>0</v>
          </cell>
          <cell r="Z295">
            <v>0</v>
          </cell>
          <cell r="AA295">
            <v>0</v>
          </cell>
          <cell r="AC295">
            <v>0</v>
          </cell>
          <cell r="AD295">
            <v>0</v>
          </cell>
          <cell r="AF295">
            <v>0</v>
          </cell>
          <cell r="AG295">
            <v>0</v>
          </cell>
          <cell r="AI295">
            <v>0</v>
          </cell>
          <cell r="AJ295">
            <v>0</v>
          </cell>
          <cell r="AL295">
            <v>0</v>
          </cell>
          <cell r="AM295">
            <v>0</v>
          </cell>
          <cell r="AO295">
            <v>0</v>
          </cell>
          <cell r="AP295">
            <v>0</v>
          </cell>
          <cell r="AR295">
            <v>0</v>
          </cell>
          <cell r="AS295">
            <v>0</v>
          </cell>
          <cell r="AU295">
            <v>0</v>
          </cell>
          <cell r="AV295">
            <v>0</v>
          </cell>
          <cell r="AX295">
            <v>0</v>
          </cell>
          <cell r="AY295">
            <v>0</v>
          </cell>
          <cell r="BA295">
            <v>0</v>
          </cell>
          <cell r="BB295">
            <v>0</v>
          </cell>
          <cell r="BD295">
            <v>0</v>
          </cell>
          <cell r="BE295">
            <v>0</v>
          </cell>
          <cell r="BG295">
            <v>0</v>
          </cell>
          <cell r="BH295">
            <v>0</v>
          </cell>
          <cell r="BJ295">
            <v>0</v>
          </cell>
          <cell r="BK295">
            <v>0</v>
          </cell>
          <cell r="BM295">
            <v>0</v>
          </cell>
          <cell r="BN295">
            <v>0</v>
          </cell>
          <cell r="BP295">
            <v>0</v>
          </cell>
          <cell r="BQ295">
            <v>0</v>
          </cell>
          <cell r="BS295">
            <v>0</v>
          </cell>
          <cell r="BT295">
            <v>0</v>
          </cell>
          <cell r="BV295">
            <v>0</v>
          </cell>
          <cell r="BW295">
            <v>0</v>
          </cell>
          <cell r="BY295">
            <v>0</v>
          </cell>
          <cell r="BZ295">
            <v>0</v>
          </cell>
          <cell r="CB295">
            <v>0</v>
          </cell>
          <cell r="CC295">
            <v>0</v>
          </cell>
          <cell r="CE295">
            <v>0</v>
          </cell>
          <cell r="CF295">
            <v>0</v>
          </cell>
          <cell r="CH295">
            <v>0</v>
          </cell>
          <cell r="CI295">
            <v>0</v>
          </cell>
          <cell r="CK295">
            <v>0</v>
          </cell>
          <cell r="CL295">
            <v>0</v>
          </cell>
          <cell r="CN295">
            <v>0</v>
          </cell>
          <cell r="CO295">
            <v>0</v>
          </cell>
        </row>
        <row r="296">
          <cell r="B296">
            <v>0</v>
          </cell>
          <cell r="C296">
            <v>0</v>
          </cell>
          <cell r="E296">
            <v>0</v>
          </cell>
          <cell r="F296">
            <v>0</v>
          </cell>
          <cell r="H296">
            <v>0</v>
          </cell>
          <cell r="I296">
            <v>0</v>
          </cell>
          <cell r="K296">
            <v>0</v>
          </cell>
          <cell r="L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T296">
            <v>0</v>
          </cell>
          <cell r="U296">
            <v>0</v>
          </cell>
          <cell r="W296">
            <v>0</v>
          </cell>
          <cell r="X296">
            <v>0</v>
          </cell>
          <cell r="Z296">
            <v>0</v>
          </cell>
          <cell r="AA296">
            <v>0</v>
          </cell>
          <cell r="AC296">
            <v>0</v>
          </cell>
          <cell r="AD296">
            <v>0</v>
          </cell>
          <cell r="AF296">
            <v>0</v>
          </cell>
          <cell r="AG296">
            <v>0</v>
          </cell>
          <cell r="AI296">
            <v>0</v>
          </cell>
          <cell r="AJ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0</v>
          </cell>
          <cell r="AR296">
            <v>0</v>
          </cell>
          <cell r="AS296">
            <v>0</v>
          </cell>
          <cell r="AU296">
            <v>0</v>
          </cell>
          <cell r="AV296">
            <v>0</v>
          </cell>
          <cell r="AX296">
            <v>0</v>
          </cell>
          <cell r="AY296">
            <v>0</v>
          </cell>
          <cell r="BA296">
            <v>0</v>
          </cell>
          <cell r="BB296">
            <v>0</v>
          </cell>
          <cell r="BD296">
            <v>0</v>
          </cell>
          <cell r="BE296">
            <v>0</v>
          </cell>
          <cell r="BG296">
            <v>0</v>
          </cell>
          <cell r="BH296">
            <v>0</v>
          </cell>
          <cell r="BJ296">
            <v>0</v>
          </cell>
          <cell r="BK296">
            <v>0</v>
          </cell>
          <cell r="BM296">
            <v>0</v>
          </cell>
          <cell r="BN296">
            <v>0</v>
          </cell>
          <cell r="BP296">
            <v>0</v>
          </cell>
          <cell r="BQ296">
            <v>0</v>
          </cell>
          <cell r="BS296">
            <v>0</v>
          </cell>
          <cell r="BT296">
            <v>0</v>
          </cell>
          <cell r="BV296">
            <v>0</v>
          </cell>
          <cell r="BW296">
            <v>0</v>
          </cell>
          <cell r="BY296">
            <v>0</v>
          </cell>
          <cell r="BZ296">
            <v>0</v>
          </cell>
          <cell r="CB296">
            <v>0</v>
          </cell>
          <cell r="CC296">
            <v>0</v>
          </cell>
          <cell r="CE296">
            <v>0</v>
          </cell>
          <cell r="CF296">
            <v>0</v>
          </cell>
          <cell r="CH296">
            <v>0</v>
          </cell>
          <cell r="CI296">
            <v>0</v>
          </cell>
          <cell r="CK296">
            <v>0</v>
          </cell>
          <cell r="CL296">
            <v>0</v>
          </cell>
          <cell r="CN296">
            <v>0</v>
          </cell>
          <cell r="CO296">
            <v>0</v>
          </cell>
        </row>
        <row r="297">
          <cell r="B297">
            <v>0</v>
          </cell>
          <cell r="C297">
            <v>0</v>
          </cell>
          <cell r="E297">
            <v>0</v>
          </cell>
          <cell r="F297">
            <v>0</v>
          </cell>
          <cell r="H297">
            <v>0</v>
          </cell>
          <cell r="I297">
            <v>0</v>
          </cell>
          <cell r="K297">
            <v>0</v>
          </cell>
          <cell r="L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T297">
            <v>0</v>
          </cell>
          <cell r="U297">
            <v>0</v>
          </cell>
          <cell r="W297">
            <v>0</v>
          </cell>
          <cell r="X297">
            <v>0</v>
          </cell>
          <cell r="Z297">
            <v>0</v>
          </cell>
          <cell r="AA297">
            <v>0</v>
          </cell>
          <cell r="AC297">
            <v>0</v>
          </cell>
          <cell r="AD297">
            <v>0</v>
          </cell>
          <cell r="AF297">
            <v>0</v>
          </cell>
          <cell r="AG297">
            <v>0</v>
          </cell>
          <cell r="AI297">
            <v>0</v>
          </cell>
          <cell r="AJ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0</v>
          </cell>
          <cell r="AR297">
            <v>0</v>
          </cell>
          <cell r="AS297">
            <v>0</v>
          </cell>
          <cell r="AU297">
            <v>0</v>
          </cell>
          <cell r="AV297">
            <v>0</v>
          </cell>
          <cell r="AX297">
            <v>0</v>
          </cell>
          <cell r="AY297">
            <v>0</v>
          </cell>
          <cell r="BA297">
            <v>0</v>
          </cell>
          <cell r="BB297">
            <v>0</v>
          </cell>
          <cell r="BD297">
            <v>0</v>
          </cell>
          <cell r="BE297">
            <v>0</v>
          </cell>
          <cell r="BG297">
            <v>0</v>
          </cell>
          <cell r="BH297">
            <v>0</v>
          </cell>
          <cell r="BJ297">
            <v>0</v>
          </cell>
          <cell r="BK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S297">
            <v>0</v>
          </cell>
          <cell r="BT297">
            <v>0</v>
          </cell>
          <cell r="BV297">
            <v>0</v>
          </cell>
          <cell r="BW297">
            <v>0</v>
          </cell>
          <cell r="BY297">
            <v>0</v>
          </cell>
          <cell r="BZ297">
            <v>0</v>
          </cell>
          <cell r="CB297">
            <v>0</v>
          </cell>
          <cell r="CC297">
            <v>0</v>
          </cell>
          <cell r="CE297">
            <v>0</v>
          </cell>
          <cell r="CF297">
            <v>0</v>
          </cell>
          <cell r="CH297">
            <v>0</v>
          </cell>
          <cell r="CI297">
            <v>0</v>
          </cell>
          <cell r="CK297">
            <v>0</v>
          </cell>
          <cell r="CL297">
            <v>0</v>
          </cell>
          <cell r="CN297">
            <v>0</v>
          </cell>
          <cell r="CO297">
            <v>0</v>
          </cell>
        </row>
        <row r="298">
          <cell r="B298">
            <v>0</v>
          </cell>
          <cell r="C298">
            <v>0</v>
          </cell>
          <cell r="E298">
            <v>0</v>
          </cell>
          <cell r="F298">
            <v>0</v>
          </cell>
          <cell r="H298">
            <v>0</v>
          </cell>
          <cell r="I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T298">
            <v>0</v>
          </cell>
          <cell r="U298">
            <v>0</v>
          </cell>
          <cell r="W298">
            <v>0</v>
          </cell>
          <cell r="X298">
            <v>0</v>
          </cell>
          <cell r="Z298">
            <v>0</v>
          </cell>
          <cell r="AA298">
            <v>0</v>
          </cell>
          <cell r="AC298">
            <v>0</v>
          </cell>
          <cell r="AD298">
            <v>0</v>
          </cell>
          <cell r="AF298">
            <v>0</v>
          </cell>
          <cell r="AG298">
            <v>0</v>
          </cell>
          <cell r="AI298">
            <v>0</v>
          </cell>
          <cell r="AJ298">
            <v>0</v>
          </cell>
          <cell r="AL298">
            <v>0</v>
          </cell>
          <cell r="AM298">
            <v>0</v>
          </cell>
          <cell r="AO298">
            <v>0</v>
          </cell>
          <cell r="AP298">
            <v>0</v>
          </cell>
          <cell r="AR298">
            <v>0</v>
          </cell>
          <cell r="AS298">
            <v>0</v>
          </cell>
          <cell r="AU298">
            <v>0</v>
          </cell>
          <cell r="AV298">
            <v>0</v>
          </cell>
          <cell r="AX298">
            <v>0</v>
          </cell>
          <cell r="AY298">
            <v>0</v>
          </cell>
          <cell r="BA298">
            <v>0</v>
          </cell>
          <cell r="BB298">
            <v>0</v>
          </cell>
          <cell r="BD298">
            <v>0</v>
          </cell>
          <cell r="BE298">
            <v>0</v>
          </cell>
          <cell r="BG298">
            <v>0</v>
          </cell>
          <cell r="BH298">
            <v>0</v>
          </cell>
          <cell r="BJ298">
            <v>0</v>
          </cell>
          <cell r="BK298">
            <v>0</v>
          </cell>
          <cell r="BM298">
            <v>0</v>
          </cell>
          <cell r="BN298">
            <v>0</v>
          </cell>
          <cell r="BP298">
            <v>0</v>
          </cell>
          <cell r="BQ298">
            <v>0</v>
          </cell>
          <cell r="BS298">
            <v>0</v>
          </cell>
          <cell r="BT298">
            <v>0</v>
          </cell>
          <cell r="BV298">
            <v>0</v>
          </cell>
          <cell r="BW298">
            <v>0</v>
          </cell>
          <cell r="BY298">
            <v>0</v>
          </cell>
          <cell r="BZ298">
            <v>0</v>
          </cell>
          <cell r="CB298">
            <v>0</v>
          </cell>
          <cell r="CC298">
            <v>0</v>
          </cell>
          <cell r="CE298">
            <v>0</v>
          </cell>
          <cell r="CF298">
            <v>0</v>
          </cell>
          <cell r="CH298">
            <v>0</v>
          </cell>
          <cell r="CI298">
            <v>0</v>
          </cell>
          <cell r="CK298">
            <v>0</v>
          </cell>
          <cell r="CL298">
            <v>0</v>
          </cell>
          <cell r="CN298">
            <v>0</v>
          </cell>
          <cell r="CO298">
            <v>0</v>
          </cell>
        </row>
        <row r="299">
          <cell r="B299">
            <v>0</v>
          </cell>
          <cell r="C299">
            <v>0</v>
          </cell>
          <cell r="E299">
            <v>0</v>
          </cell>
          <cell r="F299">
            <v>0</v>
          </cell>
          <cell r="H299">
            <v>0</v>
          </cell>
          <cell r="I299">
            <v>0</v>
          </cell>
          <cell r="K299">
            <v>0</v>
          </cell>
          <cell r="L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T299">
            <v>0</v>
          </cell>
          <cell r="U299">
            <v>0</v>
          </cell>
          <cell r="W299">
            <v>0</v>
          </cell>
          <cell r="X299">
            <v>0</v>
          </cell>
          <cell r="Z299">
            <v>0</v>
          </cell>
          <cell r="AA299">
            <v>0</v>
          </cell>
          <cell r="AC299">
            <v>0</v>
          </cell>
          <cell r="AD299">
            <v>0</v>
          </cell>
          <cell r="AF299">
            <v>0</v>
          </cell>
          <cell r="AG299">
            <v>0</v>
          </cell>
          <cell r="AI299">
            <v>0</v>
          </cell>
          <cell r="AJ299">
            <v>0</v>
          </cell>
          <cell r="AL299">
            <v>0</v>
          </cell>
          <cell r="AM299">
            <v>0</v>
          </cell>
          <cell r="AO299">
            <v>0</v>
          </cell>
          <cell r="AP299">
            <v>0</v>
          </cell>
          <cell r="AR299">
            <v>0</v>
          </cell>
          <cell r="AS299">
            <v>0</v>
          </cell>
          <cell r="AU299">
            <v>0</v>
          </cell>
          <cell r="AV299">
            <v>0</v>
          </cell>
          <cell r="AX299">
            <v>0</v>
          </cell>
          <cell r="AY299">
            <v>0</v>
          </cell>
          <cell r="BA299">
            <v>0</v>
          </cell>
          <cell r="BB299">
            <v>0</v>
          </cell>
          <cell r="BD299">
            <v>0</v>
          </cell>
          <cell r="BE299">
            <v>0</v>
          </cell>
          <cell r="BG299">
            <v>0</v>
          </cell>
          <cell r="BH299">
            <v>0</v>
          </cell>
          <cell r="BJ299">
            <v>0</v>
          </cell>
          <cell r="BK299">
            <v>0</v>
          </cell>
          <cell r="BM299">
            <v>0</v>
          </cell>
          <cell r="BN299">
            <v>0</v>
          </cell>
          <cell r="BP299">
            <v>0</v>
          </cell>
          <cell r="BQ299">
            <v>0</v>
          </cell>
          <cell r="BS299">
            <v>0</v>
          </cell>
          <cell r="BT299">
            <v>0</v>
          </cell>
          <cell r="BV299">
            <v>0</v>
          </cell>
          <cell r="BW299">
            <v>0</v>
          </cell>
          <cell r="BY299">
            <v>0</v>
          </cell>
          <cell r="BZ299">
            <v>0</v>
          </cell>
          <cell r="CB299">
            <v>0</v>
          </cell>
          <cell r="CC299">
            <v>0</v>
          </cell>
          <cell r="CE299">
            <v>0</v>
          </cell>
          <cell r="CF299">
            <v>0</v>
          </cell>
          <cell r="CH299">
            <v>0</v>
          </cell>
          <cell r="CI299">
            <v>0</v>
          </cell>
          <cell r="CK299">
            <v>0</v>
          </cell>
          <cell r="CL299">
            <v>0</v>
          </cell>
          <cell r="CN299">
            <v>0</v>
          </cell>
          <cell r="CO299">
            <v>0</v>
          </cell>
        </row>
        <row r="300">
          <cell r="B300">
            <v>0</v>
          </cell>
          <cell r="C300">
            <v>0</v>
          </cell>
          <cell r="E300">
            <v>0</v>
          </cell>
          <cell r="F300">
            <v>0</v>
          </cell>
          <cell r="H300">
            <v>0</v>
          </cell>
          <cell r="I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T300">
            <v>0</v>
          </cell>
          <cell r="U300">
            <v>0</v>
          </cell>
          <cell r="W300">
            <v>0</v>
          </cell>
          <cell r="X300">
            <v>0</v>
          </cell>
          <cell r="Z300">
            <v>0</v>
          </cell>
          <cell r="AA300">
            <v>0</v>
          </cell>
          <cell r="AC300">
            <v>0</v>
          </cell>
          <cell r="AD300">
            <v>0</v>
          </cell>
          <cell r="AF300">
            <v>0</v>
          </cell>
          <cell r="AG300">
            <v>0</v>
          </cell>
          <cell r="AI300">
            <v>0</v>
          </cell>
          <cell r="AJ300">
            <v>0</v>
          </cell>
          <cell r="AL300">
            <v>0</v>
          </cell>
          <cell r="AM300">
            <v>0</v>
          </cell>
          <cell r="AO300">
            <v>0</v>
          </cell>
          <cell r="AP300">
            <v>0</v>
          </cell>
          <cell r="AR300">
            <v>0</v>
          </cell>
          <cell r="AS300">
            <v>0</v>
          </cell>
          <cell r="AU300">
            <v>0</v>
          </cell>
          <cell r="AV300">
            <v>0</v>
          </cell>
          <cell r="AX300">
            <v>0</v>
          </cell>
          <cell r="AY300">
            <v>0</v>
          </cell>
          <cell r="BA300">
            <v>0</v>
          </cell>
          <cell r="BB300">
            <v>0</v>
          </cell>
          <cell r="BD300">
            <v>0</v>
          </cell>
          <cell r="BE300">
            <v>0</v>
          </cell>
          <cell r="BG300">
            <v>0</v>
          </cell>
          <cell r="BH300">
            <v>0</v>
          </cell>
          <cell r="BJ300">
            <v>0</v>
          </cell>
          <cell r="BK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S300">
            <v>0</v>
          </cell>
          <cell r="BT300">
            <v>0</v>
          </cell>
          <cell r="BV300">
            <v>0</v>
          </cell>
          <cell r="BW300">
            <v>0</v>
          </cell>
          <cell r="BY300">
            <v>0</v>
          </cell>
          <cell r="BZ300">
            <v>0</v>
          </cell>
          <cell r="CB300">
            <v>0</v>
          </cell>
          <cell r="CC300">
            <v>0</v>
          </cell>
          <cell r="CE300">
            <v>0</v>
          </cell>
          <cell r="CF300">
            <v>0</v>
          </cell>
          <cell r="CH300">
            <v>0</v>
          </cell>
          <cell r="CI300">
            <v>0</v>
          </cell>
          <cell r="CK300">
            <v>0</v>
          </cell>
          <cell r="CL300">
            <v>0</v>
          </cell>
          <cell r="CN300">
            <v>0</v>
          </cell>
          <cell r="CO300">
            <v>0</v>
          </cell>
        </row>
        <row r="301"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H301">
            <v>0</v>
          </cell>
          <cell r="I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T301">
            <v>0</v>
          </cell>
          <cell r="U301">
            <v>0</v>
          </cell>
          <cell r="W301">
            <v>0</v>
          </cell>
          <cell r="X301">
            <v>0</v>
          </cell>
          <cell r="Z301">
            <v>0</v>
          </cell>
          <cell r="AA301">
            <v>0</v>
          </cell>
          <cell r="AC301">
            <v>0</v>
          </cell>
          <cell r="AD301">
            <v>0</v>
          </cell>
          <cell r="AF301">
            <v>0</v>
          </cell>
          <cell r="AG301">
            <v>0</v>
          </cell>
          <cell r="AI301">
            <v>0</v>
          </cell>
          <cell r="AJ301">
            <v>0</v>
          </cell>
          <cell r="AL301">
            <v>0</v>
          </cell>
          <cell r="AM301">
            <v>0</v>
          </cell>
          <cell r="AO301">
            <v>0</v>
          </cell>
          <cell r="AP301">
            <v>0</v>
          </cell>
          <cell r="AR301">
            <v>0</v>
          </cell>
          <cell r="AS301">
            <v>0</v>
          </cell>
          <cell r="AU301">
            <v>0</v>
          </cell>
          <cell r="AV301">
            <v>0</v>
          </cell>
          <cell r="AX301">
            <v>0</v>
          </cell>
          <cell r="AY301">
            <v>0</v>
          </cell>
          <cell r="BA301">
            <v>0</v>
          </cell>
          <cell r="BB301">
            <v>0</v>
          </cell>
          <cell r="BD301">
            <v>0</v>
          </cell>
          <cell r="BE301">
            <v>0</v>
          </cell>
          <cell r="BG301">
            <v>0</v>
          </cell>
          <cell r="BH301">
            <v>0</v>
          </cell>
          <cell r="BJ301">
            <v>0</v>
          </cell>
          <cell r="BK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S301">
            <v>0</v>
          </cell>
          <cell r="BT301">
            <v>0</v>
          </cell>
          <cell r="BV301">
            <v>0</v>
          </cell>
          <cell r="BW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E301">
            <v>0</v>
          </cell>
          <cell r="CF301">
            <v>0</v>
          </cell>
          <cell r="CH301">
            <v>0</v>
          </cell>
          <cell r="CI301">
            <v>0</v>
          </cell>
          <cell r="CK301">
            <v>0</v>
          </cell>
          <cell r="CL301">
            <v>0</v>
          </cell>
          <cell r="CN301">
            <v>0</v>
          </cell>
          <cell r="CO301">
            <v>0</v>
          </cell>
        </row>
        <row r="302">
          <cell r="B302">
            <v>0</v>
          </cell>
          <cell r="C302">
            <v>0</v>
          </cell>
          <cell r="E302">
            <v>0</v>
          </cell>
          <cell r="F302">
            <v>0</v>
          </cell>
          <cell r="H302">
            <v>0</v>
          </cell>
          <cell r="I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T302">
            <v>0</v>
          </cell>
          <cell r="U302">
            <v>0</v>
          </cell>
          <cell r="W302">
            <v>0</v>
          </cell>
          <cell r="X302">
            <v>0</v>
          </cell>
          <cell r="Z302">
            <v>0</v>
          </cell>
          <cell r="AA302">
            <v>0</v>
          </cell>
          <cell r="AC302">
            <v>0</v>
          </cell>
          <cell r="AD302">
            <v>0</v>
          </cell>
          <cell r="AF302">
            <v>0</v>
          </cell>
          <cell r="AG302">
            <v>0</v>
          </cell>
          <cell r="AI302">
            <v>0</v>
          </cell>
          <cell r="AJ302">
            <v>0</v>
          </cell>
          <cell r="AL302">
            <v>0</v>
          </cell>
          <cell r="AM302">
            <v>0</v>
          </cell>
          <cell r="AO302">
            <v>0</v>
          </cell>
          <cell r="AP302">
            <v>0</v>
          </cell>
          <cell r="AR302">
            <v>0</v>
          </cell>
          <cell r="AS302">
            <v>0</v>
          </cell>
          <cell r="AU302">
            <v>0</v>
          </cell>
          <cell r="AV302">
            <v>0</v>
          </cell>
          <cell r="AX302">
            <v>0</v>
          </cell>
          <cell r="AY302">
            <v>0</v>
          </cell>
          <cell r="BA302">
            <v>0</v>
          </cell>
          <cell r="BB302">
            <v>0</v>
          </cell>
          <cell r="BD302">
            <v>0</v>
          </cell>
          <cell r="BE302">
            <v>0</v>
          </cell>
          <cell r="BG302">
            <v>0</v>
          </cell>
          <cell r="BH302">
            <v>0</v>
          </cell>
          <cell r="BJ302">
            <v>0</v>
          </cell>
          <cell r="BK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S302">
            <v>0</v>
          </cell>
          <cell r="BT302">
            <v>0</v>
          </cell>
          <cell r="BV302">
            <v>0</v>
          </cell>
          <cell r="BW302">
            <v>0</v>
          </cell>
          <cell r="BY302">
            <v>0</v>
          </cell>
          <cell r="BZ302">
            <v>0</v>
          </cell>
          <cell r="CB302">
            <v>0</v>
          </cell>
          <cell r="CC302">
            <v>0</v>
          </cell>
          <cell r="CE302">
            <v>0</v>
          </cell>
          <cell r="CF302">
            <v>0</v>
          </cell>
          <cell r="CH302">
            <v>0</v>
          </cell>
          <cell r="CI302">
            <v>0</v>
          </cell>
          <cell r="CK302">
            <v>0</v>
          </cell>
          <cell r="CL302">
            <v>0</v>
          </cell>
          <cell r="CN302">
            <v>0</v>
          </cell>
          <cell r="CO302">
            <v>0</v>
          </cell>
        </row>
        <row r="303">
          <cell r="B303">
            <v>0</v>
          </cell>
          <cell r="C303">
            <v>0</v>
          </cell>
          <cell r="E303">
            <v>0</v>
          </cell>
          <cell r="F303">
            <v>0</v>
          </cell>
          <cell r="H303">
            <v>0</v>
          </cell>
          <cell r="I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Q303">
            <v>0</v>
          </cell>
          <cell r="R303">
            <v>0</v>
          </cell>
          <cell r="T303">
            <v>0</v>
          </cell>
          <cell r="U303">
            <v>0</v>
          </cell>
          <cell r="W303">
            <v>0</v>
          </cell>
          <cell r="X303">
            <v>0</v>
          </cell>
          <cell r="Z303">
            <v>0</v>
          </cell>
          <cell r="AA303">
            <v>0</v>
          </cell>
          <cell r="AC303">
            <v>0</v>
          </cell>
          <cell r="AD303">
            <v>0</v>
          </cell>
          <cell r="AF303">
            <v>0</v>
          </cell>
          <cell r="AG303">
            <v>0</v>
          </cell>
          <cell r="AI303">
            <v>0</v>
          </cell>
          <cell r="AJ303">
            <v>0</v>
          </cell>
          <cell r="AL303">
            <v>0</v>
          </cell>
          <cell r="AM303">
            <v>0</v>
          </cell>
          <cell r="AO303">
            <v>0</v>
          </cell>
          <cell r="AP303">
            <v>0</v>
          </cell>
          <cell r="AR303">
            <v>0</v>
          </cell>
          <cell r="AS303">
            <v>0</v>
          </cell>
          <cell r="AU303">
            <v>0</v>
          </cell>
          <cell r="AV303">
            <v>0</v>
          </cell>
          <cell r="AX303">
            <v>0</v>
          </cell>
          <cell r="AY303">
            <v>0</v>
          </cell>
          <cell r="BA303">
            <v>0</v>
          </cell>
          <cell r="BB303">
            <v>0</v>
          </cell>
          <cell r="BD303">
            <v>0</v>
          </cell>
          <cell r="BE303">
            <v>0</v>
          </cell>
          <cell r="BG303">
            <v>0</v>
          </cell>
          <cell r="BH303">
            <v>0</v>
          </cell>
          <cell r="BJ303">
            <v>0</v>
          </cell>
          <cell r="BK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S303">
            <v>0</v>
          </cell>
          <cell r="BT303">
            <v>0</v>
          </cell>
          <cell r="BV303">
            <v>0</v>
          </cell>
          <cell r="BW303">
            <v>0</v>
          </cell>
          <cell r="BY303">
            <v>0</v>
          </cell>
          <cell r="BZ303">
            <v>0</v>
          </cell>
          <cell r="CB303">
            <v>0</v>
          </cell>
          <cell r="CC303">
            <v>0</v>
          </cell>
          <cell r="CE303">
            <v>0</v>
          </cell>
          <cell r="CF303">
            <v>0</v>
          </cell>
          <cell r="CH303">
            <v>0</v>
          </cell>
          <cell r="CI303">
            <v>0</v>
          </cell>
          <cell r="CK303">
            <v>0</v>
          </cell>
          <cell r="CL303">
            <v>0</v>
          </cell>
          <cell r="CN303">
            <v>0</v>
          </cell>
          <cell r="CO303">
            <v>0</v>
          </cell>
        </row>
        <row r="304">
          <cell r="B304">
            <v>0</v>
          </cell>
          <cell r="C304">
            <v>0</v>
          </cell>
          <cell r="E304">
            <v>0</v>
          </cell>
          <cell r="F304">
            <v>0</v>
          </cell>
          <cell r="H304">
            <v>0</v>
          </cell>
          <cell r="I304">
            <v>0</v>
          </cell>
          <cell r="K304">
            <v>0</v>
          </cell>
          <cell r="L304">
            <v>0</v>
          </cell>
          <cell r="N304">
            <v>0</v>
          </cell>
          <cell r="O304">
            <v>0</v>
          </cell>
          <cell r="Q304">
            <v>0</v>
          </cell>
          <cell r="R304">
            <v>0</v>
          </cell>
          <cell r="T304">
            <v>0</v>
          </cell>
          <cell r="U304">
            <v>0</v>
          </cell>
          <cell r="W304">
            <v>0</v>
          </cell>
          <cell r="X304">
            <v>0</v>
          </cell>
          <cell r="Z304">
            <v>0</v>
          </cell>
          <cell r="AA304">
            <v>0</v>
          </cell>
          <cell r="AC304">
            <v>0</v>
          </cell>
          <cell r="AD304">
            <v>0</v>
          </cell>
          <cell r="AF304">
            <v>0</v>
          </cell>
          <cell r="AG304">
            <v>0</v>
          </cell>
          <cell r="AI304">
            <v>0</v>
          </cell>
          <cell r="AJ304">
            <v>0</v>
          </cell>
          <cell r="AL304">
            <v>0</v>
          </cell>
          <cell r="AM304">
            <v>0</v>
          </cell>
          <cell r="AO304">
            <v>0</v>
          </cell>
          <cell r="AP304">
            <v>0</v>
          </cell>
          <cell r="AR304">
            <v>0</v>
          </cell>
          <cell r="AS304">
            <v>0</v>
          </cell>
          <cell r="AU304">
            <v>0</v>
          </cell>
          <cell r="AV304">
            <v>0</v>
          </cell>
          <cell r="AX304">
            <v>0</v>
          </cell>
          <cell r="AY304">
            <v>0</v>
          </cell>
          <cell r="BA304">
            <v>0</v>
          </cell>
          <cell r="BB304">
            <v>0</v>
          </cell>
          <cell r="BD304">
            <v>0</v>
          </cell>
          <cell r="BE304">
            <v>0</v>
          </cell>
          <cell r="BG304">
            <v>0</v>
          </cell>
          <cell r="BH304">
            <v>0</v>
          </cell>
          <cell r="BJ304">
            <v>0</v>
          </cell>
          <cell r="BK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S304">
            <v>0</v>
          </cell>
          <cell r="BT304">
            <v>0</v>
          </cell>
          <cell r="BV304">
            <v>0</v>
          </cell>
          <cell r="BW304">
            <v>0</v>
          </cell>
          <cell r="BY304">
            <v>0</v>
          </cell>
          <cell r="BZ304">
            <v>0</v>
          </cell>
          <cell r="CB304">
            <v>0</v>
          </cell>
          <cell r="CC304">
            <v>0</v>
          </cell>
          <cell r="CE304">
            <v>0</v>
          </cell>
          <cell r="CF304">
            <v>0</v>
          </cell>
          <cell r="CH304">
            <v>0</v>
          </cell>
          <cell r="CI304">
            <v>0</v>
          </cell>
          <cell r="CK304">
            <v>0</v>
          </cell>
          <cell r="CL304">
            <v>0</v>
          </cell>
          <cell r="CN304">
            <v>0</v>
          </cell>
          <cell r="CO304">
            <v>0</v>
          </cell>
        </row>
        <row r="305">
          <cell r="B305">
            <v>0</v>
          </cell>
          <cell r="C305">
            <v>0</v>
          </cell>
          <cell r="E305">
            <v>0</v>
          </cell>
          <cell r="F305">
            <v>0</v>
          </cell>
          <cell r="H305">
            <v>0</v>
          </cell>
          <cell r="I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T305">
            <v>0</v>
          </cell>
          <cell r="U305">
            <v>0</v>
          </cell>
          <cell r="W305">
            <v>0</v>
          </cell>
          <cell r="X305">
            <v>0</v>
          </cell>
          <cell r="Z305">
            <v>0</v>
          </cell>
          <cell r="AA305">
            <v>0</v>
          </cell>
          <cell r="AC305">
            <v>0</v>
          </cell>
          <cell r="AD305">
            <v>0</v>
          </cell>
          <cell r="AF305">
            <v>0</v>
          </cell>
          <cell r="AG305">
            <v>0</v>
          </cell>
          <cell r="AI305">
            <v>0</v>
          </cell>
          <cell r="AJ305">
            <v>0</v>
          </cell>
          <cell r="AL305">
            <v>0</v>
          </cell>
          <cell r="AM305">
            <v>0</v>
          </cell>
          <cell r="AO305">
            <v>0</v>
          </cell>
          <cell r="AP305">
            <v>0</v>
          </cell>
          <cell r="AR305">
            <v>0</v>
          </cell>
          <cell r="AS305">
            <v>0</v>
          </cell>
          <cell r="AU305">
            <v>0</v>
          </cell>
          <cell r="AV305">
            <v>0</v>
          </cell>
          <cell r="AX305">
            <v>0</v>
          </cell>
          <cell r="AY305">
            <v>0</v>
          </cell>
          <cell r="BA305">
            <v>0</v>
          </cell>
          <cell r="BB305">
            <v>0</v>
          </cell>
          <cell r="BD305">
            <v>0</v>
          </cell>
          <cell r="BE305">
            <v>0</v>
          </cell>
          <cell r="BG305">
            <v>0</v>
          </cell>
          <cell r="BH305">
            <v>0</v>
          </cell>
          <cell r="BJ305">
            <v>0</v>
          </cell>
          <cell r="BK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S305">
            <v>0</v>
          </cell>
          <cell r="BT305">
            <v>0</v>
          </cell>
          <cell r="BV305">
            <v>0</v>
          </cell>
          <cell r="BW305">
            <v>0</v>
          </cell>
          <cell r="BY305">
            <v>0</v>
          </cell>
          <cell r="BZ305">
            <v>0</v>
          </cell>
          <cell r="CB305">
            <v>0</v>
          </cell>
          <cell r="CC305">
            <v>0</v>
          </cell>
          <cell r="CE305">
            <v>0</v>
          </cell>
          <cell r="CF305">
            <v>0</v>
          </cell>
          <cell r="CH305">
            <v>0</v>
          </cell>
          <cell r="CI305">
            <v>0</v>
          </cell>
          <cell r="CK305">
            <v>0</v>
          </cell>
          <cell r="CL305">
            <v>0</v>
          </cell>
          <cell r="CN305">
            <v>0</v>
          </cell>
          <cell r="CO305">
            <v>0</v>
          </cell>
        </row>
        <row r="306">
          <cell r="B306">
            <v>0</v>
          </cell>
          <cell r="C306">
            <v>0</v>
          </cell>
          <cell r="E306">
            <v>0</v>
          </cell>
          <cell r="F306">
            <v>0</v>
          </cell>
          <cell r="H306">
            <v>0</v>
          </cell>
          <cell r="I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T306">
            <v>0</v>
          </cell>
          <cell r="U306">
            <v>0</v>
          </cell>
          <cell r="W306">
            <v>0</v>
          </cell>
          <cell r="X306">
            <v>0</v>
          </cell>
          <cell r="Z306">
            <v>0</v>
          </cell>
          <cell r="AA306">
            <v>0</v>
          </cell>
          <cell r="AC306">
            <v>0</v>
          </cell>
          <cell r="AD306">
            <v>0</v>
          </cell>
          <cell r="AF306">
            <v>0</v>
          </cell>
          <cell r="AG306">
            <v>0</v>
          </cell>
          <cell r="AI306">
            <v>0</v>
          </cell>
          <cell r="AJ306">
            <v>0</v>
          </cell>
          <cell r="AL306">
            <v>0</v>
          </cell>
          <cell r="AM306">
            <v>0</v>
          </cell>
          <cell r="AO306">
            <v>0</v>
          </cell>
          <cell r="AP306">
            <v>0</v>
          </cell>
          <cell r="AR306">
            <v>0</v>
          </cell>
          <cell r="AS306">
            <v>0</v>
          </cell>
          <cell r="AU306">
            <v>0</v>
          </cell>
          <cell r="AV306">
            <v>0</v>
          </cell>
          <cell r="AX306">
            <v>0</v>
          </cell>
          <cell r="AY306">
            <v>0</v>
          </cell>
          <cell r="BA306">
            <v>0</v>
          </cell>
          <cell r="BB306">
            <v>0</v>
          </cell>
          <cell r="BD306">
            <v>0</v>
          </cell>
          <cell r="BE306">
            <v>0</v>
          </cell>
          <cell r="BG306">
            <v>0</v>
          </cell>
          <cell r="BH306">
            <v>0</v>
          </cell>
          <cell r="BJ306">
            <v>0</v>
          </cell>
          <cell r="BK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S306">
            <v>0</v>
          </cell>
          <cell r="BT306">
            <v>0</v>
          </cell>
          <cell r="BV306">
            <v>0</v>
          </cell>
          <cell r="BW306">
            <v>0</v>
          </cell>
          <cell r="BY306">
            <v>0</v>
          </cell>
          <cell r="BZ306">
            <v>0</v>
          </cell>
          <cell r="CB306">
            <v>0</v>
          </cell>
          <cell r="CC306">
            <v>0</v>
          </cell>
          <cell r="CE306">
            <v>0</v>
          </cell>
          <cell r="CF306">
            <v>0</v>
          </cell>
          <cell r="CH306">
            <v>0</v>
          </cell>
          <cell r="CI306">
            <v>0</v>
          </cell>
          <cell r="CK306">
            <v>0</v>
          </cell>
          <cell r="CL306">
            <v>0</v>
          </cell>
          <cell r="CN306">
            <v>0</v>
          </cell>
          <cell r="CO306">
            <v>0</v>
          </cell>
        </row>
        <row r="307">
          <cell r="B307">
            <v>0</v>
          </cell>
          <cell r="C307">
            <v>0</v>
          </cell>
          <cell r="E307">
            <v>0</v>
          </cell>
          <cell r="F307">
            <v>0</v>
          </cell>
          <cell r="H307">
            <v>0</v>
          </cell>
          <cell r="I307">
            <v>0</v>
          </cell>
          <cell r="K307">
            <v>0</v>
          </cell>
          <cell r="L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T307">
            <v>0</v>
          </cell>
          <cell r="U307">
            <v>0</v>
          </cell>
          <cell r="W307">
            <v>0</v>
          </cell>
          <cell r="X307">
            <v>0</v>
          </cell>
          <cell r="Z307">
            <v>0</v>
          </cell>
          <cell r="AA307">
            <v>0</v>
          </cell>
          <cell r="AC307">
            <v>0</v>
          </cell>
          <cell r="AD307">
            <v>0</v>
          </cell>
          <cell r="AF307">
            <v>0</v>
          </cell>
          <cell r="AG307">
            <v>0</v>
          </cell>
          <cell r="AI307">
            <v>0</v>
          </cell>
          <cell r="AJ307">
            <v>0</v>
          </cell>
          <cell r="AL307">
            <v>0</v>
          </cell>
          <cell r="AM307">
            <v>0</v>
          </cell>
          <cell r="AO307">
            <v>0</v>
          </cell>
          <cell r="AP307">
            <v>0</v>
          </cell>
          <cell r="AR307">
            <v>0</v>
          </cell>
          <cell r="AS307">
            <v>0</v>
          </cell>
          <cell r="AU307">
            <v>0</v>
          </cell>
          <cell r="AV307">
            <v>0</v>
          </cell>
          <cell r="AX307">
            <v>0</v>
          </cell>
          <cell r="AY307">
            <v>0</v>
          </cell>
          <cell r="BA307">
            <v>0</v>
          </cell>
          <cell r="BB307">
            <v>0</v>
          </cell>
          <cell r="BD307">
            <v>0</v>
          </cell>
          <cell r="BE307">
            <v>0</v>
          </cell>
          <cell r="BG307">
            <v>0</v>
          </cell>
          <cell r="BH307">
            <v>0</v>
          </cell>
          <cell r="BJ307">
            <v>0</v>
          </cell>
          <cell r="BK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S307">
            <v>0</v>
          </cell>
          <cell r="BT307">
            <v>0</v>
          </cell>
          <cell r="BV307">
            <v>0</v>
          </cell>
          <cell r="BW307">
            <v>0</v>
          </cell>
          <cell r="BY307">
            <v>0</v>
          </cell>
          <cell r="BZ307">
            <v>0</v>
          </cell>
          <cell r="CB307">
            <v>0</v>
          </cell>
          <cell r="CC307">
            <v>0</v>
          </cell>
          <cell r="CE307">
            <v>0</v>
          </cell>
          <cell r="CF307">
            <v>0</v>
          </cell>
          <cell r="CH307">
            <v>0</v>
          </cell>
          <cell r="CI307">
            <v>0</v>
          </cell>
          <cell r="CK307">
            <v>0</v>
          </cell>
          <cell r="CL307">
            <v>0</v>
          </cell>
          <cell r="CN307">
            <v>0</v>
          </cell>
          <cell r="CO307">
            <v>0</v>
          </cell>
        </row>
        <row r="308">
          <cell r="B308">
            <v>0</v>
          </cell>
          <cell r="C308">
            <v>0</v>
          </cell>
          <cell r="E308">
            <v>0</v>
          </cell>
          <cell r="F308">
            <v>0</v>
          </cell>
          <cell r="H308">
            <v>0</v>
          </cell>
          <cell r="I308">
            <v>0</v>
          </cell>
          <cell r="K308">
            <v>0</v>
          </cell>
          <cell r="L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T308">
            <v>0</v>
          </cell>
          <cell r="U308">
            <v>0</v>
          </cell>
          <cell r="W308">
            <v>0</v>
          </cell>
          <cell r="X308">
            <v>0</v>
          </cell>
          <cell r="Z308">
            <v>0</v>
          </cell>
          <cell r="AA308">
            <v>0</v>
          </cell>
          <cell r="AC308">
            <v>0</v>
          </cell>
          <cell r="AD308">
            <v>0</v>
          </cell>
          <cell r="AF308">
            <v>0</v>
          </cell>
          <cell r="AG308">
            <v>0</v>
          </cell>
          <cell r="AI308">
            <v>0</v>
          </cell>
          <cell r="AJ308">
            <v>0</v>
          </cell>
          <cell r="AL308">
            <v>0</v>
          </cell>
          <cell r="AM308">
            <v>0</v>
          </cell>
          <cell r="AO308">
            <v>0</v>
          </cell>
          <cell r="AP308">
            <v>0</v>
          </cell>
          <cell r="AR308">
            <v>0</v>
          </cell>
          <cell r="AS308">
            <v>0</v>
          </cell>
          <cell r="AU308">
            <v>0</v>
          </cell>
          <cell r="AV308">
            <v>0</v>
          </cell>
          <cell r="AX308">
            <v>0</v>
          </cell>
          <cell r="AY308">
            <v>0</v>
          </cell>
          <cell r="BA308">
            <v>0</v>
          </cell>
          <cell r="BB308">
            <v>0</v>
          </cell>
          <cell r="BD308">
            <v>0</v>
          </cell>
          <cell r="BE308">
            <v>0</v>
          </cell>
          <cell r="BG308">
            <v>0</v>
          </cell>
          <cell r="BH308">
            <v>0</v>
          </cell>
          <cell r="BJ308">
            <v>0</v>
          </cell>
          <cell r="BK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S308">
            <v>0</v>
          </cell>
          <cell r="BT308">
            <v>0</v>
          </cell>
          <cell r="BV308">
            <v>0</v>
          </cell>
          <cell r="BW308">
            <v>0</v>
          </cell>
          <cell r="BY308">
            <v>0</v>
          </cell>
          <cell r="BZ308">
            <v>0</v>
          </cell>
          <cell r="CB308">
            <v>0</v>
          </cell>
          <cell r="CC308">
            <v>0</v>
          </cell>
          <cell r="CE308">
            <v>0</v>
          </cell>
          <cell r="CF308">
            <v>0</v>
          </cell>
          <cell r="CH308">
            <v>0</v>
          </cell>
          <cell r="CI308">
            <v>0</v>
          </cell>
          <cell r="CK308">
            <v>0</v>
          </cell>
          <cell r="CL308">
            <v>0</v>
          </cell>
          <cell r="CN308">
            <v>0</v>
          </cell>
          <cell r="CO308">
            <v>0</v>
          </cell>
        </row>
        <row r="309">
          <cell r="B309">
            <v>0</v>
          </cell>
          <cell r="C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T309">
            <v>0</v>
          </cell>
          <cell r="U309">
            <v>0</v>
          </cell>
          <cell r="W309">
            <v>0</v>
          </cell>
          <cell r="X309">
            <v>0</v>
          </cell>
          <cell r="Z309">
            <v>0</v>
          </cell>
          <cell r="AA309">
            <v>0</v>
          </cell>
          <cell r="AC309">
            <v>0</v>
          </cell>
          <cell r="AD309">
            <v>0</v>
          </cell>
          <cell r="AF309">
            <v>0</v>
          </cell>
          <cell r="AG309">
            <v>0</v>
          </cell>
          <cell r="AI309">
            <v>0</v>
          </cell>
          <cell r="AJ309">
            <v>0</v>
          </cell>
          <cell r="AL309">
            <v>0</v>
          </cell>
          <cell r="AM309">
            <v>0</v>
          </cell>
          <cell r="AO309">
            <v>0</v>
          </cell>
          <cell r="AP309">
            <v>0</v>
          </cell>
          <cell r="AR309">
            <v>0</v>
          </cell>
          <cell r="AS309">
            <v>0</v>
          </cell>
          <cell r="AU309">
            <v>0</v>
          </cell>
          <cell r="AV309">
            <v>0</v>
          </cell>
          <cell r="AX309">
            <v>0</v>
          </cell>
          <cell r="AY309">
            <v>0</v>
          </cell>
          <cell r="BA309">
            <v>0</v>
          </cell>
          <cell r="BB309">
            <v>0</v>
          </cell>
          <cell r="BD309">
            <v>0</v>
          </cell>
          <cell r="BE309">
            <v>0</v>
          </cell>
          <cell r="BG309">
            <v>0</v>
          </cell>
          <cell r="BH309">
            <v>0</v>
          </cell>
          <cell r="BJ309">
            <v>0</v>
          </cell>
          <cell r="BK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S309">
            <v>0</v>
          </cell>
          <cell r="BT309">
            <v>0</v>
          </cell>
          <cell r="BV309">
            <v>0</v>
          </cell>
          <cell r="BW309">
            <v>0</v>
          </cell>
          <cell r="BY309">
            <v>0</v>
          </cell>
          <cell r="BZ309">
            <v>0</v>
          </cell>
          <cell r="CB309">
            <v>0</v>
          </cell>
          <cell r="CC309">
            <v>0</v>
          </cell>
          <cell r="CE309">
            <v>0</v>
          </cell>
          <cell r="CF309">
            <v>0</v>
          </cell>
          <cell r="CH309">
            <v>0</v>
          </cell>
          <cell r="CI309">
            <v>0</v>
          </cell>
          <cell r="CK309">
            <v>0</v>
          </cell>
          <cell r="CL309">
            <v>0</v>
          </cell>
          <cell r="CN309">
            <v>0</v>
          </cell>
          <cell r="CO309">
            <v>0</v>
          </cell>
        </row>
        <row r="310">
          <cell r="B310">
            <v>0</v>
          </cell>
          <cell r="C310">
            <v>0</v>
          </cell>
          <cell r="E310">
            <v>0</v>
          </cell>
          <cell r="F310">
            <v>0</v>
          </cell>
          <cell r="H310">
            <v>0</v>
          </cell>
          <cell r="I310">
            <v>0</v>
          </cell>
          <cell r="K310">
            <v>0</v>
          </cell>
          <cell r="L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T310">
            <v>0</v>
          </cell>
          <cell r="U310">
            <v>0</v>
          </cell>
          <cell r="W310">
            <v>0</v>
          </cell>
          <cell r="X310">
            <v>0</v>
          </cell>
          <cell r="Z310">
            <v>0</v>
          </cell>
          <cell r="AA310">
            <v>0</v>
          </cell>
          <cell r="AC310">
            <v>0</v>
          </cell>
          <cell r="AD310">
            <v>0</v>
          </cell>
          <cell r="AF310">
            <v>0</v>
          </cell>
          <cell r="AG310">
            <v>0</v>
          </cell>
          <cell r="AI310">
            <v>0</v>
          </cell>
          <cell r="AJ310">
            <v>0</v>
          </cell>
          <cell r="AL310">
            <v>0</v>
          </cell>
          <cell r="AM310">
            <v>0</v>
          </cell>
          <cell r="AO310">
            <v>0</v>
          </cell>
          <cell r="AP310">
            <v>0</v>
          </cell>
          <cell r="AR310">
            <v>0</v>
          </cell>
          <cell r="AS310">
            <v>0</v>
          </cell>
          <cell r="AU310">
            <v>0</v>
          </cell>
          <cell r="AV310">
            <v>0</v>
          </cell>
          <cell r="AX310">
            <v>0</v>
          </cell>
          <cell r="AY310">
            <v>0</v>
          </cell>
          <cell r="BA310">
            <v>0</v>
          </cell>
          <cell r="BB310">
            <v>0</v>
          </cell>
          <cell r="BD310">
            <v>0</v>
          </cell>
          <cell r="BE310">
            <v>0</v>
          </cell>
          <cell r="BG310">
            <v>0</v>
          </cell>
          <cell r="BH310">
            <v>0</v>
          </cell>
          <cell r="BJ310">
            <v>0</v>
          </cell>
          <cell r="BK310">
            <v>0</v>
          </cell>
          <cell r="BM310">
            <v>0</v>
          </cell>
          <cell r="BN310">
            <v>0</v>
          </cell>
          <cell r="BP310">
            <v>0</v>
          </cell>
          <cell r="BQ310">
            <v>0</v>
          </cell>
          <cell r="BS310">
            <v>0</v>
          </cell>
          <cell r="BT310">
            <v>0</v>
          </cell>
          <cell r="BV310">
            <v>0</v>
          </cell>
          <cell r="BW310">
            <v>0</v>
          </cell>
          <cell r="BY310">
            <v>0</v>
          </cell>
          <cell r="BZ310">
            <v>0</v>
          </cell>
          <cell r="CB310">
            <v>0</v>
          </cell>
          <cell r="CC310">
            <v>0</v>
          </cell>
          <cell r="CE310">
            <v>0</v>
          </cell>
          <cell r="CF310">
            <v>0</v>
          </cell>
          <cell r="CH310">
            <v>0</v>
          </cell>
          <cell r="CI310">
            <v>0</v>
          </cell>
          <cell r="CK310">
            <v>0</v>
          </cell>
          <cell r="CL310">
            <v>0</v>
          </cell>
          <cell r="CN310">
            <v>0</v>
          </cell>
          <cell r="CO310">
            <v>0</v>
          </cell>
        </row>
        <row r="311">
          <cell r="B311">
            <v>0</v>
          </cell>
          <cell r="C311">
            <v>0</v>
          </cell>
          <cell r="E311">
            <v>0</v>
          </cell>
          <cell r="F311">
            <v>0</v>
          </cell>
          <cell r="H311">
            <v>0</v>
          </cell>
          <cell r="I311">
            <v>0</v>
          </cell>
          <cell r="K311">
            <v>0</v>
          </cell>
          <cell r="L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T311">
            <v>0</v>
          </cell>
          <cell r="U311">
            <v>0</v>
          </cell>
          <cell r="W311">
            <v>0</v>
          </cell>
          <cell r="X311">
            <v>0</v>
          </cell>
          <cell r="Z311">
            <v>0</v>
          </cell>
          <cell r="AA311">
            <v>0</v>
          </cell>
          <cell r="AC311">
            <v>0</v>
          </cell>
          <cell r="AD311">
            <v>0</v>
          </cell>
          <cell r="AF311">
            <v>0</v>
          </cell>
          <cell r="AG311">
            <v>0</v>
          </cell>
          <cell r="AI311">
            <v>0</v>
          </cell>
          <cell r="AJ311">
            <v>0</v>
          </cell>
          <cell r="AL311">
            <v>0</v>
          </cell>
          <cell r="AM311">
            <v>0</v>
          </cell>
          <cell r="AO311">
            <v>0</v>
          </cell>
          <cell r="AP311">
            <v>0</v>
          </cell>
          <cell r="AR311">
            <v>0</v>
          </cell>
          <cell r="AS311">
            <v>0</v>
          </cell>
          <cell r="AU311">
            <v>0</v>
          </cell>
          <cell r="AV311">
            <v>0</v>
          </cell>
          <cell r="AX311">
            <v>0</v>
          </cell>
          <cell r="AY311">
            <v>0</v>
          </cell>
          <cell r="BA311">
            <v>0</v>
          </cell>
          <cell r="BB311">
            <v>0</v>
          </cell>
          <cell r="BD311">
            <v>0</v>
          </cell>
          <cell r="BE311">
            <v>0</v>
          </cell>
          <cell r="BG311">
            <v>0</v>
          </cell>
          <cell r="BH311">
            <v>0</v>
          </cell>
          <cell r="BJ311">
            <v>0</v>
          </cell>
          <cell r="BK311">
            <v>0</v>
          </cell>
          <cell r="BM311">
            <v>0</v>
          </cell>
          <cell r="BN311">
            <v>0</v>
          </cell>
          <cell r="BP311">
            <v>0</v>
          </cell>
          <cell r="BQ311">
            <v>0</v>
          </cell>
          <cell r="BS311">
            <v>0</v>
          </cell>
          <cell r="BT311">
            <v>0</v>
          </cell>
          <cell r="BV311">
            <v>0</v>
          </cell>
          <cell r="BW311">
            <v>0</v>
          </cell>
          <cell r="BY311">
            <v>0</v>
          </cell>
          <cell r="BZ311">
            <v>0</v>
          </cell>
          <cell r="CB311">
            <v>0</v>
          </cell>
          <cell r="CC311">
            <v>0</v>
          </cell>
          <cell r="CE311">
            <v>0</v>
          </cell>
          <cell r="CF311">
            <v>0</v>
          </cell>
          <cell r="CH311">
            <v>0</v>
          </cell>
          <cell r="CI311">
            <v>0</v>
          </cell>
          <cell r="CK311">
            <v>0</v>
          </cell>
          <cell r="CL311">
            <v>0</v>
          </cell>
          <cell r="CN311">
            <v>0</v>
          </cell>
          <cell r="CO311">
            <v>0</v>
          </cell>
        </row>
        <row r="312">
          <cell r="B312">
            <v>0</v>
          </cell>
          <cell r="C312">
            <v>0</v>
          </cell>
          <cell r="E312">
            <v>0</v>
          </cell>
          <cell r="F312">
            <v>0</v>
          </cell>
          <cell r="H312">
            <v>0</v>
          </cell>
          <cell r="I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T312">
            <v>0</v>
          </cell>
          <cell r="U312">
            <v>0</v>
          </cell>
          <cell r="W312">
            <v>0</v>
          </cell>
          <cell r="X312">
            <v>0</v>
          </cell>
          <cell r="Z312">
            <v>0</v>
          </cell>
          <cell r="AA312">
            <v>0</v>
          </cell>
          <cell r="AC312">
            <v>0</v>
          </cell>
          <cell r="AD312">
            <v>0</v>
          </cell>
          <cell r="AF312">
            <v>0</v>
          </cell>
          <cell r="AG312">
            <v>0</v>
          </cell>
          <cell r="AI312">
            <v>0</v>
          </cell>
          <cell r="AJ312">
            <v>0</v>
          </cell>
          <cell r="AL312">
            <v>0</v>
          </cell>
          <cell r="AM312">
            <v>0</v>
          </cell>
          <cell r="AO312">
            <v>0</v>
          </cell>
          <cell r="AP312">
            <v>0</v>
          </cell>
          <cell r="AR312">
            <v>0</v>
          </cell>
          <cell r="AS312">
            <v>0</v>
          </cell>
          <cell r="AU312">
            <v>0</v>
          </cell>
          <cell r="AV312">
            <v>0</v>
          </cell>
          <cell r="AX312">
            <v>0</v>
          </cell>
          <cell r="AY312">
            <v>0</v>
          </cell>
          <cell r="BA312">
            <v>0</v>
          </cell>
          <cell r="BB312">
            <v>0</v>
          </cell>
          <cell r="BD312">
            <v>0</v>
          </cell>
          <cell r="BE312">
            <v>0</v>
          </cell>
          <cell r="BG312">
            <v>0</v>
          </cell>
          <cell r="BH312">
            <v>0</v>
          </cell>
          <cell r="BJ312">
            <v>0</v>
          </cell>
          <cell r="BK312">
            <v>0</v>
          </cell>
          <cell r="BM312">
            <v>0</v>
          </cell>
          <cell r="BN312">
            <v>0</v>
          </cell>
          <cell r="BP312">
            <v>0</v>
          </cell>
          <cell r="BQ312">
            <v>0</v>
          </cell>
          <cell r="BS312">
            <v>0</v>
          </cell>
          <cell r="BT312">
            <v>0</v>
          </cell>
          <cell r="BV312">
            <v>0</v>
          </cell>
          <cell r="BW312">
            <v>0</v>
          </cell>
          <cell r="BY312">
            <v>0</v>
          </cell>
          <cell r="BZ312">
            <v>0</v>
          </cell>
          <cell r="CB312">
            <v>0</v>
          </cell>
          <cell r="CC312">
            <v>0</v>
          </cell>
          <cell r="CE312">
            <v>0</v>
          </cell>
          <cell r="CF312">
            <v>0</v>
          </cell>
          <cell r="CH312">
            <v>0</v>
          </cell>
          <cell r="CI312">
            <v>0</v>
          </cell>
          <cell r="CK312">
            <v>0</v>
          </cell>
          <cell r="CL312">
            <v>0</v>
          </cell>
          <cell r="CN312">
            <v>0</v>
          </cell>
          <cell r="CO312">
            <v>0</v>
          </cell>
        </row>
        <row r="313">
          <cell r="B313">
            <v>0</v>
          </cell>
          <cell r="C313">
            <v>0</v>
          </cell>
          <cell r="E313">
            <v>0</v>
          </cell>
          <cell r="F313">
            <v>0</v>
          </cell>
          <cell r="H313">
            <v>0</v>
          </cell>
          <cell r="I313">
            <v>0</v>
          </cell>
          <cell r="K313">
            <v>0</v>
          </cell>
          <cell r="L313">
            <v>0</v>
          </cell>
          <cell r="N313">
            <v>0</v>
          </cell>
          <cell r="O313">
            <v>0</v>
          </cell>
          <cell r="Q313">
            <v>0</v>
          </cell>
          <cell r="R313">
            <v>0</v>
          </cell>
          <cell r="T313">
            <v>0</v>
          </cell>
          <cell r="U313">
            <v>0</v>
          </cell>
          <cell r="W313">
            <v>0</v>
          </cell>
          <cell r="X313">
            <v>0</v>
          </cell>
          <cell r="Z313">
            <v>0</v>
          </cell>
          <cell r="AA313">
            <v>0</v>
          </cell>
          <cell r="AC313">
            <v>0</v>
          </cell>
          <cell r="AD313">
            <v>0</v>
          </cell>
          <cell r="AF313">
            <v>0</v>
          </cell>
          <cell r="AG313">
            <v>0</v>
          </cell>
          <cell r="AI313">
            <v>0</v>
          </cell>
          <cell r="AJ313">
            <v>0</v>
          </cell>
          <cell r="AL313">
            <v>0</v>
          </cell>
          <cell r="AM313">
            <v>0</v>
          </cell>
          <cell r="AO313">
            <v>0</v>
          </cell>
          <cell r="AP313">
            <v>0</v>
          </cell>
          <cell r="AR313">
            <v>0</v>
          </cell>
          <cell r="AS313">
            <v>0</v>
          </cell>
          <cell r="AU313">
            <v>0</v>
          </cell>
          <cell r="AV313">
            <v>0</v>
          </cell>
          <cell r="AX313">
            <v>0</v>
          </cell>
          <cell r="AY313">
            <v>0</v>
          </cell>
          <cell r="BA313">
            <v>0</v>
          </cell>
          <cell r="BB313">
            <v>0</v>
          </cell>
          <cell r="BD313">
            <v>0</v>
          </cell>
          <cell r="BE313">
            <v>0</v>
          </cell>
          <cell r="BG313">
            <v>0</v>
          </cell>
          <cell r="BH313">
            <v>0</v>
          </cell>
          <cell r="BJ313">
            <v>0</v>
          </cell>
          <cell r="BK313">
            <v>0</v>
          </cell>
          <cell r="BM313">
            <v>0</v>
          </cell>
          <cell r="BN313">
            <v>0</v>
          </cell>
          <cell r="BP313">
            <v>0</v>
          </cell>
          <cell r="BQ313">
            <v>0</v>
          </cell>
          <cell r="BS313">
            <v>0</v>
          </cell>
          <cell r="BT313">
            <v>0</v>
          </cell>
          <cell r="BV313">
            <v>0</v>
          </cell>
          <cell r="BW313">
            <v>0</v>
          </cell>
          <cell r="BY313">
            <v>0</v>
          </cell>
          <cell r="BZ313">
            <v>0</v>
          </cell>
          <cell r="CB313">
            <v>0</v>
          </cell>
          <cell r="CC313">
            <v>0</v>
          </cell>
          <cell r="CE313">
            <v>0</v>
          </cell>
          <cell r="CF313">
            <v>0</v>
          </cell>
          <cell r="CH313">
            <v>0</v>
          </cell>
          <cell r="CI313">
            <v>0</v>
          </cell>
          <cell r="CK313">
            <v>0</v>
          </cell>
          <cell r="CL313">
            <v>0</v>
          </cell>
          <cell r="CN313">
            <v>0</v>
          </cell>
          <cell r="CO313">
            <v>0</v>
          </cell>
        </row>
        <row r="314">
          <cell r="B314">
            <v>0</v>
          </cell>
          <cell r="C314">
            <v>0</v>
          </cell>
          <cell r="E314">
            <v>0</v>
          </cell>
          <cell r="F314">
            <v>0</v>
          </cell>
          <cell r="H314">
            <v>0</v>
          </cell>
          <cell r="I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Q314">
            <v>0</v>
          </cell>
          <cell r="R314">
            <v>0</v>
          </cell>
          <cell r="T314">
            <v>0</v>
          </cell>
          <cell r="U314">
            <v>0</v>
          </cell>
          <cell r="W314">
            <v>0</v>
          </cell>
          <cell r="X314">
            <v>0</v>
          </cell>
          <cell r="Z314">
            <v>0</v>
          </cell>
          <cell r="AA314">
            <v>0</v>
          </cell>
          <cell r="AC314">
            <v>0</v>
          </cell>
          <cell r="AD314">
            <v>0</v>
          </cell>
          <cell r="AF314">
            <v>0</v>
          </cell>
          <cell r="AG314">
            <v>0</v>
          </cell>
          <cell r="AI314">
            <v>0</v>
          </cell>
          <cell r="AJ314">
            <v>0</v>
          </cell>
          <cell r="AL314">
            <v>0</v>
          </cell>
          <cell r="AM314">
            <v>0</v>
          </cell>
          <cell r="AO314">
            <v>0</v>
          </cell>
          <cell r="AP314">
            <v>0</v>
          </cell>
          <cell r="AR314">
            <v>0</v>
          </cell>
          <cell r="AS314">
            <v>0</v>
          </cell>
          <cell r="AU314">
            <v>0</v>
          </cell>
          <cell r="AV314">
            <v>0</v>
          </cell>
          <cell r="AX314">
            <v>0</v>
          </cell>
          <cell r="AY314">
            <v>0</v>
          </cell>
          <cell r="BA314">
            <v>0</v>
          </cell>
          <cell r="BB314">
            <v>0</v>
          </cell>
          <cell r="BD314">
            <v>0</v>
          </cell>
          <cell r="BE314">
            <v>0</v>
          </cell>
          <cell r="BG314">
            <v>0</v>
          </cell>
          <cell r="BH314">
            <v>0</v>
          </cell>
          <cell r="BJ314">
            <v>0</v>
          </cell>
          <cell r="BK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S314">
            <v>0</v>
          </cell>
          <cell r="BT314">
            <v>0</v>
          </cell>
          <cell r="BV314">
            <v>0</v>
          </cell>
          <cell r="BW314">
            <v>0</v>
          </cell>
          <cell r="BY314">
            <v>0</v>
          </cell>
          <cell r="BZ314">
            <v>0</v>
          </cell>
          <cell r="CB314">
            <v>0</v>
          </cell>
          <cell r="CC314">
            <v>0</v>
          </cell>
          <cell r="CE314">
            <v>0</v>
          </cell>
          <cell r="CF314">
            <v>0</v>
          </cell>
          <cell r="CH314">
            <v>0</v>
          </cell>
          <cell r="CI314">
            <v>0</v>
          </cell>
          <cell r="CK314">
            <v>0</v>
          </cell>
          <cell r="CL314">
            <v>0</v>
          </cell>
          <cell r="CN314">
            <v>0</v>
          </cell>
          <cell r="CO314">
            <v>0</v>
          </cell>
        </row>
        <row r="315"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H315">
            <v>0</v>
          </cell>
          <cell r="I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T315">
            <v>0</v>
          </cell>
          <cell r="U315">
            <v>0</v>
          </cell>
          <cell r="W315">
            <v>0</v>
          </cell>
          <cell r="X315">
            <v>0</v>
          </cell>
          <cell r="Z315">
            <v>0</v>
          </cell>
          <cell r="AA315">
            <v>0</v>
          </cell>
          <cell r="AC315">
            <v>0</v>
          </cell>
          <cell r="AD315">
            <v>0</v>
          </cell>
          <cell r="AF315">
            <v>0</v>
          </cell>
          <cell r="AG315">
            <v>0</v>
          </cell>
          <cell r="AI315">
            <v>0</v>
          </cell>
          <cell r="AJ315">
            <v>0</v>
          </cell>
          <cell r="AL315">
            <v>0</v>
          </cell>
          <cell r="AM315">
            <v>0</v>
          </cell>
          <cell r="AO315">
            <v>0</v>
          </cell>
          <cell r="AP315">
            <v>0</v>
          </cell>
          <cell r="AR315">
            <v>0</v>
          </cell>
          <cell r="AS315">
            <v>0</v>
          </cell>
          <cell r="AU315">
            <v>0</v>
          </cell>
          <cell r="AV315">
            <v>0</v>
          </cell>
          <cell r="AX315">
            <v>0</v>
          </cell>
          <cell r="AY315">
            <v>0</v>
          </cell>
          <cell r="BA315">
            <v>0</v>
          </cell>
          <cell r="BB315">
            <v>0</v>
          </cell>
          <cell r="BD315">
            <v>0</v>
          </cell>
          <cell r="BE315">
            <v>0</v>
          </cell>
          <cell r="BG315">
            <v>0</v>
          </cell>
          <cell r="BH315">
            <v>0</v>
          </cell>
          <cell r="BJ315">
            <v>0</v>
          </cell>
          <cell r="BK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S315">
            <v>0</v>
          </cell>
          <cell r="BT315">
            <v>0</v>
          </cell>
          <cell r="BV315">
            <v>0</v>
          </cell>
          <cell r="BW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E315">
            <v>0</v>
          </cell>
          <cell r="CF315">
            <v>0</v>
          </cell>
          <cell r="CH315">
            <v>0</v>
          </cell>
          <cell r="CI315">
            <v>0</v>
          </cell>
          <cell r="CK315">
            <v>0</v>
          </cell>
          <cell r="CL315">
            <v>0</v>
          </cell>
          <cell r="CN315">
            <v>0</v>
          </cell>
          <cell r="CO315">
            <v>0</v>
          </cell>
        </row>
        <row r="316">
          <cell r="B316">
            <v>0</v>
          </cell>
          <cell r="C316">
            <v>0</v>
          </cell>
          <cell r="E316">
            <v>0</v>
          </cell>
          <cell r="F316">
            <v>0</v>
          </cell>
          <cell r="H316">
            <v>0</v>
          </cell>
          <cell r="I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T316">
            <v>0</v>
          </cell>
          <cell r="U316">
            <v>0</v>
          </cell>
          <cell r="W316">
            <v>0</v>
          </cell>
          <cell r="X316">
            <v>0</v>
          </cell>
          <cell r="Z316">
            <v>0</v>
          </cell>
          <cell r="AA316">
            <v>0</v>
          </cell>
          <cell r="AC316">
            <v>0</v>
          </cell>
          <cell r="AD316">
            <v>0</v>
          </cell>
          <cell r="AF316">
            <v>0</v>
          </cell>
          <cell r="AG316">
            <v>0</v>
          </cell>
          <cell r="AI316">
            <v>0</v>
          </cell>
          <cell r="AJ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0</v>
          </cell>
          <cell r="AR316">
            <v>0</v>
          </cell>
          <cell r="AS316">
            <v>0</v>
          </cell>
          <cell r="AU316">
            <v>0</v>
          </cell>
          <cell r="AV316">
            <v>0</v>
          </cell>
          <cell r="AX316">
            <v>0</v>
          </cell>
          <cell r="AY316">
            <v>0</v>
          </cell>
          <cell r="BA316">
            <v>0</v>
          </cell>
          <cell r="BB316">
            <v>0</v>
          </cell>
          <cell r="BD316">
            <v>0</v>
          </cell>
          <cell r="BE316">
            <v>0</v>
          </cell>
          <cell r="BG316">
            <v>0</v>
          </cell>
          <cell r="BH316">
            <v>0</v>
          </cell>
          <cell r="BJ316">
            <v>0</v>
          </cell>
          <cell r="BK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S316">
            <v>0</v>
          </cell>
          <cell r="BT316">
            <v>0</v>
          </cell>
          <cell r="BV316">
            <v>0</v>
          </cell>
          <cell r="BW316">
            <v>0</v>
          </cell>
          <cell r="BY316">
            <v>0</v>
          </cell>
          <cell r="BZ316">
            <v>0</v>
          </cell>
          <cell r="CB316">
            <v>0</v>
          </cell>
          <cell r="CC316">
            <v>0</v>
          </cell>
          <cell r="CE316">
            <v>0</v>
          </cell>
          <cell r="CF316">
            <v>0</v>
          </cell>
          <cell r="CH316">
            <v>0</v>
          </cell>
          <cell r="CI316">
            <v>0</v>
          </cell>
          <cell r="CK316">
            <v>0</v>
          </cell>
          <cell r="CL316">
            <v>0</v>
          </cell>
          <cell r="CN316">
            <v>0</v>
          </cell>
          <cell r="CO316">
            <v>0</v>
          </cell>
        </row>
        <row r="317">
          <cell r="B317">
            <v>0</v>
          </cell>
          <cell r="C317">
            <v>0</v>
          </cell>
          <cell r="E317">
            <v>0</v>
          </cell>
          <cell r="F317">
            <v>0</v>
          </cell>
          <cell r="H317">
            <v>0</v>
          </cell>
          <cell r="I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T317">
            <v>0</v>
          </cell>
          <cell r="U317">
            <v>0</v>
          </cell>
          <cell r="W317">
            <v>0</v>
          </cell>
          <cell r="X317">
            <v>0</v>
          </cell>
          <cell r="Z317">
            <v>0</v>
          </cell>
          <cell r="AA317">
            <v>0</v>
          </cell>
          <cell r="AC317">
            <v>0</v>
          </cell>
          <cell r="AD317">
            <v>0</v>
          </cell>
          <cell r="AF317">
            <v>0</v>
          </cell>
          <cell r="AG317">
            <v>0</v>
          </cell>
          <cell r="AI317">
            <v>0</v>
          </cell>
          <cell r="AJ317">
            <v>0</v>
          </cell>
          <cell r="AL317">
            <v>0</v>
          </cell>
          <cell r="AM317">
            <v>0</v>
          </cell>
          <cell r="AO317">
            <v>0</v>
          </cell>
          <cell r="AP317">
            <v>0</v>
          </cell>
          <cell r="AR317">
            <v>0</v>
          </cell>
          <cell r="AS317">
            <v>0</v>
          </cell>
          <cell r="AU317">
            <v>0</v>
          </cell>
          <cell r="AV317">
            <v>0</v>
          </cell>
          <cell r="AX317">
            <v>0</v>
          </cell>
          <cell r="AY317">
            <v>0</v>
          </cell>
          <cell r="BA317">
            <v>0</v>
          </cell>
          <cell r="BB317">
            <v>0</v>
          </cell>
          <cell r="BD317">
            <v>0</v>
          </cell>
          <cell r="BE317">
            <v>0</v>
          </cell>
          <cell r="BG317">
            <v>0</v>
          </cell>
          <cell r="BH317">
            <v>0</v>
          </cell>
          <cell r="BJ317">
            <v>0</v>
          </cell>
          <cell r="BK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S317">
            <v>0</v>
          </cell>
          <cell r="BT317">
            <v>0</v>
          </cell>
          <cell r="BV317">
            <v>0</v>
          </cell>
          <cell r="BW317">
            <v>0</v>
          </cell>
          <cell r="BY317">
            <v>0</v>
          </cell>
          <cell r="BZ317">
            <v>0</v>
          </cell>
          <cell r="CB317">
            <v>0</v>
          </cell>
          <cell r="CC317">
            <v>0</v>
          </cell>
          <cell r="CE317">
            <v>0</v>
          </cell>
          <cell r="CF317">
            <v>0</v>
          </cell>
          <cell r="CH317">
            <v>0</v>
          </cell>
          <cell r="CI317">
            <v>0</v>
          </cell>
          <cell r="CK317">
            <v>0</v>
          </cell>
          <cell r="CL317">
            <v>0</v>
          </cell>
          <cell r="CN317">
            <v>0</v>
          </cell>
          <cell r="CO317">
            <v>0</v>
          </cell>
        </row>
        <row r="318">
          <cell r="B318">
            <v>0</v>
          </cell>
          <cell r="C318">
            <v>0</v>
          </cell>
          <cell r="E318">
            <v>0</v>
          </cell>
          <cell r="F318">
            <v>0</v>
          </cell>
          <cell r="H318">
            <v>0</v>
          </cell>
          <cell r="I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T318">
            <v>0</v>
          </cell>
          <cell r="U318">
            <v>0</v>
          </cell>
          <cell r="W318">
            <v>0</v>
          </cell>
          <cell r="X318">
            <v>0</v>
          </cell>
          <cell r="Z318">
            <v>0</v>
          </cell>
          <cell r="AA318">
            <v>0</v>
          </cell>
          <cell r="AC318">
            <v>0</v>
          </cell>
          <cell r="AD318">
            <v>0</v>
          </cell>
          <cell r="AF318">
            <v>0</v>
          </cell>
          <cell r="AG318">
            <v>0</v>
          </cell>
          <cell r="AI318">
            <v>0</v>
          </cell>
          <cell r="AJ318">
            <v>0</v>
          </cell>
          <cell r="AL318">
            <v>0</v>
          </cell>
          <cell r="AM318">
            <v>0</v>
          </cell>
          <cell r="AO318">
            <v>0</v>
          </cell>
          <cell r="AP318">
            <v>0</v>
          </cell>
          <cell r="AR318">
            <v>0</v>
          </cell>
          <cell r="AS318">
            <v>0</v>
          </cell>
          <cell r="AU318">
            <v>0</v>
          </cell>
          <cell r="AV318">
            <v>0</v>
          </cell>
          <cell r="AX318">
            <v>0</v>
          </cell>
          <cell r="AY318">
            <v>0</v>
          </cell>
          <cell r="BA318">
            <v>0</v>
          </cell>
          <cell r="BB318">
            <v>0</v>
          </cell>
          <cell r="BD318">
            <v>0</v>
          </cell>
          <cell r="BE318">
            <v>0</v>
          </cell>
          <cell r="BG318">
            <v>0</v>
          </cell>
          <cell r="BH318">
            <v>0</v>
          </cell>
          <cell r="BJ318">
            <v>0</v>
          </cell>
          <cell r="BK318">
            <v>0</v>
          </cell>
          <cell r="BM318">
            <v>0</v>
          </cell>
          <cell r="BN318">
            <v>0</v>
          </cell>
          <cell r="BP318">
            <v>0</v>
          </cell>
          <cell r="BQ318">
            <v>0</v>
          </cell>
          <cell r="BS318">
            <v>0</v>
          </cell>
          <cell r="BT318">
            <v>0</v>
          </cell>
          <cell r="BV318">
            <v>0</v>
          </cell>
          <cell r="BW318">
            <v>0</v>
          </cell>
          <cell r="BY318">
            <v>0</v>
          </cell>
          <cell r="BZ318">
            <v>0</v>
          </cell>
          <cell r="CB318">
            <v>0</v>
          </cell>
          <cell r="CC318">
            <v>0</v>
          </cell>
          <cell r="CE318">
            <v>0</v>
          </cell>
          <cell r="CF318">
            <v>0</v>
          </cell>
          <cell r="CH318">
            <v>0</v>
          </cell>
          <cell r="CI318">
            <v>0</v>
          </cell>
          <cell r="CK318">
            <v>0</v>
          </cell>
          <cell r="CL318">
            <v>0</v>
          </cell>
          <cell r="CN318">
            <v>0</v>
          </cell>
          <cell r="CO318">
            <v>0</v>
          </cell>
        </row>
        <row r="319">
          <cell r="B319">
            <v>0</v>
          </cell>
          <cell r="C319">
            <v>0</v>
          </cell>
          <cell r="E319">
            <v>0</v>
          </cell>
          <cell r="F319">
            <v>0</v>
          </cell>
          <cell r="H319">
            <v>0</v>
          </cell>
          <cell r="I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T319">
            <v>0</v>
          </cell>
          <cell r="U319">
            <v>0</v>
          </cell>
          <cell r="W319">
            <v>0</v>
          </cell>
          <cell r="X319">
            <v>0</v>
          </cell>
          <cell r="Z319">
            <v>0</v>
          </cell>
          <cell r="AA319">
            <v>0</v>
          </cell>
          <cell r="AC319">
            <v>0</v>
          </cell>
          <cell r="AD319">
            <v>0</v>
          </cell>
          <cell r="AF319">
            <v>0</v>
          </cell>
          <cell r="AG319">
            <v>0</v>
          </cell>
          <cell r="AI319">
            <v>0</v>
          </cell>
          <cell r="AJ319">
            <v>0</v>
          </cell>
          <cell r="AL319">
            <v>0</v>
          </cell>
          <cell r="AM319">
            <v>0</v>
          </cell>
          <cell r="AO319">
            <v>0</v>
          </cell>
          <cell r="AP319">
            <v>0</v>
          </cell>
          <cell r="AR319">
            <v>0</v>
          </cell>
          <cell r="AS319">
            <v>0</v>
          </cell>
          <cell r="AU319">
            <v>0</v>
          </cell>
          <cell r="AV319">
            <v>0</v>
          </cell>
          <cell r="AX319">
            <v>0</v>
          </cell>
          <cell r="AY319">
            <v>0</v>
          </cell>
          <cell r="BA319">
            <v>0</v>
          </cell>
          <cell r="BB319">
            <v>0</v>
          </cell>
          <cell r="BD319">
            <v>0</v>
          </cell>
          <cell r="BE319">
            <v>0</v>
          </cell>
          <cell r="BG319">
            <v>0</v>
          </cell>
          <cell r="BH319">
            <v>0</v>
          </cell>
          <cell r="BJ319">
            <v>0</v>
          </cell>
          <cell r="BK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S319">
            <v>0</v>
          </cell>
          <cell r="BT319">
            <v>0</v>
          </cell>
          <cell r="BV319">
            <v>0</v>
          </cell>
          <cell r="BW319">
            <v>0</v>
          </cell>
          <cell r="BY319">
            <v>0</v>
          </cell>
          <cell r="BZ319">
            <v>0</v>
          </cell>
          <cell r="CB319">
            <v>0</v>
          </cell>
          <cell r="CC319">
            <v>0</v>
          </cell>
          <cell r="CE319">
            <v>0</v>
          </cell>
          <cell r="CF319">
            <v>0</v>
          </cell>
          <cell r="CH319">
            <v>0</v>
          </cell>
          <cell r="CI319">
            <v>0</v>
          </cell>
          <cell r="CK319">
            <v>0</v>
          </cell>
          <cell r="CL319">
            <v>0</v>
          </cell>
          <cell r="CN319">
            <v>0</v>
          </cell>
          <cell r="CO319">
            <v>0</v>
          </cell>
        </row>
        <row r="320">
          <cell r="B320">
            <v>0</v>
          </cell>
          <cell r="C320">
            <v>0</v>
          </cell>
          <cell r="E320">
            <v>0</v>
          </cell>
          <cell r="F320">
            <v>0</v>
          </cell>
          <cell r="H320">
            <v>0</v>
          </cell>
          <cell r="I320">
            <v>0</v>
          </cell>
          <cell r="K320">
            <v>0</v>
          </cell>
          <cell r="L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T320">
            <v>0</v>
          </cell>
          <cell r="U320">
            <v>0</v>
          </cell>
          <cell r="W320">
            <v>0</v>
          </cell>
          <cell r="X320">
            <v>0</v>
          </cell>
          <cell r="Z320">
            <v>0</v>
          </cell>
          <cell r="AA320">
            <v>0</v>
          </cell>
          <cell r="AC320">
            <v>0</v>
          </cell>
          <cell r="AD320">
            <v>0</v>
          </cell>
          <cell r="AF320">
            <v>0</v>
          </cell>
          <cell r="AG320">
            <v>0</v>
          </cell>
          <cell r="AI320">
            <v>0</v>
          </cell>
          <cell r="AJ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0</v>
          </cell>
          <cell r="AR320">
            <v>0</v>
          </cell>
          <cell r="AS320">
            <v>0</v>
          </cell>
          <cell r="AU320">
            <v>0</v>
          </cell>
          <cell r="AV320">
            <v>0</v>
          </cell>
          <cell r="AX320">
            <v>0</v>
          </cell>
          <cell r="AY320">
            <v>0</v>
          </cell>
          <cell r="BA320">
            <v>0</v>
          </cell>
          <cell r="BB320">
            <v>0</v>
          </cell>
          <cell r="BD320">
            <v>0</v>
          </cell>
          <cell r="BE320">
            <v>0</v>
          </cell>
          <cell r="BG320">
            <v>0</v>
          </cell>
          <cell r="BH320">
            <v>0</v>
          </cell>
          <cell r="BJ320">
            <v>0</v>
          </cell>
          <cell r="BK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S320">
            <v>0</v>
          </cell>
          <cell r="BT320">
            <v>0</v>
          </cell>
          <cell r="BV320">
            <v>0</v>
          </cell>
          <cell r="BW320">
            <v>0</v>
          </cell>
          <cell r="BY320">
            <v>0</v>
          </cell>
          <cell r="BZ320">
            <v>0</v>
          </cell>
          <cell r="CB320">
            <v>0</v>
          </cell>
          <cell r="CC320">
            <v>0</v>
          </cell>
          <cell r="CE320">
            <v>0</v>
          </cell>
          <cell r="CF320">
            <v>0</v>
          </cell>
          <cell r="CH320">
            <v>0</v>
          </cell>
          <cell r="CI320">
            <v>0</v>
          </cell>
          <cell r="CK320">
            <v>0</v>
          </cell>
          <cell r="CL320">
            <v>0</v>
          </cell>
          <cell r="CN320">
            <v>0</v>
          </cell>
          <cell r="CO320">
            <v>0</v>
          </cell>
        </row>
        <row r="321">
          <cell r="B321">
            <v>0</v>
          </cell>
          <cell r="C321">
            <v>0</v>
          </cell>
          <cell r="E321">
            <v>0</v>
          </cell>
          <cell r="F321">
            <v>0</v>
          </cell>
          <cell r="H321">
            <v>0</v>
          </cell>
          <cell r="I321">
            <v>0</v>
          </cell>
          <cell r="K321">
            <v>0</v>
          </cell>
          <cell r="L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T321">
            <v>0</v>
          </cell>
          <cell r="U321">
            <v>0</v>
          </cell>
          <cell r="W321">
            <v>0</v>
          </cell>
          <cell r="X321">
            <v>0</v>
          </cell>
          <cell r="Z321">
            <v>0</v>
          </cell>
          <cell r="AA321">
            <v>0</v>
          </cell>
          <cell r="AC321">
            <v>0</v>
          </cell>
          <cell r="AD321">
            <v>0</v>
          </cell>
          <cell r="AF321">
            <v>0</v>
          </cell>
          <cell r="AG321">
            <v>0</v>
          </cell>
          <cell r="AI321">
            <v>0</v>
          </cell>
          <cell r="AJ321">
            <v>0</v>
          </cell>
          <cell r="AL321">
            <v>0</v>
          </cell>
          <cell r="AM321">
            <v>0</v>
          </cell>
          <cell r="AO321">
            <v>0</v>
          </cell>
          <cell r="AP321">
            <v>0</v>
          </cell>
          <cell r="AR321">
            <v>0</v>
          </cell>
          <cell r="AS321">
            <v>0</v>
          </cell>
          <cell r="AU321">
            <v>0</v>
          </cell>
          <cell r="AV321">
            <v>0</v>
          </cell>
          <cell r="AX321">
            <v>0</v>
          </cell>
          <cell r="AY321">
            <v>0</v>
          </cell>
          <cell r="BA321">
            <v>0</v>
          </cell>
          <cell r="BB321">
            <v>0</v>
          </cell>
          <cell r="BD321">
            <v>0</v>
          </cell>
          <cell r="BE321">
            <v>0</v>
          </cell>
          <cell r="BG321">
            <v>0</v>
          </cell>
          <cell r="BH321">
            <v>0</v>
          </cell>
          <cell r="BJ321">
            <v>0</v>
          </cell>
          <cell r="BK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S321">
            <v>0</v>
          </cell>
          <cell r="BT321">
            <v>0</v>
          </cell>
          <cell r="BV321">
            <v>0</v>
          </cell>
          <cell r="BW321">
            <v>0</v>
          </cell>
          <cell r="BY321">
            <v>0</v>
          </cell>
          <cell r="BZ321">
            <v>0</v>
          </cell>
          <cell r="CB321">
            <v>0</v>
          </cell>
          <cell r="CC321">
            <v>0</v>
          </cell>
          <cell r="CE321">
            <v>0</v>
          </cell>
          <cell r="CF321">
            <v>0</v>
          </cell>
          <cell r="CH321">
            <v>0</v>
          </cell>
          <cell r="CI321">
            <v>0</v>
          </cell>
          <cell r="CK321">
            <v>0</v>
          </cell>
          <cell r="CL321">
            <v>0</v>
          </cell>
          <cell r="CN321">
            <v>0</v>
          </cell>
          <cell r="CO321">
            <v>0</v>
          </cell>
        </row>
        <row r="322">
          <cell r="B322">
            <v>0</v>
          </cell>
          <cell r="C322">
            <v>0</v>
          </cell>
          <cell r="E322">
            <v>0</v>
          </cell>
          <cell r="F322">
            <v>0</v>
          </cell>
          <cell r="H322">
            <v>0</v>
          </cell>
          <cell r="I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T322">
            <v>0</v>
          </cell>
          <cell r="U322">
            <v>0</v>
          </cell>
          <cell r="W322">
            <v>0</v>
          </cell>
          <cell r="X322">
            <v>0</v>
          </cell>
          <cell r="Z322">
            <v>0</v>
          </cell>
          <cell r="AA322">
            <v>0</v>
          </cell>
          <cell r="AC322">
            <v>0</v>
          </cell>
          <cell r="AD322">
            <v>0</v>
          </cell>
          <cell r="AF322">
            <v>0</v>
          </cell>
          <cell r="AG322">
            <v>0</v>
          </cell>
          <cell r="AI322">
            <v>0</v>
          </cell>
          <cell r="AJ322">
            <v>0</v>
          </cell>
          <cell r="AL322">
            <v>0</v>
          </cell>
          <cell r="AM322">
            <v>0</v>
          </cell>
          <cell r="AO322">
            <v>0</v>
          </cell>
          <cell r="AP322">
            <v>0</v>
          </cell>
          <cell r="AR322">
            <v>0</v>
          </cell>
          <cell r="AS322">
            <v>0</v>
          </cell>
          <cell r="AU322">
            <v>0</v>
          </cell>
          <cell r="AV322">
            <v>0</v>
          </cell>
          <cell r="AX322">
            <v>0</v>
          </cell>
          <cell r="AY322">
            <v>0</v>
          </cell>
          <cell r="BA322">
            <v>0</v>
          </cell>
          <cell r="BB322">
            <v>0</v>
          </cell>
          <cell r="BD322">
            <v>0</v>
          </cell>
          <cell r="BE322">
            <v>0</v>
          </cell>
          <cell r="BG322">
            <v>0</v>
          </cell>
          <cell r="BH322">
            <v>0</v>
          </cell>
          <cell r="BJ322">
            <v>0</v>
          </cell>
          <cell r="BK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S322">
            <v>0</v>
          </cell>
          <cell r="BT322">
            <v>0</v>
          </cell>
          <cell r="BV322">
            <v>0</v>
          </cell>
          <cell r="BW322">
            <v>0</v>
          </cell>
          <cell r="BY322">
            <v>0</v>
          </cell>
          <cell r="BZ322">
            <v>0</v>
          </cell>
          <cell r="CB322">
            <v>0</v>
          </cell>
          <cell r="CC322">
            <v>0</v>
          </cell>
          <cell r="CE322">
            <v>0</v>
          </cell>
          <cell r="CF322">
            <v>0</v>
          </cell>
          <cell r="CH322">
            <v>0</v>
          </cell>
          <cell r="CI322">
            <v>0</v>
          </cell>
          <cell r="CK322">
            <v>0</v>
          </cell>
          <cell r="CL322">
            <v>0</v>
          </cell>
          <cell r="CN322">
            <v>0</v>
          </cell>
          <cell r="CO322">
            <v>0</v>
          </cell>
        </row>
        <row r="323">
          <cell r="B323">
            <v>0</v>
          </cell>
          <cell r="C323">
            <v>0</v>
          </cell>
          <cell r="E323">
            <v>0</v>
          </cell>
          <cell r="F323">
            <v>0</v>
          </cell>
          <cell r="H323">
            <v>0</v>
          </cell>
          <cell r="I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Q323">
            <v>0</v>
          </cell>
          <cell r="R323">
            <v>0</v>
          </cell>
          <cell r="T323">
            <v>0</v>
          </cell>
          <cell r="U323">
            <v>0</v>
          </cell>
          <cell r="W323">
            <v>0</v>
          </cell>
          <cell r="X323">
            <v>0</v>
          </cell>
          <cell r="Z323">
            <v>0</v>
          </cell>
          <cell r="AA323">
            <v>0</v>
          </cell>
          <cell r="AC323">
            <v>0</v>
          </cell>
          <cell r="AD323">
            <v>0</v>
          </cell>
          <cell r="AF323">
            <v>0</v>
          </cell>
          <cell r="AG323">
            <v>0</v>
          </cell>
          <cell r="AI323">
            <v>0</v>
          </cell>
          <cell r="AJ323">
            <v>0</v>
          </cell>
          <cell r="AL323">
            <v>0</v>
          </cell>
          <cell r="AM323">
            <v>0</v>
          </cell>
          <cell r="AO323">
            <v>0</v>
          </cell>
          <cell r="AP323">
            <v>0</v>
          </cell>
          <cell r="AR323">
            <v>0</v>
          </cell>
          <cell r="AS323">
            <v>0</v>
          </cell>
          <cell r="AU323">
            <v>0</v>
          </cell>
          <cell r="AV323">
            <v>0</v>
          </cell>
          <cell r="AX323">
            <v>0</v>
          </cell>
          <cell r="AY323">
            <v>0</v>
          </cell>
          <cell r="BA323">
            <v>0</v>
          </cell>
          <cell r="BB323">
            <v>0</v>
          </cell>
          <cell r="BD323">
            <v>0</v>
          </cell>
          <cell r="BE323">
            <v>0</v>
          </cell>
          <cell r="BG323">
            <v>0</v>
          </cell>
          <cell r="BH323">
            <v>0</v>
          </cell>
          <cell r="BJ323">
            <v>0</v>
          </cell>
          <cell r="BK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S323">
            <v>0</v>
          </cell>
          <cell r="BT323">
            <v>0</v>
          </cell>
          <cell r="BV323">
            <v>0</v>
          </cell>
          <cell r="BW323">
            <v>0</v>
          </cell>
          <cell r="BY323">
            <v>0</v>
          </cell>
          <cell r="BZ323">
            <v>0</v>
          </cell>
          <cell r="CB323">
            <v>0</v>
          </cell>
          <cell r="CC323">
            <v>0</v>
          </cell>
          <cell r="CE323">
            <v>0</v>
          </cell>
          <cell r="CF323">
            <v>0</v>
          </cell>
          <cell r="CH323">
            <v>0</v>
          </cell>
          <cell r="CI323">
            <v>0</v>
          </cell>
          <cell r="CK323">
            <v>0</v>
          </cell>
          <cell r="CL323">
            <v>0</v>
          </cell>
          <cell r="CN323">
            <v>0</v>
          </cell>
          <cell r="CO323">
            <v>0</v>
          </cell>
        </row>
        <row r="324">
          <cell r="B324">
            <v>0</v>
          </cell>
          <cell r="C324">
            <v>0</v>
          </cell>
          <cell r="E324">
            <v>0</v>
          </cell>
          <cell r="F324">
            <v>0</v>
          </cell>
          <cell r="H324">
            <v>0</v>
          </cell>
          <cell r="I324">
            <v>0</v>
          </cell>
          <cell r="K324">
            <v>0</v>
          </cell>
          <cell r="L324">
            <v>0</v>
          </cell>
          <cell r="N324">
            <v>0</v>
          </cell>
          <cell r="O324">
            <v>0</v>
          </cell>
          <cell r="Q324">
            <v>0</v>
          </cell>
          <cell r="R324">
            <v>0</v>
          </cell>
          <cell r="T324">
            <v>0</v>
          </cell>
          <cell r="U324">
            <v>0</v>
          </cell>
          <cell r="W324">
            <v>0</v>
          </cell>
          <cell r="X324">
            <v>0</v>
          </cell>
          <cell r="Z324">
            <v>0</v>
          </cell>
          <cell r="AA324">
            <v>0</v>
          </cell>
          <cell r="AC324">
            <v>0</v>
          </cell>
          <cell r="AD324">
            <v>0</v>
          </cell>
          <cell r="AF324">
            <v>0</v>
          </cell>
          <cell r="AG324">
            <v>0</v>
          </cell>
          <cell r="AI324">
            <v>0</v>
          </cell>
          <cell r="AJ324">
            <v>0</v>
          </cell>
          <cell r="AL324">
            <v>0</v>
          </cell>
          <cell r="AM324">
            <v>0</v>
          </cell>
          <cell r="AO324">
            <v>0</v>
          </cell>
          <cell r="AP324">
            <v>0</v>
          </cell>
          <cell r="AR324">
            <v>0</v>
          </cell>
          <cell r="AS324">
            <v>0</v>
          </cell>
          <cell r="AU324">
            <v>0</v>
          </cell>
          <cell r="AV324">
            <v>0</v>
          </cell>
          <cell r="AX324">
            <v>0</v>
          </cell>
          <cell r="AY324">
            <v>0</v>
          </cell>
          <cell r="BA324">
            <v>0</v>
          </cell>
          <cell r="BB324">
            <v>0</v>
          </cell>
          <cell r="BD324">
            <v>0</v>
          </cell>
          <cell r="BE324">
            <v>0</v>
          </cell>
          <cell r="BG324">
            <v>0</v>
          </cell>
          <cell r="BH324">
            <v>0</v>
          </cell>
          <cell r="BJ324">
            <v>0</v>
          </cell>
          <cell r="BK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S324">
            <v>0</v>
          </cell>
          <cell r="BT324">
            <v>0</v>
          </cell>
          <cell r="BV324">
            <v>0</v>
          </cell>
          <cell r="BW324">
            <v>0</v>
          </cell>
          <cell r="BY324">
            <v>0</v>
          </cell>
          <cell r="BZ324">
            <v>0</v>
          </cell>
          <cell r="CB324">
            <v>0</v>
          </cell>
          <cell r="CC324">
            <v>0</v>
          </cell>
          <cell r="CE324">
            <v>0</v>
          </cell>
          <cell r="CF324">
            <v>0</v>
          </cell>
          <cell r="CH324">
            <v>0</v>
          </cell>
          <cell r="CI324">
            <v>0</v>
          </cell>
          <cell r="CK324">
            <v>0</v>
          </cell>
          <cell r="CL324">
            <v>0</v>
          </cell>
          <cell r="CN324">
            <v>0</v>
          </cell>
          <cell r="CO324">
            <v>0</v>
          </cell>
        </row>
        <row r="325">
          <cell r="B325">
            <v>0</v>
          </cell>
          <cell r="C325">
            <v>0</v>
          </cell>
          <cell r="E325">
            <v>0</v>
          </cell>
          <cell r="F325">
            <v>0</v>
          </cell>
          <cell r="H325">
            <v>0</v>
          </cell>
          <cell r="I325">
            <v>0</v>
          </cell>
          <cell r="K325">
            <v>0</v>
          </cell>
          <cell r="L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T325">
            <v>0</v>
          </cell>
          <cell r="U325">
            <v>0</v>
          </cell>
          <cell r="W325">
            <v>0</v>
          </cell>
          <cell r="X325">
            <v>0</v>
          </cell>
          <cell r="Z325">
            <v>0</v>
          </cell>
          <cell r="AA325">
            <v>0</v>
          </cell>
          <cell r="AC325">
            <v>0</v>
          </cell>
          <cell r="AD325">
            <v>0</v>
          </cell>
          <cell r="AF325">
            <v>0</v>
          </cell>
          <cell r="AG325">
            <v>0</v>
          </cell>
          <cell r="AI325">
            <v>0</v>
          </cell>
          <cell r="AJ325">
            <v>0</v>
          </cell>
          <cell r="AL325">
            <v>0</v>
          </cell>
          <cell r="AM325">
            <v>0</v>
          </cell>
          <cell r="AO325">
            <v>0</v>
          </cell>
          <cell r="AP325">
            <v>0</v>
          </cell>
          <cell r="AR325">
            <v>0</v>
          </cell>
          <cell r="AS325">
            <v>0</v>
          </cell>
          <cell r="AU325">
            <v>0</v>
          </cell>
          <cell r="AV325">
            <v>0</v>
          </cell>
          <cell r="AX325">
            <v>0</v>
          </cell>
          <cell r="AY325">
            <v>0</v>
          </cell>
          <cell r="BA325">
            <v>0</v>
          </cell>
          <cell r="BB325">
            <v>0</v>
          </cell>
          <cell r="BD325">
            <v>0</v>
          </cell>
          <cell r="BE325">
            <v>0</v>
          </cell>
          <cell r="BG325">
            <v>0</v>
          </cell>
          <cell r="BH325">
            <v>0</v>
          </cell>
          <cell r="BJ325">
            <v>0</v>
          </cell>
          <cell r="BK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S325">
            <v>0</v>
          </cell>
          <cell r="BT325">
            <v>0</v>
          </cell>
          <cell r="BV325">
            <v>0</v>
          </cell>
          <cell r="BW325">
            <v>0</v>
          </cell>
          <cell r="BY325">
            <v>0</v>
          </cell>
          <cell r="BZ325">
            <v>0</v>
          </cell>
          <cell r="CB325">
            <v>0</v>
          </cell>
          <cell r="CC325">
            <v>0</v>
          </cell>
          <cell r="CE325">
            <v>0</v>
          </cell>
          <cell r="CF325">
            <v>0</v>
          </cell>
          <cell r="CH325">
            <v>0</v>
          </cell>
          <cell r="CI325">
            <v>0</v>
          </cell>
          <cell r="CK325">
            <v>0</v>
          </cell>
          <cell r="CL325">
            <v>0</v>
          </cell>
          <cell r="CN325">
            <v>0</v>
          </cell>
          <cell r="CO325">
            <v>0</v>
          </cell>
        </row>
        <row r="326">
          <cell r="B326">
            <v>0</v>
          </cell>
          <cell r="C326">
            <v>0</v>
          </cell>
          <cell r="E326">
            <v>0</v>
          </cell>
          <cell r="F326">
            <v>0</v>
          </cell>
          <cell r="H326">
            <v>0</v>
          </cell>
          <cell r="I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T326">
            <v>0</v>
          </cell>
          <cell r="U326">
            <v>0</v>
          </cell>
          <cell r="W326">
            <v>0</v>
          </cell>
          <cell r="X326">
            <v>0</v>
          </cell>
          <cell r="Z326">
            <v>0</v>
          </cell>
          <cell r="AA326">
            <v>0</v>
          </cell>
          <cell r="AC326">
            <v>0</v>
          </cell>
          <cell r="AD326">
            <v>0</v>
          </cell>
          <cell r="AF326">
            <v>0</v>
          </cell>
          <cell r="AG326">
            <v>0</v>
          </cell>
          <cell r="AI326">
            <v>0</v>
          </cell>
          <cell r="AJ326">
            <v>0</v>
          </cell>
          <cell r="AL326">
            <v>0</v>
          </cell>
          <cell r="AM326">
            <v>0</v>
          </cell>
          <cell r="AO326">
            <v>0</v>
          </cell>
          <cell r="AP326">
            <v>0</v>
          </cell>
          <cell r="AR326">
            <v>0</v>
          </cell>
          <cell r="AS326">
            <v>0</v>
          </cell>
          <cell r="AU326">
            <v>0</v>
          </cell>
          <cell r="AV326">
            <v>0</v>
          </cell>
          <cell r="AX326">
            <v>0</v>
          </cell>
          <cell r="AY326">
            <v>0</v>
          </cell>
          <cell r="BA326">
            <v>0</v>
          </cell>
          <cell r="BB326">
            <v>0</v>
          </cell>
          <cell r="BD326">
            <v>0</v>
          </cell>
          <cell r="BE326">
            <v>0</v>
          </cell>
          <cell r="BG326">
            <v>0</v>
          </cell>
          <cell r="BH326">
            <v>0</v>
          </cell>
          <cell r="BJ326">
            <v>0</v>
          </cell>
          <cell r="BK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S326">
            <v>0</v>
          </cell>
          <cell r="BT326">
            <v>0</v>
          </cell>
          <cell r="BV326">
            <v>0</v>
          </cell>
          <cell r="BW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E326">
            <v>0</v>
          </cell>
          <cell r="CF326">
            <v>0</v>
          </cell>
          <cell r="CH326">
            <v>0</v>
          </cell>
          <cell r="CI326">
            <v>0</v>
          </cell>
          <cell r="CK326">
            <v>0</v>
          </cell>
          <cell r="CL326">
            <v>0</v>
          </cell>
          <cell r="CN326">
            <v>0</v>
          </cell>
          <cell r="CO326">
            <v>0</v>
          </cell>
        </row>
        <row r="327">
          <cell r="B327">
            <v>0</v>
          </cell>
          <cell r="C327">
            <v>0</v>
          </cell>
          <cell r="E327">
            <v>0</v>
          </cell>
          <cell r="F327">
            <v>0</v>
          </cell>
          <cell r="H327">
            <v>0</v>
          </cell>
          <cell r="I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T327">
            <v>0</v>
          </cell>
          <cell r="U327">
            <v>0</v>
          </cell>
          <cell r="W327">
            <v>0</v>
          </cell>
          <cell r="X327">
            <v>0</v>
          </cell>
          <cell r="Z327">
            <v>0</v>
          </cell>
          <cell r="AA327">
            <v>0</v>
          </cell>
          <cell r="AC327">
            <v>0</v>
          </cell>
          <cell r="AD327">
            <v>0</v>
          </cell>
          <cell r="AF327">
            <v>0</v>
          </cell>
          <cell r="AG327">
            <v>0</v>
          </cell>
          <cell r="AI327">
            <v>0</v>
          </cell>
          <cell r="AJ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0</v>
          </cell>
          <cell r="AR327">
            <v>0</v>
          </cell>
          <cell r="AS327">
            <v>0</v>
          </cell>
          <cell r="AU327">
            <v>0</v>
          </cell>
          <cell r="AV327">
            <v>0</v>
          </cell>
          <cell r="AX327">
            <v>0</v>
          </cell>
          <cell r="AY327">
            <v>0</v>
          </cell>
          <cell r="BA327">
            <v>0</v>
          </cell>
          <cell r="BB327">
            <v>0</v>
          </cell>
          <cell r="BD327">
            <v>0</v>
          </cell>
          <cell r="BE327">
            <v>0</v>
          </cell>
          <cell r="BG327">
            <v>0</v>
          </cell>
          <cell r="BH327">
            <v>0</v>
          </cell>
          <cell r="BJ327">
            <v>0</v>
          </cell>
          <cell r="BK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S327">
            <v>0</v>
          </cell>
          <cell r="BT327">
            <v>0</v>
          </cell>
          <cell r="BV327">
            <v>0</v>
          </cell>
          <cell r="BW327">
            <v>0</v>
          </cell>
          <cell r="BY327">
            <v>0</v>
          </cell>
          <cell r="BZ327">
            <v>0</v>
          </cell>
          <cell r="CB327">
            <v>0</v>
          </cell>
          <cell r="CC327">
            <v>0</v>
          </cell>
          <cell r="CE327">
            <v>0</v>
          </cell>
          <cell r="CF327">
            <v>0</v>
          </cell>
          <cell r="CH327">
            <v>0</v>
          </cell>
          <cell r="CI327">
            <v>0</v>
          </cell>
          <cell r="CK327">
            <v>0</v>
          </cell>
          <cell r="CL327">
            <v>0</v>
          </cell>
          <cell r="CN327">
            <v>0</v>
          </cell>
          <cell r="CO327">
            <v>0</v>
          </cell>
        </row>
        <row r="328">
          <cell r="B328">
            <v>0</v>
          </cell>
          <cell r="C328">
            <v>0</v>
          </cell>
          <cell r="E328">
            <v>0</v>
          </cell>
          <cell r="F328">
            <v>0</v>
          </cell>
          <cell r="H328">
            <v>0</v>
          </cell>
          <cell r="I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T328">
            <v>0</v>
          </cell>
          <cell r="U328">
            <v>0</v>
          </cell>
          <cell r="W328">
            <v>0</v>
          </cell>
          <cell r="X328">
            <v>0</v>
          </cell>
          <cell r="Z328">
            <v>0</v>
          </cell>
          <cell r="AA328">
            <v>0</v>
          </cell>
          <cell r="AC328">
            <v>0</v>
          </cell>
          <cell r="AD328">
            <v>0</v>
          </cell>
          <cell r="AF328">
            <v>0</v>
          </cell>
          <cell r="AG328">
            <v>0</v>
          </cell>
          <cell r="AI328">
            <v>0</v>
          </cell>
          <cell r="AJ328">
            <v>0</v>
          </cell>
          <cell r="AL328">
            <v>0</v>
          </cell>
          <cell r="AM328">
            <v>0</v>
          </cell>
          <cell r="AO328">
            <v>0</v>
          </cell>
          <cell r="AP328">
            <v>0</v>
          </cell>
          <cell r="AR328">
            <v>0</v>
          </cell>
          <cell r="AS328">
            <v>0</v>
          </cell>
          <cell r="AU328">
            <v>0</v>
          </cell>
          <cell r="AV328">
            <v>0</v>
          </cell>
          <cell r="AX328">
            <v>0</v>
          </cell>
          <cell r="AY328">
            <v>0</v>
          </cell>
          <cell r="BA328">
            <v>0</v>
          </cell>
          <cell r="BB328">
            <v>0</v>
          </cell>
          <cell r="BD328">
            <v>0</v>
          </cell>
          <cell r="BE328">
            <v>0</v>
          </cell>
          <cell r="BG328">
            <v>0</v>
          </cell>
          <cell r="BH328">
            <v>0</v>
          </cell>
          <cell r="BJ328">
            <v>0</v>
          </cell>
          <cell r="BK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S328">
            <v>0</v>
          </cell>
          <cell r="BT328">
            <v>0</v>
          </cell>
          <cell r="BV328">
            <v>0</v>
          </cell>
          <cell r="BW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E328">
            <v>0</v>
          </cell>
          <cell r="CF328">
            <v>0</v>
          </cell>
          <cell r="CH328">
            <v>0</v>
          </cell>
          <cell r="CI328">
            <v>0</v>
          </cell>
          <cell r="CK328">
            <v>0</v>
          </cell>
          <cell r="CL328">
            <v>0</v>
          </cell>
          <cell r="CN328">
            <v>0</v>
          </cell>
          <cell r="CO328">
            <v>0</v>
          </cell>
        </row>
        <row r="329">
          <cell r="B329">
            <v>0</v>
          </cell>
          <cell r="C329">
            <v>0</v>
          </cell>
          <cell r="E329">
            <v>0</v>
          </cell>
          <cell r="F329">
            <v>0</v>
          </cell>
          <cell r="H329">
            <v>0</v>
          </cell>
          <cell r="I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T329">
            <v>0</v>
          </cell>
          <cell r="U329">
            <v>0</v>
          </cell>
          <cell r="W329">
            <v>0</v>
          </cell>
          <cell r="X329">
            <v>0</v>
          </cell>
          <cell r="Z329">
            <v>0</v>
          </cell>
          <cell r="AA329">
            <v>0</v>
          </cell>
          <cell r="AC329">
            <v>0</v>
          </cell>
          <cell r="AD329">
            <v>0</v>
          </cell>
          <cell r="AF329">
            <v>0</v>
          </cell>
          <cell r="AG329">
            <v>0</v>
          </cell>
          <cell r="AI329">
            <v>0</v>
          </cell>
          <cell r="AJ329">
            <v>0</v>
          </cell>
          <cell r="AL329">
            <v>0</v>
          </cell>
          <cell r="AM329">
            <v>0</v>
          </cell>
          <cell r="AO329">
            <v>0</v>
          </cell>
          <cell r="AP329">
            <v>0</v>
          </cell>
          <cell r="AR329">
            <v>0</v>
          </cell>
          <cell r="AS329">
            <v>0</v>
          </cell>
          <cell r="AU329">
            <v>0</v>
          </cell>
          <cell r="AV329">
            <v>0</v>
          </cell>
          <cell r="AX329">
            <v>0</v>
          </cell>
          <cell r="AY329">
            <v>0</v>
          </cell>
          <cell r="BA329">
            <v>0</v>
          </cell>
          <cell r="BB329">
            <v>0</v>
          </cell>
          <cell r="BD329">
            <v>0</v>
          </cell>
          <cell r="BE329">
            <v>0</v>
          </cell>
          <cell r="BG329">
            <v>0</v>
          </cell>
          <cell r="BH329">
            <v>0</v>
          </cell>
          <cell r="BJ329">
            <v>0</v>
          </cell>
          <cell r="BK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S329">
            <v>0</v>
          </cell>
          <cell r="BT329">
            <v>0</v>
          </cell>
          <cell r="BV329">
            <v>0</v>
          </cell>
          <cell r="BW329">
            <v>0</v>
          </cell>
          <cell r="BY329">
            <v>0</v>
          </cell>
          <cell r="BZ329">
            <v>0</v>
          </cell>
          <cell r="CB329">
            <v>0</v>
          </cell>
          <cell r="CC329">
            <v>0</v>
          </cell>
          <cell r="CE329">
            <v>0</v>
          </cell>
          <cell r="CF329">
            <v>0</v>
          </cell>
          <cell r="CH329">
            <v>0</v>
          </cell>
          <cell r="CI329">
            <v>0</v>
          </cell>
          <cell r="CK329">
            <v>0</v>
          </cell>
          <cell r="CL329">
            <v>0</v>
          </cell>
          <cell r="CN329">
            <v>0</v>
          </cell>
          <cell r="CO329">
            <v>0</v>
          </cell>
        </row>
        <row r="330">
          <cell r="B330">
            <v>0</v>
          </cell>
          <cell r="C330">
            <v>0</v>
          </cell>
          <cell r="E330">
            <v>0</v>
          </cell>
          <cell r="F330">
            <v>0</v>
          </cell>
          <cell r="H330">
            <v>0</v>
          </cell>
          <cell r="I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T330">
            <v>0</v>
          </cell>
          <cell r="U330">
            <v>0</v>
          </cell>
          <cell r="W330">
            <v>0</v>
          </cell>
          <cell r="X330">
            <v>0</v>
          </cell>
          <cell r="Z330">
            <v>0</v>
          </cell>
          <cell r="AA330">
            <v>0</v>
          </cell>
          <cell r="AC330">
            <v>0</v>
          </cell>
          <cell r="AD330">
            <v>0</v>
          </cell>
          <cell r="AF330">
            <v>0</v>
          </cell>
          <cell r="AG330">
            <v>0</v>
          </cell>
          <cell r="AI330">
            <v>0</v>
          </cell>
          <cell r="AJ330">
            <v>0</v>
          </cell>
          <cell r="AL330">
            <v>0</v>
          </cell>
          <cell r="AM330">
            <v>0</v>
          </cell>
          <cell r="AO330">
            <v>0</v>
          </cell>
          <cell r="AP330">
            <v>0</v>
          </cell>
          <cell r="AR330">
            <v>0</v>
          </cell>
          <cell r="AS330">
            <v>0</v>
          </cell>
          <cell r="AU330">
            <v>0</v>
          </cell>
          <cell r="AV330">
            <v>0</v>
          </cell>
          <cell r="AX330">
            <v>0</v>
          </cell>
          <cell r="AY330">
            <v>0</v>
          </cell>
          <cell r="BA330">
            <v>0</v>
          </cell>
          <cell r="BB330">
            <v>0</v>
          </cell>
          <cell r="BD330">
            <v>0</v>
          </cell>
          <cell r="BE330">
            <v>0</v>
          </cell>
          <cell r="BG330">
            <v>0</v>
          </cell>
          <cell r="BH330">
            <v>0</v>
          </cell>
          <cell r="BJ330">
            <v>0</v>
          </cell>
          <cell r="BK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S330">
            <v>0</v>
          </cell>
          <cell r="BT330">
            <v>0</v>
          </cell>
          <cell r="BV330">
            <v>0</v>
          </cell>
          <cell r="BW330">
            <v>0</v>
          </cell>
          <cell r="BY330">
            <v>0</v>
          </cell>
          <cell r="BZ330">
            <v>0</v>
          </cell>
          <cell r="CB330">
            <v>0</v>
          </cell>
          <cell r="CC330">
            <v>0</v>
          </cell>
          <cell r="CE330">
            <v>0</v>
          </cell>
          <cell r="CF330">
            <v>0</v>
          </cell>
          <cell r="CH330">
            <v>0</v>
          </cell>
          <cell r="CI330">
            <v>0</v>
          </cell>
          <cell r="CK330">
            <v>0</v>
          </cell>
          <cell r="CL330">
            <v>0</v>
          </cell>
          <cell r="CN330">
            <v>0</v>
          </cell>
          <cell r="CO330">
            <v>0</v>
          </cell>
        </row>
        <row r="331">
          <cell r="B331">
            <v>0</v>
          </cell>
          <cell r="C331">
            <v>0</v>
          </cell>
          <cell r="E331">
            <v>0</v>
          </cell>
          <cell r="F331">
            <v>0</v>
          </cell>
          <cell r="H331">
            <v>0</v>
          </cell>
          <cell r="I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T331">
            <v>0</v>
          </cell>
          <cell r="U331">
            <v>0</v>
          </cell>
          <cell r="W331">
            <v>0</v>
          </cell>
          <cell r="X331">
            <v>0</v>
          </cell>
          <cell r="Z331">
            <v>0</v>
          </cell>
          <cell r="AA331">
            <v>0</v>
          </cell>
          <cell r="AC331">
            <v>0</v>
          </cell>
          <cell r="AD331">
            <v>0</v>
          </cell>
          <cell r="AF331">
            <v>0</v>
          </cell>
          <cell r="AG331">
            <v>0</v>
          </cell>
          <cell r="AI331">
            <v>0</v>
          </cell>
          <cell r="AJ331">
            <v>0</v>
          </cell>
          <cell r="AL331">
            <v>0</v>
          </cell>
          <cell r="AM331">
            <v>0</v>
          </cell>
          <cell r="AO331">
            <v>0</v>
          </cell>
          <cell r="AP331">
            <v>0</v>
          </cell>
          <cell r="AR331">
            <v>0</v>
          </cell>
          <cell r="AS331">
            <v>0</v>
          </cell>
          <cell r="AU331">
            <v>0</v>
          </cell>
          <cell r="AV331">
            <v>0</v>
          </cell>
          <cell r="AX331">
            <v>0</v>
          </cell>
          <cell r="AY331">
            <v>0</v>
          </cell>
          <cell r="BA331">
            <v>0</v>
          </cell>
          <cell r="BB331">
            <v>0</v>
          </cell>
          <cell r="BD331">
            <v>0</v>
          </cell>
          <cell r="BE331">
            <v>0</v>
          </cell>
          <cell r="BG331">
            <v>0</v>
          </cell>
          <cell r="BH331">
            <v>0</v>
          </cell>
          <cell r="BJ331">
            <v>0</v>
          </cell>
          <cell r="BK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S331">
            <v>0</v>
          </cell>
          <cell r="BT331">
            <v>0</v>
          </cell>
          <cell r="BV331">
            <v>0</v>
          </cell>
          <cell r="BW331">
            <v>0</v>
          </cell>
          <cell r="BY331">
            <v>0</v>
          </cell>
          <cell r="BZ331">
            <v>0</v>
          </cell>
          <cell r="CB331">
            <v>0</v>
          </cell>
          <cell r="CC331">
            <v>0</v>
          </cell>
          <cell r="CE331">
            <v>0</v>
          </cell>
          <cell r="CF331">
            <v>0</v>
          </cell>
          <cell r="CH331">
            <v>0</v>
          </cell>
          <cell r="CI331">
            <v>0</v>
          </cell>
          <cell r="CK331">
            <v>0</v>
          </cell>
          <cell r="CL331">
            <v>0</v>
          </cell>
          <cell r="CN331">
            <v>0</v>
          </cell>
          <cell r="CO331">
            <v>0</v>
          </cell>
        </row>
        <row r="332">
          <cell r="B332">
            <v>0</v>
          </cell>
          <cell r="C332">
            <v>0</v>
          </cell>
          <cell r="E332">
            <v>0</v>
          </cell>
          <cell r="F332">
            <v>0</v>
          </cell>
          <cell r="H332">
            <v>0</v>
          </cell>
          <cell r="I332">
            <v>0</v>
          </cell>
          <cell r="K332">
            <v>0</v>
          </cell>
          <cell r="L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T332">
            <v>0</v>
          </cell>
          <cell r="U332">
            <v>0</v>
          </cell>
          <cell r="W332">
            <v>0</v>
          </cell>
          <cell r="X332">
            <v>0</v>
          </cell>
          <cell r="Z332">
            <v>0</v>
          </cell>
          <cell r="AA332">
            <v>0</v>
          </cell>
          <cell r="AC332">
            <v>0</v>
          </cell>
          <cell r="AD332">
            <v>0</v>
          </cell>
          <cell r="AF332">
            <v>0</v>
          </cell>
          <cell r="AG332">
            <v>0</v>
          </cell>
          <cell r="AI332">
            <v>0</v>
          </cell>
          <cell r="AJ332">
            <v>0</v>
          </cell>
          <cell r="AL332">
            <v>0</v>
          </cell>
          <cell r="AM332">
            <v>0</v>
          </cell>
          <cell r="AO332">
            <v>0</v>
          </cell>
          <cell r="AP332">
            <v>0</v>
          </cell>
          <cell r="AR332">
            <v>0</v>
          </cell>
          <cell r="AS332">
            <v>0</v>
          </cell>
          <cell r="AU332">
            <v>0</v>
          </cell>
          <cell r="AV332">
            <v>0</v>
          </cell>
          <cell r="AX332">
            <v>0</v>
          </cell>
          <cell r="AY332">
            <v>0</v>
          </cell>
          <cell r="BA332">
            <v>0</v>
          </cell>
          <cell r="BB332">
            <v>0</v>
          </cell>
          <cell r="BD332">
            <v>0</v>
          </cell>
          <cell r="BE332">
            <v>0</v>
          </cell>
          <cell r="BG332">
            <v>0</v>
          </cell>
          <cell r="BH332">
            <v>0</v>
          </cell>
          <cell r="BJ332">
            <v>0</v>
          </cell>
          <cell r="BK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S332">
            <v>0</v>
          </cell>
          <cell r="BT332">
            <v>0</v>
          </cell>
          <cell r="BV332">
            <v>0</v>
          </cell>
          <cell r="BW332">
            <v>0</v>
          </cell>
          <cell r="BY332">
            <v>0</v>
          </cell>
          <cell r="BZ332">
            <v>0</v>
          </cell>
          <cell r="CB332">
            <v>0</v>
          </cell>
          <cell r="CC332">
            <v>0</v>
          </cell>
          <cell r="CE332">
            <v>0</v>
          </cell>
          <cell r="CF332">
            <v>0</v>
          </cell>
          <cell r="CH332">
            <v>0</v>
          </cell>
          <cell r="CI332">
            <v>0</v>
          </cell>
          <cell r="CK332">
            <v>0</v>
          </cell>
          <cell r="CL332">
            <v>0</v>
          </cell>
          <cell r="CN332">
            <v>0</v>
          </cell>
          <cell r="CO332">
            <v>0</v>
          </cell>
        </row>
        <row r="333">
          <cell r="B333">
            <v>0</v>
          </cell>
          <cell r="C333">
            <v>0</v>
          </cell>
          <cell r="E333">
            <v>0</v>
          </cell>
          <cell r="F333">
            <v>0</v>
          </cell>
          <cell r="H333">
            <v>0</v>
          </cell>
          <cell r="I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Q333">
            <v>0</v>
          </cell>
          <cell r="R333">
            <v>0</v>
          </cell>
          <cell r="T333">
            <v>0</v>
          </cell>
          <cell r="U333">
            <v>0</v>
          </cell>
          <cell r="W333">
            <v>0</v>
          </cell>
          <cell r="X333">
            <v>0</v>
          </cell>
          <cell r="Z333">
            <v>0</v>
          </cell>
          <cell r="AA333">
            <v>0</v>
          </cell>
          <cell r="AC333">
            <v>0</v>
          </cell>
          <cell r="AD333">
            <v>0</v>
          </cell>
          <cell r="AF333">
            <v>0</v>
          </cell>
          <cell r="AG333">
            <v>0</v>
          </cell>
          <cell r="AI333">
            <v>0</v>
          </cell>
          <cell r="AJ333">
            <v>0</v>
          </cell>
          <cell r="AL333">
            <v>0</v>
          </cell>
          <cell r="AM333">
            <v>0</v>
          </cell>
          <cell r="AO333">
            <v>0</v>
          </cell>
          <cell r="AP333">
            <v>0</v>
          </cell>
          <cell r="AR333">
            <v>0</v>
          </cell>
          <cell r="AS333">
            <v>0</v>
          </cell>
          <cell r="AU333">
            <v>0</v>
          </cell>
          <cell r="AV333">
            <v>0</v>
          </cell>
          <cell r="AX333">
            <v>0</v>
          </cell>
          <cell r="AY333">
            <v>0</v>
          </cell>
          <cell r="BA333">
            <v>0</v>
          </cell>
          <cell r="BB333">
            <v>0</v>
          </cell>
          <cell r="BD333">
            <v>0</v>
          </cell>
          <cell r="BE333">
            <v>0</v>
          </cell>
          <cell r="BG333">
            <v>0</v>
          </cell>
          <cell r="BH333">
            <v>0</v>
          </cell>
          <cell r="BJ333">
            <v>0</v>
          </cell>
          <cell r="BK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S333">
            <v>0</v>
          </cell>
          <cell r="BT333">
            <v>0</v>
          </cell>
          <cell r="BV333">
            <v>0</v>
          </cell>
          <cell r="BW333">
            <v>0</v>
          </cell>
          <cell r="BY333">
            <v>0</v>
          </cell>
          <cell r="BZ333">
            <v>0</v>
          </cell>
          <cell r="CB333">
            <v>0</v>
          </cell>
          <cell r="CC333">
            <v>0</v>
          </cell>
          <cell r="CE333">
            <v>0</v>
          </cell>
          <cell r="CF333">
            <v>0</v>
          </cell>
          <cell r="CH333">
            <v>0</v>
          </cell>
          <cell r="CI333">
            <v>0</v>
          </cell>
          <cell r="CK333">
            <v>0</v>
          </cell>
          <cell r="CL333">
            <v>0</v>
          </cell>
          <cell r="CN333">
            <v>0</v>
          </cell>
          <cell r="CO333">
            <v>0</v>
          </cell>
        </row>
        <row r="334">
          <cell r="B334">
            <v>0</v>
          </cell>
          <cell r="C334">
            <v>0</v>
          </cell>
          <cell r="E334">
            <v>0</v>
          </cell>
          <cell r="F334">
            <v>0</v>
          </cell>
          <cell r="H334">
            <v>0</v>
          </cell>
          <cell r="I334">
            <v>0</v>
          </cell>
          <cell r="K334">
            <v>0</v>
          </cell>
          <cell r="L334">
            <v>0</v>
          </cell>
          <cell r="N334">
            <v>0</v>
          </cell>
          <cell r="O334">
            <v>0</v>
          </cell>
          <cell r="Q334">
            <v>0</v>
          </cell>
          <cell r="R334">
            <v>0</v>
          </cell>
          <cell r="T334">
            <v>0</v>
          </cell>
          <cell r="U334">
            <v>0</v>
          </cell>
          <cell r="W334">
            <v>0</v>
          </cell>
          <cell r="X334">
            <v>0</v>
          </cell>
          <cell r="Z334">
            <v>0</v>
          </cell>
          <cell r="AA334">
            <v>0</v>
          </cell>
          <cell r="AC334">
            <v>0</v>
          </cell>
          <cell r="AD334">
            <v>0</v>
          </cell>
          <cell r="AF334">
            <v>0</v>
          </cell>
          <cell r="AG334">
            <v>0</v>
          </cell>
          <cell r="AI334">
            <v>0</v>
          </cell>
          <cell r="AJ334">
            <v>0</v>
          </cell>
          <cell r="AL334">
            <v>0</v>
          </cell>
          <cell r="AM334">
            <v>0</v>
          </cell>
          <cell r="AO334">
            <v>0</v>
          </cell>
          <cell r="AP334">
            <v>0</v>
          </cell>
          <cell r="AR334">
            <v>0</v>
          </cell>
          <cell r="AS334">
            <v>0</v>
          </cell>
          <cell r="AU334">
            <v>0</v>
          </cell>
          <cell r="AV334">
            <v>0</v>
          </cell>
          <cell r="AX334">
            <v>0</v>
          </cell>
          <cell r="AY334">
            <v>0</v>
          </cell>
          <cell r="BA334">
            <v>0</v>
          </cell>
          <cell r="BB334">
            <v>0</v>
          </cell>
          <cell r="BD334">
            <v>0</v>
          </cell>
          <cell r="BE334">
            <v>0</v>
          </cell>
          <cell r="BG334">
            <v>0</v>
          </cell>
          <cell r="BH334">
            <v>0</v>
          </cell>
          <cell r="BJ334">
            <v>0</v>
          </cell>
          <cell r="BK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S334">
            <v>0</v>
          </cell>
          <cell r="BT334">
            <v>0</v>
          </cell>
          <cell r="BV334">
            <v>0</v>
          </cell>
          <cell r="BW334">
            <v>0</v>
          </cell>
          <cell r="BY334">
            <v>0</v>
          </cell>
          <cell r="BZ334">
            <v>0</v>
          </cell>
          <cell r="CB334">
            <v>0</v>
          </cell>
          <cell r="CC334">
            <v>0</v>
          </cell>
          <cell r="CE334">
            <v>0</v>
          </cell>
          <cell r="CF334">
            <v>0</v>
          </cell>
          <cell r="CH334">
            <v>0</v>
          </cell>
          <cell r="CI334">
            <v>0</v>
          </cell>
          <cell r="CK334">
            <v>0</v>
          </cell>
          <cell r="CL334">
            <v>0</v>
          </cell>
          <cell r="CN334">
            <v>0</v>
          </cell>
          <cell r="CO334">
            <v>0</v>
          </cell>
        </row>
        <row r="335">
          <cell r="B335">
            <v>0</v>
          </cell>
          <cell r="C335">
            <v>0</v>
          </cell>
          <cell r="E335">
            <v>0</v>
          </cell>
          <cell r="F335">
            <v>0</v>
          </cell>
          <cell r="H335">
            <v>0</v>
          </cell>
          <cell r="I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T335">
            <v>0</v>
          </cell>
          <cell r="U335">
            <v>0</v>
          </cell>
          <cell r="W335">
            <v>0</v>
          </cell>
          <cell r="X335">
            <v>0</v>
          </cell>
          <cell r="Z335">
            <v>0</v>
          </cell>
          <cell r="AA335">
            <v>0</v>
          </cell>
          <cell r="AC335">
            <v>0</v>
          </cell>
          <cell r="AD335">
            <v>0</v>
          </cell>
          <cell r="AF335">
            <v>0</v>
          </cell>
          <cell r="AG335">
            <v>0</v>
          </cell>
          <cell r="AI335">
            <v>0</v>
          </cell>
          <cell r="AJ335">
            <v>0</v>
          </cell>
          <cell r="AL335">
            <v>0</v>
          </cell>
          <cell r="AM335">
            <v>0</v>
          </cell>
          <cell r="AO335">
            <v>0</v>
          </cell>
          <cell r="AP335">
            <v>0</v>
          </cell>
          <cell r="AR335">
            <v>0</v>
          </cell>
          <cell r="AS335">
            <v>0</v>
          </cell>
          <cell r="AU335">
            <v>0</v>
          </cell>
          <cell r="AV335">
            <v>0</v>
          </cell>
          <cell r="AX335">
            <v>0</v>
          </cell>
          <cell r="AY335">
            <v>0</v>
          </cell>
          <cell r="BA335">
            <v>0</v>
          </cell>
          <cell r="BB335">
            <v>0</v>
          </cell>
          <cell r="BD335">
            <v>0</v>
          </cell>
          <cell r="BE335">
            <v>0</v>
          </cell>
          <cell r="BG335">
            <v>0</v>
          </cell>
          <cell r="BH335">
            <v>0</v>
          </cell>
          <cell r="BJ335">
            <v>0</v>
          </cell>
          <cell r="BK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S335">
            <v>0</v>
          </cell>
          <cell r="BT335">
            <v>0</v>
          </cell>
          <cell r="BV335">
            <v>0</v>
          </cell>
          <cell r="BW335">
            <v>0</v>
          </cell>
          <cell r="BY335">
            <v>0</v>
          </cell>
          <cell r="BZ335">
            <v>0</v>
          </cell>
          <cell r="CB335">
            <v>0</v>
          </cell>
          <cell r="CC335">
            <v>0</v>
          </cell>
          <cell r="CE335">
            <v>0</v>
          </cell>
          <cell r="CF335">
            <v>0</v>
          </cell>
          <cell r="CH335">
            <v>0</v>
          </cell>
          <cell r="CI335">
            <v>0</v>
          </cell>
          <cell r="CK335">
            <v>0</v>
          </cell>
          <cell r="CL335">
            <v>0</v>
          </cell>
          <cell r="CN335">
            <v>0</v>
          </cell>
          <cell r="CO335">
            <v>0</v>
          </cell>
        </row>
        <row r="336">
          <cell r="B336">
            <v>0</v>
          </cell>
          <cell r="C336">
            <v>0</v>
          </cell>
          <cell r="E336">
            <v>0</v>
          </cell>
          <cell r="F336">
            <v>0</v>
          </cell>
          <cell r="H336">
            <v>0</v>
          </cell>
          <cell r="I336">
            <v>0</v>
          </cell>
          <cell r="K336">
            <v>0</v>
          </cell>
          <cell r="L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T336">
            <v>0</v>
          </cell>
          <cell r="U336">
            <v>0</v>
          </cell>
          <cell r="W336">
            <v>0</v>
          </cell>
          <cell r="X336">
            <v>0</v>
          </cell>
          <cell r="Z336">
            <v>0</v>
          </cell>
          <cell r="AA336">
            <v>0</v>
          </cell>
          <cell r="AC336">
            <v>0</v>
          </cell>
          <cell r="AD336">
            <v>0</v>
          </cell>
          <cell r="AF336">
            <v>0</v>
          </cell>
          <cell r="AG336">
            <v>0</v>
          </cell>
          <cell r="AI336">
            <v>0</v>
          </cell>
          <cell r="AJ336">
            <v>0</v>
          </cell>
          <cell r="AL336">
            <v>0</v>
          </cell>
          <cell r="AM336">
            <v>0</v>
          </cell>
          <cell r="AO336">
            <v>0</v>
          </cell>
          <cell r="AP336">
            <v>0</v>
          </cell>
          <cell r="AR336">
            <v>0</v>
          </cell>
          <cell r="AS336">
            <v>0</v>
          </cell>
          <cell r="AU336">
            <v>0</v>
          </cell>
          <cell r="AV336">
            <v>0</v>
          </cell>
          <cell r="AX336">
            <v>0</v>
          </cell>
          <cell r="AY336">
            <v>0</v>
          </cell>
          <cell r="BA336">
            <v>0</v>
          </cell>
          <cell r="BB336">
            <v>0</v>
          </cell>
          <cell r="BD336">
            <v>0</v>
          </cell>
          <cell r="BE336">
            <v>0</v>
          </cell>
          <cell r="BG336">
            <v>0</v>
          </cell>
          <cell r="BH336">
            <v>0</v>
          </cell>
          <cell r="BJ336">
            <v>0</v>
          </cell>
          <cell r="BK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S336">
            <v>0</v>
          </cell>
          <cell r="BT336">
            <v>0</v>
          </cell>
          <cell r="BV336">
            <v>0</v>
          </cell>
          <cell r="BW336">
            <v>0</v>
          </cell>
          <cell r="BY336">
            <v>0</v>
          </cell>
          <cell r="BZ336">
            <v>0</v>
          </cell>
          <cell r="CB336">
            <v>0</v>
          </cell>
          <cell r="CC336">
            <v>0</v>
          </cell>
          <cell r="CE336">
            <v>0</v>
          </cell>
          <cell r="CF336">
            <v>0</v>
          </cell>
          <cell r="CH336">
            <v>0</v>
          </cell>
          <cell r="CI336">
            <v>0</v>
          </cell>
          <cell r="CK336">
            <v>0</v>
          </cell>
          <cell r="CL336">
            <v>0</v>
          </cell>
          <cell r="CN336">
            <v>0</v>
          </cell>
          <cell r="CO336">
            <v>0</v>
          </cell>
        </row>
        <row r="337">
          <cell r="B337">
            <v>0</v>
          </cell>
          <cell r="C337">
            <v>0</v>
          </cell>
          <cell r="E337">
            <v>0</v>
          </cell>
          <cell r="F337">
            <v>0</v>
          </cell>
          <cell r="H337">
            <v>0</v>
          </cell>
          <cell r="I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T337">
            <v>0</v>
          </cell>
          <cell r="U337">
            <v>0</v>
          </cell>
          <cell r="W337">
            <v>0</v>
          </cell>
          <cell r="X337">
            <v>0</v>
          </cell>
          <cell r="Z337">
            <v>0</v>
          </cell>
          <cell r="AA337">
            <v>0</v>
          </cell>
          <cell r="AC337">
            <v>0</v>
          </cell>
          <cell r="AD337">
            <v>0</v>
          </cell>
          <cell r="AF337">
            <v>0</v>
          </cell>
          <cell r="AG337">
            <v>0</v>
          </cell>
          <cell r="AI337">
            <v>0</v>
          </cell>
          <cell r="AJ337">
            <v>0</v>
          </cell>
          <cell r="AL337">
            <v>0</v>
          </cell>
          <cell r="AM337">
            <v>0</v>
          </cell>
          <cell r="AO337">
            <v>0</v>
          </cell>
          <cell r="AP337">
            <v>0</v>
          </cell>
          <cell r="AR337">
            <v>0</v>
          </cell>
          <cell r="AS337">
            <v>0</v>
          </cell>
          <cell r="AU337">
            <v>0</v>
          </cell>
          <cell r="AV337">
            <v>0</v>
          </cell>
          <cell r="AX337">
            <v>0</v>
          </cell>
          <cell r="AY337">
            <v>0</v>
          </cell>
          <cell r="BA337">
            <v>0</v>
          </cell>
          <cell r="BB337">
            <v>0</v>
          </cell>
          <cell r="BD337">
            <v>0</v>
          </cell>
          <cell r="BE337">
            <v>0</v>
          </cell>
          <cell r="BG337">
            <v>0</v>
          </cell>
          <cell r="BH337">
            <v>0</v>
          </cell>
          <cell r="BJ337">
            <v>0</v>
          </cell>
          <cell r="BK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S337">
            <v>0</v>
          </cell>
          <cell r="BT337">
            <v>0</v>
          </cell>
          <cell r="BV337">
            <v>0</v>
          </cell>
          <cell r="BW337">
            <v>0</v>
          </cell>
          <cell r="BY337">
            <v>0</v>
          </cell>
          <cell r="BZ337">
            <v>0</v>
          </cell>
          <cell r="CB337">
            <v>0</v>
          </cell>
          <cell r="CC337">
            <v>0</v>
          </cell>
          <cell r="CE337">
            <v>0</v>
          </cell>
          <cell r="CF337">
            <v>0</v>
          </cell>
          <cell r="CH337">
            <v>0</v>
          </cell>
          <cell r="CI337">
            <v>0</v>
          </cell>
          <cell r="CK337">
            <v>0</v>
          </cell>
          <cell r="CL337">
            <v>0</v>
          </cell>
          <cell r="CN337">
            <v>0</v>
          </cell>
          <cell r="CO337">
            <v>0</v>
          </cell>
        </row>
        <row r="338">
          <cell r="B338">
            <v>0</v>
          </cell>
          <cell r="C338">
            <v>0</v>
          </cell>
          <cell r="E338">
            <v>0</v>
          </cell>
          <cell r="F338">
            <v>0</v>
          </cell>
          <cell r="H338">
            <v>0</v>
          </cell>
          <cell r="I338">
            <v>0</v>
          </cell>
          <cell r="K338">
            <v>0</v>
          </cell>
          <cell r="L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T338">
            <v>0</v>
          </cell>
          <cell r="U338">
            <v>0</v>
          </cell>
          <cell r="W338">
            <v>0</v>
          </cell>
          <cell r="X338">
            <v>0</v>
          </cell>
          <cell r="Z338">
            <v>0</v>
          </cell>
          <cell r="AA338">
            <v>0</v>
          </cell>
          <cell r="AC338">
            <v>0</v>
          </cell>
          <cell r="AD338">
            <v>0</v>
          </cell>
          <cell r="AF338">
            <v>0</v>
          </cell>
          <cell r="AG338">
            <v>0</v>
          </cell>
          <cell r="AI338">
            <v>0</v>
          </cell>
          <cell r="AJ338">
            <v>0</v>
          </cell>
          <cell r="AL338">
            <v>0</v>
          </cell>
          <cell r="AM338">
            <v>0</v>
          </cell>
          <cell r="AO338">
            <v>0</v>
          </cell>
          <cell r="AP338">
            <v>0</v>
          </cell>
          <cell r="AR338">
            <v>0</v>
          </cell>
          <cell r="AS338">
            <v>0</v>
          </cell>
          <cell r="AU338">
            <v>0</v>
          </cell>
          <cell r="AV338">
            <v>0</v>
          </cell>
          <cell r="AX338">
            <v>0</v>
          </cell>
          <cell r="AY338">
            <v>0</v>
          </cell>
          <cell r="BA338">
            <v>0</v>
          </cell>
          <cell r="BB338">
            <v>0</v>
          </cell>
          <cell r="BD338">
            <v>0</v>
          </cell>
          <cell r="BE338">
            <v>0</v>
          </cell>
          <cell r="BG338">
            <v>0</v>
          </cell>
          <cell r="BH338">
            <v>0</v>
          </cell>
          <cell r="BJ338">
            <v>0</v>
          </cell>
          <cell r="BK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S338">
            <v>0</v>
          </cell>
          <cell r="BT338">
            <v>0</v>
          </cell>
          <cell r="BV338">
            <v>0</v>
          </cell>
          <cell r="BW338">
            <v>0</v>
          </cell>
          <cell r="BY338">
            <v>0</v>
          </cell>
          <cell r="BZ338">
            <v>0</v>
          </cell>
          <cell r="CB338">
            <v>0</v>
          </cell>
          <cell r="CC338">
            <v>0</v>
          </cell>
          <cell r="CE338">
            <v>0</v>
          </cell>
          <cell r="CF338">
            <v>0</v>
          </cell>
          <cell r="CH338">
            <v>0</v>
          </cell>
          <cell r="CI338">
            <v>0</v>
          </cell>
          <cell r="CK338">
            <v>0</v>
          </cell>
          <cell r="CL338">
            <v>0</v>
          </cell>
          <cell r="CN338">
            <v>0</v>
          </cell>
          <cell r="CO338">
            <v>0</v>
          </cell>
        </row>
        <row r="339">
          <cell r="B339">
            <v>0</v>
          </cell>
          <cell r="C339">
            <v>0</v>
          </cell>
          <cell r="E339">
            <v>0</v>
          </cell>
          <cell r="F339">
            <v>0</v>
          </cell>
          <cell r="H339">
            <v>0</v>
          </cell>
          <cell r="I339">
            <v>0</v>
          </cell>
          <cell r="K339">
            <v>0</v>
          </cell>
          <cell r="L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T339">
            <v>0</v>
          </cell>
          <cell r="U339">
            <v>0</v>
          </cell>
          <cell r="W339">
            <v>0</v>
          </cell>
          <cell r="X339">
            <v>0</v>
          </cell>
          <cell r="Z339">
            <v>0</v>
          </cell>
          <cell r="AA339">
            <v>0</v>
          </cell>
          <cell r="AC339">
            <v>0</v>
          </cell>
          <cell r="AD339">
            <v>0</v>
          </cell>
          <cell r="AF339">
            <v>0</v>
          </cell>
          <cell r="AG339">
            <v>0</v>
          </cell>
          <cell r="AI339">
            <v>0</v>
          </cell>
          <cell r="AJ339">
            <v>0</v>
          </cell>
          <cell r="AL339">
            <v>0</v>
          </cell>
          <cell r="AM339">
            <v>0</v>
          </cell>
          <cell r="AO339">
            <v>0</v>
          </cell>
          <cell r="AP339">
            <v>0</v>
          </cell>
          <cell r="AR339">
            <v>0</v>
          </cell>
          <cell r="AS339">
            <v>0</v>
          </cell>
          <cell r="AU339">
            <v>0</v>
          </cell>
          <cell r="AV339">
            <v>0</v>
          </cell>
          <cell r="AX339">
            <v>0</v>
          </cell>
          <cell r="AY339">
            <v>0</v>
          </cell>
          <cell r="BA339">
            <v>0</v>
          </cell>
          <cell r="BB339">
            <v>0</v>
          </cell>
          <cell r="BD339">
            <v>0</v>
          </cell>
          <cell r="BE339">
            <v>0</v>
          </cell>
          <cell r="BG339">
            <v>0</v>
          </cell>
          <cell r="BH339">
            <v>0</v>
          </cell>
          <cell r="BJ339">
            <v>0</v>
          </cell>
          <cell r="BK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S339">
            <v>0</v>
          </cell>
          <cell r="BT339">
            <v>0</v>
          </cell>
          <cell r="BV339">
            <v>0</v>
          </cell>
          <cell r="BW339">
            <v>0</v>
          </cell>
          <cell r="BY339">
            <v>0</v>
          </cell>
          <cell r="BZ339">
            <v>0</v>
          </cell>
          <cell r="CB339">
            <v>0</v>
          </cell>
          <cell r="CC339">
            <v>0</v>
          </cell>
          <cell r="CE339">
            <v>0</v>
          </cell>
          <cell r="CF339">
            <v>0</v>
          </cell>
          <cell r="CH339">
            <v>0</v>
          </cell>
          <cell r="CI339">
            <v>0</v>
          </cell>
          <cell r="CK339">
            <v>0</v>
          </cell>
          <cell r="CL339">
            <v>0</v>
          </cell>
          <cell r="CN339">
            <v>0</v>
          </cell>
          <cell r="CO339">
            <v>0</v>
          </cell>
        </row>
        <row r="340">
          <cell r="B340">
            <v>0</v>
          </cell>
          <cell r="C340">
            <v>0</v>
          </cell>
          <cell r="E340">
            <v>0</v>
          </cell>
          <cell r="F340">
            <v>0</v>
          </cell>
          <cell r="H340">
            <v>0</v>
          </cell>
          <cell r="I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T340">
            <v>0</v>
          </cell>
          <cell r="U340">
            <v>0</v>
          </cell>
          <cell r="W340">
            <v>0</v>
          </cell>
          <cell r="X340">
            <v>0</v>
          </cell>
          <cell r="Z340">
            <v>0</v>
          </cell>
          <cell r="AA340">
            <v>0</v>
          </cell>
          <cell r="AC340">
            <v>0</v>
          </cell>
          <cell r="AD340">
            <v>0</v>
          </cell>
          <cell r="AF340">
            <v>0</v>
          </cell>
          <cell r="AG340">
            <v>0</v>
          </cell>
          <cell r="AI340">
            <v>0</v>
          </cell>
          <cell r="AJ340">
            <v>0</v>
          </cell>
          <cell r="AL340">
            <v>0</v>
          </cell>
          <cell r="AM340">
            <v>0</v>
          </cell>
          <cell r="AO340">
            <v>0</v>
          </cell>
          <cell r="AP340">
            <v>0</v>
          </cell>
          <cell r="AR340">
            <v>0</v>
          </cell>
          <cell r="AS340">
            <v>0</v>
          </cell>
          <cell r="AU340">
            <v>0</v>
          </cell>
          <cell r="AV340">
            <v>0</v>
          </cell>
          <cell r="AX340">
            <v>0</v>
          </cell>
          <cell r="AY340">
            <v>0</v>
          </cell>
          <cell r="BA340">
            <v>0</v>
          </cell>
          <cell r="BB340">
            <v>0</v>
          </cell>
          <cell r="BD340">
            <v>0</v>
          </cell>
          <cell r="BE340">
            <v>0</v>
          </cell>
          <cell r="BG340">
            <v>0</v>
          </cell>
          <cell r="BH340">
            <v>0</v>
          </cell>
          <cell r="BJ340">
            <v>0</v>
          </cell>
          <cell r="BK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S340">
            <v>0</v>
          </cell>
          <cell r="BT340">
            <v>0</v>
          </cell>
          <cell r="BV340">
            <v>0</v>
          </cell>
          <cell r="BW340">
            <v>0</v>
          </cell>
          <cell r="BY340">
            <v>0</v>
          </cell>
          <cell r="BZ340">
            <v>0</v>
          </cell>
          <cell r="CB340">
            <v>0</v>
          </cell>
          <cell r="CC340">
            <v>0</v>
          </cell>
          <cell r="CE340">
            <v>0</v>
          </cell>
          <cell r="CF340">
            <v>0</v>
          </cell>
          <cell r="CH340">
            <v>0</v>
          </cell>
          <cell r="CI340">
            <v>0</v>
          </cell>
          <cell r="CK340">
            <v>0</v>
          </cell>
          <cell r="CL340">
            <v>0</v>
          </cell>
          <cell r="CN340">
            <v>0</v>
          </cell>
          <cell r="CO340">
            <v>0</v>
          </cell>
        </row>
        <row r="341">
          <cell r="B341">
            <v>0</v>
          </cell>
          <cell r="C341">
            <v>0</v>
          </cell>
          <cell r="E341">
            <v>0</v>
          </cell>
          <cell r="F341">
            <v>0</v>
          </cell>
          <cell r="H341">
            <v>0</v>
          </cell>
          <cell r="I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T341">
            <v>0</v>
          </cell>
          <cell r="U341">
            <v>0</v>
          </cell>
          <cell r="W341">
            <v>0</v>
          </cell>
          <cell r="X341">
            <v>0</v>
          </cell>
          <cell r="Z341">
            <v>0</v>
          </cell>
          <cell r="AA341">
            <v>0</v>
          </cell>
          <cell r="AC341">
            <v>0</v>
          </cell>
          <cell r="AD341">
            <v>0</v>
          </cell>
          <cell r="AF341">
            <v>0</v>
          </cell>
          <cell r="AG341">
            <v>0</v>
          </cell>
          <cell r="AI341">
            <v>0</v>
          </cell>
          <cell r="AJ341">
            <v>0</v>
          </cell>
          <cell r="AL341">
            <v>0</v>
          </cell>
          <cell r="AM341">
            <v>0</v>
          </cell>
          <cell r="AO341">
            <v>0</v>
          </cell>
          <cell r="AP341">
            <v>0</v>
          </cell>
          <cell r="AR341">
            <v>0</v>
          </cell>
          <cell r="AS341">
            <v>0</v>
          </cell>
          <cell r="AU341">
            <v>0</v>
          </cell>
          <cell r="AV341">
            <v>0</v>
          </cell>
          <cell r="AX341">
            <v>0</v>
          </cell>
          <cell r="AY341">
            <v>0</v>
          </cell>
          <cell r="BA341">
            <v>0</v>
          </cell>
          <cell r="BB341">
            <v>0</v>
          </cell>
          <cell r="BD341">
            <v>0</v>
          </cell>
          <cell r="BE341">
            <v>0</v>
          </cell>
          <cell r="BG341">
            <v>0</v>
          </cell>
          <cell r="BH341">
            <v>0</v>
          </cell>
          <cell r="BJ341">
            <v>0</v>
          </cell>
          <cell r="BK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S341">
            <v>0</v>
          </cell>
          <cell r="BT341">
            <v>0</v>
          </cell>
          <cell r="BV341">
            <v>0</v>
          </cell>
          <cell r="BW341">
            <v>0</v>
          </cell>
          <cell r="BY341">
            <v>0</v>
          </cell>
          <cell r="BZ341">
            <v>0</v>
          </cell>
          <cell r="CB341">
            <v>0</v>
          </cell>
          <cell r="CC341">
            <v>0</v>
          </cell>
          <cell r="CE341">
            <v>0</v>
          </cell>
          <cell r="CF341">
            <v>0</v>
          </cell>
          <cell r="CH341">
            <v>0</v>
          </cell>
          <cell r="CI341">
            <v>0</v>
          </cell>
          <cell r="CK341">
            <v>0</v>
          </cell>
          <cell r="CL341">
            <v>0</v>
          </cell>
          <cell r="CN341">
            <v>0</v>
          </cell>
          <cell r="CO341">
            <v>0</v>
          </cell>
        </row>
        <row r="342">
          <cell r="B342">
            <v>0</v>
          </cell>
          <cell r="C342">
            <v>0</v>
          </cell>
          <cell r="E342">
            <v>0</v>
          </cell>
          <cell r="F342">
            <v>0</v>
          </cell>
          <cell r="H342">
            <v>0</v>
          </cell>
          <cell r="I342">
            <v>0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T342">
            <v>0</v>
          </cell>
          <cell r="U342">
            <v>0</v>
          </cell>
          <cell r="W342">
            <v>0</v>
          </cell>
          <cell r="X342">
            <v>0</v>
          </cell>
          <cell r="Z342">
            <v>0</v>
          </cell>
          <cell r="AA342">
            <v>0</v>
          </cell>
          <cell r="AC342">
            <v>0</v>
          </cell>
          <cell r="AD342">
            <v>0</v>
          </cell>
          <cell r="AF342">
            <v>0</v>
          </cell>
          <cell r="AG342">
            <v>0</v>
          </cell>
          <cell r="AI342">
            <v>0</v>
          </cell>
          <cell r="AJ342">
            <v>0</v>
          </cell>
          <cell r="AL342">
            <v>0</v>
          </cell>
          <cell r="AM342">
            <v>0</v>
          </cell>
          <cell r="AO342">
            <v>0</v>
          </cell>
          <cell r="AP342">
            <v>0</v>
          </cell>
          <cell r="AR342">
            <v>0</v>
          </cell>
          <cell r="AS342">
            <v>0</v>
          </cell>
          <cell r="AU342">
            <v>0</v>
          </cell>
          <cell r="AV342">
            <v>0</v>
          </cell>
          <cell r="AX342">
            <v>0</v>
          </cell>
          <cell r="AY342">
            <v>0</v>
          </cell>
          <cell r="BA342">
            <v>0</v>
          </cell>
          <cell r="BB342">
            <v>0</v>
          </cell>
          <cell r="BD342">
            <v>0</v>
          </cell>
          <cell r="BE342">
            <v>0</v>
          </cell>
          <cell r="BG342">
            <v>0</v>
          </cell>
          <cell r="BH342">
            <v>0</v>
          </cell>
          <cell r="BJ342">
            <v>0</v>
          </cell>
          <cell r="BK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S342">
            <v>0</v>
          </cell>
          <cell r="BT342">
            <v>0</v>
          </cell>
          <cell r="BV342">
            <v>0</v>
          </cell>
          <cell r="BW342">
            <v>0</v>
          </cell>
          <cell r="BY342">
            <v>0</v>
          </cell>
          <cell r="BZ342">
            <v>0</v>
          </cell>
          <cell r="CB342">
            <v>0</v>
          </cell>
          <cell r="CC342">
            <v>0</v>
          </cell>
          <cell r="CE342">
            <v>0</v>
          </cell>
          <cell r="CF342">
            <v>0</v>
          </cell>
          <cell r="CH342">
            <v>0</v>
          </cell>
          <cell r="CI342">
            <v>0</v>
          </cell>
          <cell r="CK342">
            <v>0</v>
          </cell>
          <cell r="CL342">
            <v>0</v>
          </cell>
          <cell r="CN342">
            <v>0</v>
          </cell>
          <cell r="CO342">
            <v>0</v>
          </cell>
        </row>
        <row r="343">
          <cell r="B343">
            <v>0</v>
          </cell>
          <cell r="C343">
            <v>0</v>
          </cell>
          <cell r="E343">
            <v>0</v>
          </cell>
          <cell r="F343">
            <v>0</v>
          </cell>
          <cell r="H343">
            <v>0</v>
          </cell>
          <cell r="I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Q343">
            <v>0</v>
          </cell>
          <cell r="R343">
            <v>0</v>
          </cell>
          <cell r="T343">
            <v>0</v>
          </cell>
          <cell r="U343">
            <v>0</v>
          </cell>
          <cell r="W343">
            <v>0</v>
          </cell>
          <cell r="X343">
            <v>0</v>
          </cell>
          <cell r="Z343">
            <v>0</v>
          </cell>
          <cell r="AA343">
            <v>0</v>
          </cell>
          <cell r="AC343">
            <v>0</v>
          </cell>
          <cell r="AD343">
            <v>0</v>
          </cell>
          <cell r="AF343">
            <v>0</v>
          </cell>
          <cell r="AG343">
            <v>0</v>
          </cell>
          <cell r="AI343">
            <v>0</v>
          </cell>
          <cell r="AJ343">
            <v>0</v>
          </cell>
          <cell r="AL343">
            <v>0</v>
          </cell>
          <cell r="AM343">
            <v>0</v>
          </cell>
          <cell r="AO343">
            <v>0</v>
          </cell>
          <cell r="AP343">
            <v>0</v>
          </cell>
          <cell r="AR343">
            <v>0</v>
          </cell>
          <cell r="AS343">
            <v>0</v>
          </cell>
          <cell r="AU343">
            <v>0</v>
          </cell>
          <cell r="AV343">
            <v>0</v>
          </cell>
          <cell r="AX343">
            <v>0</v>
          </cell>
          <cell r="AY343">
            <v>0</v>
          </cell>
          <cell r="BA343">
            <v>0</v>
          </cell>
          <cell r="BB343">
            <v>0</v>
          </cell>
          <cell r="BD343">
            <v>0</v>
          </cell>
          <cell r="BE343">
            <v>0</v>
          </cell>
          <cell r="BG343">
            <v>0</v>
          </cell>
          <cell r="BH343">
            <v>0</v>
          </cell>
          <cell r="BJ343">
            <v>0</v>
          </cell>
          <cell r="BK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S343">
            <v>0</v>
          </cell>
          <cell r="BT343">
            <v>0</v>
          </cell>
          <cell r="BV343">
            <v>0</v>
          </cell>
          <cell r="BW343">
            <v>0</v>
          </cell>
          <cell r="BY343">
            <v>0</v>
          </cell>
          <cell r="BZ343">
            <v>0</v>
          </cell>
          <cell r="CB343">
            <v>0</v>
          </cell>
          <cell r="CC343">
            <v>0</v>
          </cell>
          <cell r="CE343">
            <v>0</v>
          </cell>
          <cell r="CF343">
            <v>0</v>
          </cell>
          <cell r="CH343">
            <v>0</v>
          </cell>
          <cell r="CI343">
            <v>0</v>
          </cell>
          <cell r="CK343">
            <v>0</v>
          </cell>
          <cell r="CL343">
            <v>0</v>
          </cell>
          <cell r="CN343">
            <v>0</v>
          </cell>
          <cell r="CO343">
            <v>0</v>
          </cell>
        </row>
        <row r="344">
          <cell r="B344">
            <v>0</v>
          </cell>
          <cell r="C344">
            <v>0</v>
          </cell>
          <cell r="E344">
            <v>0</v>
          </cell>
          <cell r="F344">
            <v>0</v>
          </cell>
          <cell r="H344">
            <v>0</v>
          </cell>
          <cell r="I344">
            <v>0</v>
          </cell>
          <cell r="K344">
            <v>0</v>
          </cell>
          <cell r="L344">
            <v>0</v>
          </cell>
          <cell r="N344">
            <v>0</v>
          </cell>
          <cell r="O344">
            <v>0</v>
          </cell>
          <cell r="Q344">
            <v>0</v>
          </cell>
          <cell r="R344">
            <v>0</v>
          </cell>
          <cell r="T344">
            <v>0</v>
          </cell>
          <cell r="U344">
            <v>0</v>
          </cell>
          <cell r="W344">
            <v>0</v>
          </cell>
          <cell r="X344">
            <v>0</v>
          </cell>
          <cell r="Z344">
            <v>0</v>
          </cell>
          <cell r="AA344">
            <v>0</v>
          </cell>
          <cell r="AC344">
            <v>0</v>
          </cell>
          <cell r="AD344">
            <v>0</v>
          </cell>
          <cell r="AF344">
            <v>0</v>
          </cell>
          <cell r="AG344">
            <v>0</v>
          </cell>
          <cell r="AI344">
            <v>0</v>
          </cell>
          <cell r="AJ344">
            <v>0</v>
          </cell>
          <cell r="AL344">
            <v>0</v>
          </cell>
          <cell r="AM344">
            <v>0</v>
          </cell>
          <cell r="AO344">
            <v>0</v>
          </cell>
          <cell r="AP344">
            <v>0</v>
          </cell>
          <cell r="AR344">
            <v>0</v>
          </cell>
          <cell r="AS344">
            <v>0</v>
          </cell>
          <cell r="AU344">
            <v>0</v>
          </cell>
          <cell r="AV344">
            <v>0</v>
          </cell>
          <cell r="AX344">
            <v>0</v>
          </cell>
          <cell r="AY344">
            <v>0</v>
          </cell>
          <cell r="BA344">
            <v>0</v>
          </cell>
          <cell r="BB344">
            <v>0</v>
          </cell>
          <cell r="BD344">
            <v>0</v>
          </cell>
          <cell r="BE344">
            <v>0</v>
          </cell>
          <cell r="BG344">
            <v>0</v>
          </cell>
          <cell r="BH344">
            <v>0</v>
          </cell>
          <cell r="BJ344">
            <v>0</v>
          </cell>
          <cell r="BK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S344">
            <v>0</v>
          </cell>
          <cell r="BT344">
            <v>0</v>
          </cell>
          <cell r="BV344">
            <v>0</v>
          </cell>
          <cell r="BW344">
            <v>0</v>
          </cell>
          <cell r="BY344">
            <v>0</v>
          </cell>
          <cell r="BZ344">
            <v>0</v>
          </cell>
          <cell r="CB344">
            <v>0</v>
          </cell>
          <cell r="CC344">
            <v>0</v>
          </cell>
          <cell r="CE344">
            <v>0</v>
          </cell>
          <cell r="CF344">
            <v>0</v>
          </cell>
          <cell r="CH344">
            <v>0</v>
          </cell>
          <cell r="CI344">
            <v>0</v>
          </cell>
          <cell r="CK344">
            <v>0</v>
          </cell>
          <cell r="CL344">
            <v>0</v>
          </cell>
          <cell r="CN344">
            <v>0</v>
          </cell>
          <cell r="CO344">
            <v>0</v>
          </cell>
        </row>
        <row r="345">
          <cell r="B345">
            <v>0</v>
          </cell>
          <cell r="C345">
            <v>0</v>
          </cell>
          <cell r="E345">
            <v>0</v>
          </cell>
          <cell r="F345">
            <v>0</v>
          </cell>
          <cell r="H345">
            <v>0</v>
          </cell>
          <cell r="I345">
            <v>0</v>
          </cell>
          <cell r="K345">
            <v>0</v>
          </cell>
          <cell r="L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T345">
            <v>0</v>
          </cell>
          <cell r="U345">
            <v>0</v>
          </cell>
          <cell r="W345">
            <v>0</v>
          </cell>
          <cell r="X345">
            <v>0</v>
          </cell>
          <cell r="Z345">
            <v>0</v>
          </cell>
          <cell r="AA345">
            <v>0</v>
          </cell>
          <cell r="AC345">
            <v>0</v>
          </cell>
          <cell r="AD345">
            <v>0</v>
          </cell>
          <cell r="AF345">
            <v>0</v>
          </cell>
          <cell r="AG345">
            <v>0</v>
          </cell>
          <cell r="AI345">
            <v>0</v>
          </cell>
          <cell r="AJ345">
            <v>0</v>
          </cell>
          <cell r="AL345">
            <v>0</v>
          </cell>
          <cell r="AM345">
            <v>0</v>
          </cell>
          <cell r="AO345">
            <v>0</v>
          </cell>
          <cell r="AP345">
            <v>0</v>
          </cell>
          <cell r="AR345">
            <v>0</v>
          </cell>
          <cell r="AS345">
            <v>0</v>
          </cell>
          <cell r="AU345">
            <v>0</v>
          </cell>
          <cell r="AV345">
            <v>0</v>
          </cell>
          <cell r="AX345">
            <v>0</v>
          </cell>
          <cell r="AY345">
            <v>0</v>
          </cell>
          <cell r="BA345">
            <v>0</v>
          </cell>
          <cell r="BB345">
            <v>0</v>
          </cell>
          <cell r="BD345">
            <v>0</v>
          </cell>
          <cell r="BE345">
            <v>0</v>
          </cell>
          <cell r="BG345">
            <v>0</v>
          </cell>
          <cell r="BH345">
            <v>0</v>
          </cell>
          <cell r="BJ345">
            <v>0</v>
          </cell>
          <cell r="BK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S345">
            <v>0</v>
          </cell>
          <cell r="BT345">
            <v>0</v>
          </cell>
          <cell r="BV345">
            <v>0</v>
          </cell>
          <cell r="BW345">
            <v>0</v>
          </cell>
          <cell r="BY345">
            <v>0</v>
          </cell>
          <cell r="BZ345">
            <v>0</v>
          </cell>
          <cell r="CB345">
            <v>0</v>
          </cell>
          <cell r="CC345">
            <v>0</v>
          </cell>
          <cell r="CE345">
            <v>0</v>
          </cell>
          <cell r="CF345">
            <v>0</v>
          </cell>
          <cell r="CH345">
            <v>0</v>
          </cell>
          <cell r="CI345">
            <v>0</v>
          </cell>
          <cell r="CK345">
            <v>0</v>
          </cell>
          <cell r="CL345">
            <v>0</v>
          </cell>
          <cell r="CN345">
            <v>0</v>
          </cell>
          <cell r="CO345">
            <v>0</v>
          </cell>
        </row>
        <row r="346">
          <cell r="B346">
            <v>0</v>
          </cell>
          <cell r="C346">
            <v>0</v>
          </cell>
          <cell r="E346">
            <v>0</v>
          </cell>
          <cell r="F346">
            <v>0</v>
          </cell>
          <cell r="H346">
            <v>0</v>
          </cell>
          <cell r="I346">
            <v>0</v>
          </cell>
          <cell r="K346">
            <v>0</v>
          </cell>
          <cell r="L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T346">
            <v>0</v>
          </cell>
          <cell r="U346">
            <v>0</v>
          </cell>
          <cell r="W346">
            <v>0</v>
          </cell>
          <cell r="X346">
            <v>0</v>
          </cell>
          <cell r="Z346">
            <v>0</v>
          </cell>
          <cell r="AA346">
            <v>0</v>
          </cell>
          <cell r="AC346">
            <v>0</v>
          </cell>
          <cell r="AD346">
            <v>0</v>
          </cell>
          <cell r="AF346">
            <v>0</v>
          </cell>
          <cell r="AG346">
            <v>0</v>
          </cell>
          <cell r="AI346">
            <v>0</v>
          </cell>
          <cell r="AJ346">
            <v>0</v>
          </cell>
          <cell r="AL346">
            <v>0</v>
          </cell>
          <cell r="AM346">
            <v>0</v>
          </cell>
          <cell r="AO346">
            <v>0</v>
          </cell>
          <cell r="AP346">
            <v>0</v>
          </cell>
          <cell r="AR346">
            <v>0</v>
          </cell>
          <cell r="AS346">
            <v>0</v>
          </cell>
          <cell r="AU346">
            <v>0</v>
          </cell>
          <cell r="AV346">
            <v>0</v>
          </cell>
          <cell r="AX346">
            <v>0</v>
          </cell>
          <cell r="AY346">
            <v>0</v>
          </cell>
          <cell r="BA346">
            <v>0</v>
          </cell>
          <cell r="BB346">
            <v>0</v>
          </cell>
          <cell r="BD346">
            <v>0</v>
          </cell>
          <cell r="BE346">
            <v>0</v>
          </cell>
          <cell r="BG346">
            <v>0</v>
          </cell>
          <cell r="BH346">
            <v>0</v>
          </cell>
          <cell r="BJ346">
            <v>0</v>
          </cell>
          <cell r="BK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S346">
            <v>0</v>
          </cell>
          <cell r="BT346">
            <v>0</v>
          </cell>
          <cell r="BV346">
            <v>0</v>
          </cell>
          <cell r="BW346">
            <v>0</v>
          </cell>
          <cell r="BY346">
            <v>0</v>
          </cell>
          <cell r="BZ346">
            <v>0</v>
          </cell>
          <cell r="CB346">
            <v>0</v>
          </cell>
          <cell r="CC346">
            <v>0</v>
          </cell>
          <cell r="CE346">
            <v>0</v>
          </cell>
          <cell r="CF346">
            <v>0</v>
          </cell>
          <cell r="CH346">
            <v>0</v>
          </cell>
          <cell r="CI346">
            <v>0</v>
          </cell>
          <cell r="CK346">
            <v>0</v>
          </cell>
          <cell r="CL346">
            <v>0</v>
          </cell>
          <cell r="CN346">
            <v>0</v>
          </cell>
          <cell r="CO346">
            <v>0</v>
          </cell>
        </row>
        <row r="347">
          <cell r="B347">
            <v>0</v>
          </cell>
          <cell r="C347">
            <v>0</v>
          </cell>
          <cell r="E347">
            <v>0</v>
          </cell>
          <cell r="F347">
            <v>0</v>
          </cell>
          <cell r="H347">
            <v>0</v>
          </cell>
          <cell r="I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T347">
            <v>0</v>
          </cell>
          <cell r="U347">
            <v>0</v>
          </cell>
          <cell r="W347">
            <v>0</v>
          </cell>
          <cell r="X347">
            <v>0</v>
          </cell>
          <cell r="Z347">
            <v>0</v>
          </cell>
          <cell r="AA347">
            <v>0</v>
          </cell>
          <cell r="AC347">
            <v>0</v>
          </cell>
          <cell r="AD347">
            <v>0</v>
          </cell>
          <cell r="AF347">
            <v>0</v>
          </cell>
          <cell r="AG347">
            <v>0</v>
          </cell>
          <cell r="AI347">
            <v>0</v>
          </cell>
          <cell r="AJ347">
            <v>0</v>
          </cell>
          <cell r="AL347">
            <v>0</v>
          </cell>
          <cell r="AM347">
            <v>0</v>
          </cell>
          <cell r="AO347">
            <v>0</v>
          </cell>
          <cell r="AP347">
            <v>0</v>
          </cell>
          <cell r="AR347">
            <v>0</v>
          </cell>
          <cell r="AS347">
            <v>0</v>
          </cell>
          <cell r="AU347">
            <v>0</v>
          </cell>
          <cell r="AV347">
            <v>0</v>
          </cell>
          <cell r="AX347">
            <v>0</v>
          </cell>
          <cell r="AY347">
            <v>0</v>
          </cell>
          <cell r="BA347">
            <v>0</v>
          </cell>
          <cell r="BB347">
            <v>0</v>
          </cell>
          <cell r="BD347">
            <v>0</v>
          </cell>
          <cell r="BE347">
            <v>0</v>
          </cell>
          <cell r="BG347">
            <v>0</v>
          </cell>
          <cell r="BH347">
            <v>0</v>
          </cell>
          <cell r="BJ347">
            <v>0</v>
          </cell>
          <cell r="BK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S347">
            <v>0</v>
          </cell>
          <cell r="BT347">
            <v>0</v>
          </cell>
          <cell r="BV347">
            <v>0</v>
          </cell>
          <cell r="BW347">
            <v>0</v>
          </cell>
          <cell r="BY347">
            <v>0</v>
          </cell>
          <cell r="BZ347">
            <v>0</v>
          </cell>
          <cell r="CB347">
            <v>0</v>
          </cell>
          <cell r="CC347">
            <v>0</v>
          </cell>
          <cell r="CE347">
            <v>0</v>
          </cell>
          <cell r="CF347">
            <v>0</v>
          </cell>
          <cell r="CH347">
            <v>0</v>
          </cell>
          <cell r="CI347">
            <v>0</v>
          </cell>
          <cell r="CK347">
            <v>0</v>
          </cell>
          <cell r="CL347">
            <v>0</v>
          </cell>
          <cell r="CN347">
            <v>0</v>
          </cell>
          <cell r="CO347">
            <v>0</v>
          </cell>
        </row>
        <row r="348">
          <cell r="B348">
            <v>0</v>
          </cell>
          <cell r="C348">
            <v>0</v>
          </cell>
          <cell r="E348">
            <v>0</v>
          </cell>
          <cell r="F348">
            <v>0</v>
          </cell>
          <cell r="H348">
            <v>0</v>
          </cell>
          <cell r="I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T348">
            <v>0</v>
          </cell>
          <cell r="U348">
            <v>0</v>
          </cell>
          <cell r="W348">
            <v>0</v>
          </cell>
          <cell r="X348">
            <v>0</v>
          </cell>
          <cell r="Z348">
            <v>0</v>
          </cell>
          <cell r="AA348">
            <v>0</v>
          </cell>
          <cell r="AC348">
            <v>0</v>
          </cell>
          <cell r="AD348">
            <v>0</v>
          </cell>
          <cell r="AF348">
            <v>0</v>
          </cell>
          <cell r="AG348">
            <v>0</v>
          </cell>
          <cell r="AI348">
            <v>0</v>
          </cell>
          <cell r="AJ348">
            <v>0</v>
          </cell>
          <cell r="AL348">
            <v>0</v>
          </cell>
          <cell r="AM348">
            <v>0</v>
          </cell>
          <cell r="AO348">
            <v>0</v>
          </cell>
          <cell r="AP348">
            <v>0</v>
          </cell>
          <cell r="AR348">
            <v>0</v>
          </cell>
          <cell r="AS348">
            <v>0</v>
          </cell>
          <cell r="AU348">
            <v>0</v>
          </cell>
          <cell r="AV348">
            <v>0</v>
          </cell>
          <cell r="AX348">
            <v>0</v>
          </cell>
          <cell r="AY348">
            <v>0</v>
          </cell>
          <cell r="BA348">
            <v>0</v>
          </cell>
          <cell r="BB348">
            <v>0</v>
          </cell>
          <cell r="BD348">
            <v>0</v>
          </cell>
          <cell r="BE348">
            <v>0</v>
          </cell>
          <cell r="BG348">
            <v>0</v>
          </cell>
          <cell r="BH348">
            <v>0</v>
          </cell>
          <cell r="BJ348">
            <v>0</v>
          </cell>
          <cell r="BK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S348">
            <v>0</v>
          </cell>
          <cell r="BT348">
            <v>0</v>
          </cell>
          <cell r="BV348">
            <v>0</v>
          </cell>
          <cell r="BW348">
            <v>0</v>
          </cell>
          <cell r="BY348">
            <v>0</v>
          </cell>
          <cell r="BZ348">
            <v>0</v>
          </cell>
          <cell r="CB348">
            <v>0</v>
          </cell>
          <cell r="CC348">
            <v>0</v>
          </cell>
          <cell r="CE348">
            <v>0</v>
          </cell>
          <cell r="CF348">
            <v>0</v>
          </cell>
          <cell r="CH348">
            <v>0</v>
          </cell>
          <cell r="CI348">
            <v>0</v>
          </cell>
          <cell r="CK348">
            <v>0</v>
          </cell>
          <cell r="CL348">
            <v>0</v>
          </cell>
          <cell r="CN348">
            <v>0</v>
          </cell>
          <cell r="CO348">
            <v>0</v>
          </cell>
        </row>
        <row r="349">
          <cell r="B349">
            <v>0</v>
          </cell>
          <cell r="C349">
            <v>0</v>
          </cell>
          <cell r="E349">
            <v>0</v>
          </cell>
          <cell r="F349">
            <v>0</v>
          </cell>
          <cell r="H349">
            <v>0</v>
          </cell>
          <cell r="I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T349">
            <v>0</v>
          </cell>
          <cell r="U349">
            <v>0</v>
          </cell>
          <cell r="W349">
            <v>0</v>
          </cell>
          <cell r="X349">
            <v>0</v>
          </cell>
          <cell r="Z349">
            <v>0</v>
          </cell>
          <cell r="AA349">
            <v>0</v>
          </cell>
          <cell r="AC349">
            <v>0</v>
          </cell>
          <cell r="AD349">
            <v>0</v>
          </cell>
          <cell r="AF349">
            <v>0</v>
          </cell>
          <cell r="AG349">
            <v>0</v>
          </cell>
          <cell r="AI349">
            <v>0</v>
          </cell>
          <cell r="AJ349">
            <v>0</v>
          </cell>
          <cell r="AL349">
            <v>0</v>
          </cell>
          <cell r="AM349">
            <v>0</v>
          </cell>
          <cell r="AO349">
            <v>0</v>
          </cell>
          <cell r="AP349">
            <v>0</v>
          </cell>
          <cell r="AR349">
            <v>0</v>
          </cell>
          <cell r="AS349">
            <v>0</v>
          </cell>
          <cell r="AU349">
            <v>0</v>
          </cell>
          <cell r="AV349">
            <v>0</v>
          </cell>
          <cell r="AX349">
            <v>0</v>
          </cell>
          <cell r="AY349">
            <v>0</v>
          </cell>
          <cell r="BA349">
            <v>0</v>
          </cell>
          <cell r="BB349">
            <v>0</v>
          </cell>
          <cell r="BD349">
            <v>0</v>
          </cell>
          <cell r="BE349">
            <v>0</v>
          </cell>
          <cell r="BG349">
            <v>0</v>
          </cell>
          <cell r="BH349">
            <v>0</v>
          </cell>
          <cell r="BJ349">
            <v>0</v>
          </cell>
          <cell r="BK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S349">
            <v>0</v>
          </cell>
          <cell r="BT349">
            <v>0</v>
          </cell>
          <cell r="BV349">
            <v>0</v>
          </cell>
          <cell r="BW349">
            <v>0</v>
          </cell>
          <cell r="BY349">
            <v>0</v>
          </cell>
          <cell r="BZ349">
            <v>0</v>
          </cell>
          <cell r="CB349">
            <v>0</v>
          </cell>
          <cell r="CC349">
            <v>0</v>
          </cell>
          <cell r="CE349">
            <v>0</v>
          </cell>
          <cell r="CF349">
            <v>0</v>
          </cell>
          <cell r="CH349">
            <v>0</v>
          </cell>
          <cell r="CI349">
            <v>0</v>
          </cell>
          <cell r="CK349">
            <v>0</v>
          </cell>
          <cell r="CL349">
            <v>0</v>
          </cell>
          <cell r="CN349">
            <v>0</v>
          </cell>
          <cell r="CO349">
            <v>0</v>
          </cell>
        </row>
        <row r="350">
          <cell r="B350">
            <v>0</v>
          </cell>
          <cell r="C350">
            <v>0</v>
          </cell>
          <cell r="E350">
            <v>0</v>
          </cell>
          <cell r="F350">
            <v>0</v>
          </cell>
          <cell r="H350">
            <v>0</v>
          </cell>
          <cell r="I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T350">
            <v>0</v>
          </cell>
          <cell r="U350">
            <v>0</v>
          </cell>
          <cell r="W350">
            <v>0</v>
          </cell>
          <cell r="X350">
            <v>0</v>
          </cell>
          <cell r="Z350">
            <v>0</v>
          </cell>
          <cell r="AA350">
            <v>0</v>
          </cell>
          <cell r="AC350">
            <v>0</v>
          </cell>
          <cell r="AD350">
            <v>0</v>
          </cell>
          <cell r="AF350">
            <v>0</v>
          </cell>
          <cell r="AG350">
            <v>0</v>
          </cell>
          <cell r="AI350">
            <v>0</v>
          </cell>
          <cell r="AJ350">
            <v>0</v>
          </cell>
          <cell r="AL350">
            <v>0</v>
          </cell>
          <cell r="AM350">
            <v>0</v>
          </cell>
          <cell r="AO350">
            <v>0</v>
          </cell>
          <cell r="AP350">
            <v>0</v>
          </cell>
          <cell r="AR350">
            <v>0</v>
          </cell>
          <cell r="AS350">
            <v>0</v>
          </cell>
          <cell r="AU350">
            <v>0</v>
          </cell>
          <cell r="AV350">
            <v>0</v>
          </cell>
          <cell r="AX350">
            <v>0</v>
          </cell>
          <cell r="AY350">
            <v>0</v>
          </cell>
          <cell r="BA350">
            <v>0</v>
          </cell>
          <cell r="BB350">
            <v>0</v>
          </cell>
          <cell r="BD350">
            <v>0</v>
          </cell>
          <cell r="BE350">
            <v>0</v>
          </cell>
          <cell r="BG350">
            <v>0</v>
          </cell>
          <cell r="BH350">
            <v>0</v>
          </cell>
          <cell r="BJ350">
            <v>0</v>
          </cell>
          <cell r="BK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S350">
            <v>0</v>
          </cell>
          <cell r="BT350">
            <v>0</v>
          </cell>
          <cell r="BV350">
            <v>0</v>
          </cell>
          <cell r="BW350">
            <v>0</v>
          </cell>
          <cell r="BY350">
            <v>0</v>
          </cell>
          <cell r="BZ350">
            <v>0</v>
          </cell>
          <cell r="CB350">
            <v>0</v>
          </cell>
          <cell r="CC350">
            <v>0</v>
          </cell>
          <cell r="CE350">
            <v>0</v>
          </cell>
          <cell r="CF350">
            <v>0</v>
          </cell>
          <cell r="CH350">
            <v>0</v>
          </cell>
          <cell r="CI350">
            <v>0</v>
          </cell>
          <cell r="CK350">
            <v>0</v>
          </cell>
          <cell r="CL350">
            <v>0</v>
          </cell>
          <cell r="CN350">
            <v>0</v>
          </cell>
          <cell r="CO350">
            <v>0</v>
          </cell>
        </row>
        <row r="351">
          <cell r="B351">
            <v>0</v>
          </cell>
          <cell r="C351">
            <v>0</v>
          </cell>
          <cell r="E351">
            <v>0</v>
          </cell>
          <cell r="F351">
            <v>0</v>
          </cell>
          <cell r="H351">
            <v>0</v>
          </cell>
          <cell r="I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T351">
            <v>0</v>
          </cell>
          <cell r="U351">
            <v>0</v>
          </cell>
          <cell r="W351">
            <v>0</v>
          </cell>
          <cell r="X351">
            <v>0</v>
          </cell>
          <cell r="Z351">
            <v>0</v>
          </cell>
          <cell r="AA351">
            <v>0</v>
          </cell>
          <cell r="AC351">
            <v>0</v>
          </cell>
          <cell r="AD351">
            <v>0</v>
          </cell>
          <cell r="AF351">
            <v>0</v>
          </cell>
          <cell r="AG351">
            <v>0</v>
          </cell>
          <cell r="AI351">
            <v>0</v>
          </cell>
          <cell r="AJ351">
            <v>0</v>
          </cell>
          <cell r="AL351">
            <v>0</v>
          </cell>
          <cell r="AM351">
            <v>0</v>
          </cell>
          <cell r="AO351">
            <v>0</v>
          </cell>
          <cell r="AP351">
            <v>0</v>
          </cell>
          <cell r="AR351">
            <v>0</v>
          </cell>
          <cell r="AS351">
            <v>0</v>
          </cell>
          <cell r="AU351">
            <v>0</v>
          </cell>
          <cell r="AV351">
            <v>0</v>
          </cell>
          <cell r="AX351">
            <v>0</v>
          </cell>
          <cell r="AY351">
            <v>0</v>
          </cell>
          <cell r="BA351">
            <v>0</v>
          </cell>
          <cell r="BB351">
            <v>0</v>
          </cell>
          <cell r="BD351">
            <v>0</v>
          </cell>
          <cell r="BE351">
            <v>0</v>
          </cell>
          <cell r="BG351">
            <v>0</v>
          </cell>
          <cell r="BH351">
            <v>0</v>
          </cell>
          <cell r="BJ351">
            <v>0</v>
          </cell>
          <cell r="BK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S351">
            <v>0</v>
          </cell>
          <cell r="BT351">
            <v>0</v>
          </cell>
          <cell r="BV351">
            <v>0</v>
          </cell>
          <cell r="BW351">
            <v>0</v>
          </cell>
          <cell r="BY351">
            <v>0</v>
          </cell>
          <cell r="BZ351">
            <v>0</v>
          </cell>
          <cell r="CB351">
            <v>0</v>
          </cell>
          <cell r="CC351">
            <v>0</v>
          </cell>
          <cell r="CE351">
            <v>0</v>
          </cell>
          <cell r="CF351">
            <v>0</v>
          </cell>
          <cell r="CH351">
            <v>0</v>
          </cell>
          <cell r="CI351">
            <v>0</v>
          </cell>
          <cell r="CK351">
            <v>0</v>
          </cell>
          <cell r="CL351">
            <v>0</v>
          </cell>
          <cell r="CN351">
            <v>0</v>
          </cell>
          <cell r="CO351">
            <v>0</v>
          </cell>
        </row>
        <row r="352">
          <cell r="B352">
            <v>0</v>
          </cell>
          <cell r="C352">
            <v>0</v>
          </cell>
          <cell r="E352">
            <v>0</v>
          </cell>
          <cell r="F352">
            <v>0</v>
          </cell>
          <cell r="H352">
            <v>0</v>
          </cell>
          <cell r="I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T352">
            <v>0</v>
          </cell>
          <cell r="U352">
            <v>0</v>
          </cell>
          <cell r="W352">
            <v>0</v>
          </cell>
          <cell r="X352">
            <v>0</v>
          </cell>
          <cell r="Z352">
            <v>0</v>
          </cell>
          <cell r="AA352">
            <v>0</v>
          </cell>
          <cell r="AC352">
            <v>0</v>
          </cell>
          <cell r="AD352">
            <v>0</v>
          </cell>
          <cell r="AF352">
            <v>0</v>
          </cell>
          <cell r="AG352">
            <v>0</v>
          </cell>
          <cell r="AI352">
            <v>0</v>
          </cell>
          <cell r="AJ352">
            <v>0</v>
          </cell>
          <cell r="AL352">
            <v>0</v>
          </cell>
          <cell r="AM352">
            <v>0</v>
          </cell>
          <cell r="AO352">
            <v>0</v>
          </cell>
          <cell r="AP352">
            <v>0</v>
          </cell>
          <cell r="AR352">
            <v>0</v>
          </cell>
          <cell r="AS352">
            <v>0</v>
          </cell>
          <cell r="AU352">
            <v>0</v>
          </cell>
          <cell r="AV352">
            <v>0</v>
          </cell>
          <cell r="AX352">
            <v>0</v>
          </cell>
          <cell r="AY352">
            <v>0</v>
          </cell>
          <cell r="BA352">
            <v>0</v>
          </cell>
          <cell r="BB352">
            <v>0</v>
          </cell>
          <cell r="BD352">
            <v>0</v>
          </cell>
          <cell r="BE352">
            <v>0</v>
          </cell>
          <cell r="BG352">
            <v>0</v>
          </cell>
          <cell r="BH352">
            <v>0</v>
          </cell>
          <cell r="BJ352">
            <v>0</v>
          </cell>
          <cell r="BK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S352">
            <v>0</v>
          </cell>
          <cell r="BT352">
            <v>0</v>
          </cell>
          <cell r="BV352">
            <v>0</v>
          </cell>
          <cell r="BW352">
            <v>0</v>
          </cell>
          <cell r="BY352">
            <v>0</v>
          </cell>
          <cell r="BZ352">
            <v>0</v>
          </cell>
          <cell r="CB352">
            <v>0</v>
          </cell>
          <cell r="CC352">
            <v>0</v>
          </cell>
          <cell r="CE352">
            <v>0</v>
          </cell>
          <cell r="CF352">
            <v>0</v>
          </cell>
          <cell r="CH352">
            <v>0</v>
          </cell>
          <cell r="CI352">
            <v>0</v>
          </cell>
          <cell r="CK352">
            <v>0</v>
          </cell>
          <cell r="CL352">
            <v>0</v>
          </cell>
          <cell r="CN352">
            <v>0</v>
          </cell>
          <cell r="CO352">
            <v>0</v>
          </cell>
        </row>
        <row r="353">
          <cell r="B353">
            <v>0</v>
          </cell>
          <cell r="C353">
            <v>0</v>
          </cell>
          <cell r="E353">
            <v>0</v>
          </cell>
          <cell r="F353">
            <v>0</v>
          </cell>
          <cell r="H353">
            <v>0</v>
          </cell>
          <cell r="I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Q353">
            <v>0</v>
          </cell>
          <cell r="R353">
            <v>0</v>
          </cell>
          <cell r="T353">
            <v>0</v>
          </cell>
          <cell r="U353">
            <v>0</v>
          </cell>
          <cell r="W353">
            <v>0</v>
          </cell>
          <cell r="X353">
            <v>0</v>
          </cell>
          <cell r="Z353">
            <v>0</v>
          </cell>
          <cell r="AA353">
            <v>0</v>
          </cell>
          <cell r="AC353">
            <v>0</v>
          </cell>
          <cell r="AD353">
            <v>0</v>
          </cell>
          <cell r="AF353">
            <v>0</v>
          </cell>
          <cell r="AG353">
            <v>0</v>
          </cell>
          <cell r="AI353">
            <v>0</v>
          </cell>
          <cell r="AJ353">
            <v>0</v>
          </cell>
          <cell r="AL353">
            <v>0</v>
          </cell>
          <cell r="AM353">
            <v>0</v>
          </cell>
          <cell r="AO353">
            <v>0</v>
          </cell>
          <cell r="AP353">
            <v>0</v>
          </cell>
          <cell r="AR353">
            <v>0</v>
          </cell>
          <cell r="AS353">
            <v>0</v>
          </cell>
          <cell r="AU353">
            <v>0</v>
          </cell>
          <cell r="AV353">
            <v>0</v>
          </cell>
          <cell r="AX353">
            <v>0</v>
          </cell>
          <cell r="AY353">
            <v>0</v>
          </cell>
          <cell r="BA353">
            <v>0</v>
          </cell>
          <cell r="BB353">
            <v>0</v>
          </cell>
          <cell r="BD353">
            <v>0</v>
          </cell>
          <cell r="BE353">
            <v>0</v>
          </cell>
          <cell r="BG353">
            <v>0</v>
          </cell>
          <cell r="BH353">
            <v>0</v>
          </cell>
          <cell r="BJ353">
            <v>0</v>
          </cell>
          <cell r="BK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S353">
            <v>0</v>
          </cell>
          <cell r="BT353">
            <v>0</v>
          </cell>
          <cell r="BV353">
            <v>0</v>
          </cell>
          <cell r="BW353">
            <v>0</v>
          </cell>
          <cell r="BY353">
            <v>0</v>
          </cell>
          <cell r="BZ353">
            <v>0</v>
          </cell>
          <cell r="CB353">
            <v>0</v>
          </cell>
          <cell r="CC353">
            <v>0</v>
          </cell>
          <cell r="CE353">
            <v>0</v>
          </cell>
          <cell r="CF353">
            <v>0</v>
          </cell>
          <cell r="CH353">
            <v>0</v>
          </cell>
          <cell r="CI353">
            <v>0</v>
          </cell>
          <cell r="CK353">
            <v>0</v>
          </cell>
          <cell r="CL353">
            <v>0</v>
          </cell>
          <cell r="CN353">
            <v>0</v>
          </cell>
          <cell r="CO353">
            <v>0</v>
          </cell>
        </row>
        <row r="354">
          <cell r="B354">
            <v>0</v>
          </cell>
          <cell r="C354">
            <v>0</v>
          </cell>
          <cell r="E354">
            <v>0</v>
          </cell>
          <cell r="F354">
            <v>0</v>
          </cell>
          <cell r="H354">
            <v>0</v>
          </cell>
          <cell r="I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Q354">
            <v>0</v>
          </cell>
          <cell r="R354">
            <v>0</v>
          </cell>
          <cell r="T354">
            <v>0</v>
          </cell>
          <cell r="U354">
            <v>0</v>
          </cell>
          <cell r="W354">
            <v>0</v>
          </cell>
          <cell r="X354">
            <v>0</v>
          </cell>
          <cell r="Z354">
            <v>0</v>
          </cell>
          <cell r="AA354">
            <v>0</v>
          </cell>
          <cell r="AC354">
            <v>0</v>
          </cell>
          <cell r="AD354">
            <v>0</v>
          </cell>
          <cell r="AF354">
            <v>0</v>
          </cell>
          <cell r="AG354">
            <v>0</v>
          </cell>
          <cell r="AI354">
            <v>0</v>
          </cell>
          <cell r="AJ354">
            <v>0</v>
          </cell>
          <cell r="AL354">
            <v>0</v>
          </cell>
          <cell r="AM354">
            <v>0</v>
          </cell>
          <cell r="AO354">
            <v>0</v>
          </cell>
          <cell r="AP354">
            <v>0</v>
          </cell>
          <cell r="AR354">
            <v>0</v>
          </cell>
          <cell r="AS354">
            <v>0</v>
          </cell>
          <cell r="AU354">
            <v>0</v>
          </cell>
          <cell r="AV354">
            <v>0</v>
          </cell>
          <cell r="AX354">
            <v>0</v>
          </cell>
          <cell r="AY354">
            <v>0</v>
          </cell>
          <cell r="BA354">
            <v>0</v>
          </cell>
          <cell r="BB354">
            <v>0</v>
          </cell>
          <cell r="BD354">
            <v>0</v>
          </cell>
          <cell r="BE354">
            <v>0</v>
          </cell>
          <cell r="BG354">
            <v>0</v>
          </cell>
          <cell r="BH354">
            <v>0</v>
          </cell>
          <cell r="BJ354">
            <v>0</v>
          </cell>
          <cell r="BK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S354">
            <v>0</v>
          </cell>
          <cell r="BT354">
            <v>0</v>
          </cell>
          <cell r="BV354">
            <v>0</v>
          </cell>
          <cell r="BW354">
            <v>0</v>
          </cell>
          <cell r="BY354">
            <v>0</v>
          </cell>
          <cell r="BZ354">
            <v>0</v>
          </cell>
          <cell r="CB354">
            <v>0</v>
          </cell>
          <cell r="CC354">
            <v>0</v>
          </cell>
          <cell r="CE354">
            <v>0</v>
          </cell>
          <cell r="CF354">
            <v>0</v>
          </cell>
          <cell r="CH354">
            <v>0</v>
          </cell>
          <cell r="CI354">
            <v>0</v>
          </cell>
          <cell r="CK354">
            <v>0</v>
          </cell>
          <cell r="CL354">
            <v>0</v>
          </cell>
          <cell r="CN354">
            <v>0</v>
          </cell>
          <cell r="CO354">
            <v>0</v>
          </cell>
        </row>
        <row r="355">
          <cell r="B355">
            <v>0</v>
          </cell>
          <cell r="C355">
            <v>0</v>
          </cell>
          <cell r="E355">
            <v>0</v>
          </cell>
          <cell r="F355">
            <v>0</v>
          </cell>
          <cell r="H355">
            <v>0</v>
          </cell>
          <cell r="I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T355">
            <v>0</v>
          </cell>
          <cell r="U355">
            <v>0</v>
          </cell>
          <cell r="W355">
            <v>0</v>
          </cell>
          <cell r="X355">
            <v>0</v>
          </cell>
          <cell r="Z355">
            <v>0</v>
          </cell>
          <cell r="AA355">
            <v>0</v>
          </cell>
          <cell r="AC355">
            <v>0</v>
          </cell>
          <cell r="AD355">
            <v>0</v>
          </cell>
          <cell r="AF355">
            <v>0</v>
          </cell>
          <cell r="AG355">
            <v>0</v>
          </cell>
          <cell r="AI355">
            <v>0</v>
          </cell>
          <cell r="AJ355">
            <v>0</v>
          </cell>
          <cell r="AL355">
            <v>0</v>
          </cell>
          <cell r="AM355">
            <v>0</v>
          </cell>
          <cell r="AO355">
            <v>0</v>
          </cell>
          <cell r="AP355">
            <v>0</v>
          </cell>
          <cell r="AR355">
            <v>0</v>
          </cell>
          <cell r="AS355">
            <v>0</v>
          </cell>
          <cell r="AU355">
            <v>0</v>
          </cell>
          <cell r="AV355">
            <v>0</v>
          </cell>
          <cell r="AX355">
            <v>0</v>
          </cell>
          <cell r="AY355">
            <v>0</v>
          </cell>
          <cell r="BA355">
            <v>0</v>
          </cell>
          <cell r="BB355">
            <v>0</v>
          </cell>
          <cell r="BD355">
            <v>0</v>
          </cell>
          <cell r="BE355">
            <v>0</v>
          </cell>
          <cell r="BG355">
            <v>0</v>
          </cell>
          <cell r="BH355">
            <v>0</v>
          </cell>
          <cell r="BJ355">
            <v>0</v>
          </cell>
          <cell r="BK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S355">
            <v>0</v>
          </cell>
          <cell r="BT355">
            <v>0</v>
          </cell>
          <cell r="BV355">
            <v>0</v>
          </cell>
          <cell r="BW355">
            <v>0</v>
          </cell>
          <cell r="BY355">
            <v>0</v>
          </cell>
          <cell r="BZ355">
            <v>0</v>
          </cell>
          <cell r="CB355">
            <v>0</v>
          </cell>
          <cell r="CC355">
            <v>0</v>
          </cell>
          <cell r="CE355">
            <v>0</v>
          </cell>
          <cell r="CF355">
            <v>0</v>
          </cell>
          <cell r="CH355">
            <v>0</v>
          </cell>
          <cell r="CI355">
            <v>0</v>
          </cell>
          <cell r="CK355">
            <v>0</v>
          </cell>
          <cell r="CL355">
            <v>0</v>
          </cell>
          <cell r="CN355">
            <v>0</v>
          </cell>
          <cell r="CO355">
            <v>0</v>
          </cell>
        </row>
        <row r="356">
          <cell r="B356">
            <v>0</v>
          </cell>
          <cell r="C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T356">
            <v>0</v>
          </cell>
          <cell r="U356">
            <v>0</v>
          </cell>
          <cell r="W356">
            <v>0</v>
          </cell>
          <cell r="X356">
            <v>0</v>
          </cell>
          <cell r="Z356">
            <v>0</v>
          </cell>
          <cell r="AA356">
            <v>0</v>
          </cell>
          <cell r="AC356">
            <v>0</v>
          </cell>
          <cell r="AD356">
            <v>0</v>
          </cell>
          <cell r="AF356">
            <v>0</v>
          </cell>
          <cell r="AG356">
            <v>0</v>
          </cell>
          <cell r="AI356">
            <v>0</v>
          </cell>
          <cell r="AJ356">
            <v>0</v>
          </cell>
          <cell r="AL356">
            <v>0</v>
          </cell>
          <cell r="AM356">
            <v>0</v>
          </cell>
          <cell r="AO356">
            <v>0</v>
          </cell>
          <cell r="AP356">
            <v>0</v>
          </cell>
          <cell r="AR356">
            <v>0</v>
          </cell>
          <cell r="AS356">
            <v>0</v>
          </cell>
          <cell r="AU356">
            <v>0</v>
          </cell>
          <cell r="AV356">
            <v>0</v>
          </cell>
          <cell r="AX356">
            <v>0</v>
          </cell>
          <cell r="AY356">
            <v>0</v>
          </cell>
          <cell r="BA356">
            <v>0</v>
          </cell>
          <cell r="BB356">
            <v>0</v>
          </cell>
          <cell r="BD356">
            <v>0</v>
          </cell>
          <cell r="BE356">
            <v>0</v>
          </cell>
          <cell r="BG356">
            <v>0</v>
          </cell>
          <cell r="BH356">
            <v>0</v>
          </cell>
          <cell r="BJ356">
            <v>0</v>
          </cell>
          <cell r="BK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S356">
            <v>0</v>
          </cell>
          <cell r="BT356">
            <v>0</v>
          </cell>
          <cell r="BV356">
            <v>0</v>
          </cell>
          <cell r="BW356">
            <v>0</v>
          </cell>
          <cell r="BY356">
            <v>0</v>
          </cell>
          <cell r="BZ356">
            <v>0</v>
          </cell>
          <cell r="CB356">
            <v>0</v>
          </cell>
          <cell r="CC356">
            <v>0</v>
          </cell>
          <cell r="CE356">
            <v>0</v>
          </cell>
          <cell r="CF356">
            <v>0</v>
          </cell>
          <cell r="CH356">
            <v>0</v>
          </cell>
          <cell r="CI356">
            <v>0</v>
          </cell>
          <cell r="CK356">
            <v>0</v>
          </cell>
          <cell r="CL356">
            <v>0</v>
          </cell>
          <cell r="CN356">
            <v>0</v>
          </cell>
          <cell r="CO356">
            <v>0</v>
          </cell>
        </row>
        <row r="357">
          <cell r="B357">
            <v>0</v>
          </cell>
          <cell r="C357">
            <v>0</v>
          </cell>
          <cell r="E357">
            <v>0</v>
          </cell>
          <cell r="F357">
            <v>0</v>
          </cell>
          <cell r="H357">
            <v>0</v>
          </cell>
          <cell r="I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T357">
            <v>0</v>
          </cell>
          <cell r="U357">
            <v>0</v>
          </cell>
          <cell r="W357">
            <v>0</v>
          </cell>
          <cell r="X357">
            <v>0</v>
          </cell>
          <cell r="Z357">
            <v>0</v>
          </cell>
          <cell r="AA357">
            <v>0</v>
          </cell>
          <cell r="AC357">
            <v>0</v>
          </cell>
          <cell r="AD357">
            <v>0</v>
          </cell>
          <cell r="AF357">
            <v>0</v>
          </cell>
          <cell r="AG357">
            <v>0</v>
          </cell>
          <cell r="AI357">
            <v>0</v>
          </cell>
          <cell r="AJ357">
            <v>0</v>
          </cell>
          <cell r="AL357">
            <v>0</v>
          </cell>
          <cell r="AM357">
            <v>0</v>
          </cell>
          <cell r="AO357">
            <v>0</v>
          </cell>
          <cell r="AP357">
            <v>0</v>
          </cell>
          <cell r="AR357">
            <v>0</v>
          </cell>
          <cell r="AS357">
            <v>0</v>
          </cell>
          <cell r="AU357">
            <v>0</v>
          </cell>
          <cell r="AV357">
            <v>0</v>
          </cell>
          <cell r="AX357">
            <v>0</v>
          </cell>
          <cell r="AY357">
            <v>0</v>
          </cell>
          <cell r="BA357">
            <v>0</v>
          </cell>
          <cell r="BB357">
            <v>0</v>
          </cell>
          <cell r="BD357">
            <v>0</v>
          </cell>
          <cell r="BE357">
            <v>0</v>
          </cell>
          <cell r="BG357">
            <v>0</v>
          </cell>
          <cell r="BH357">
            <v>0</v>
          </cell>
          <cell r="BJ357">
            <v>0</v>
          </cell>
          <cell r="BK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S357">
            <v>0</v>
          </cell>
          <cell r="BT357">
            <v>0</v>
          </cell>
          <cell r="BV357">
            <v>0</v>
          </cell>
          <cell r="BW357">
            <v>0</v>
          </cell>
          <cell r="BY357">
            <v>0</v>
          </cell>
          <cell r="BZ357">
            <v>0</v>
          </cell>
          <cell r="CB357">
            <v>0</v>
          </cell>
          <cell r="CC357">
            <v>0</v>
          </cell>
          <cell r="CE357">
            <v>0</v>
          </cell>
          <cell r="CF357">
            <v>0</v>
          </cell>
          <cell r="CH357">
            <v>0</v>
          </cell>
          <cell r="CI357">
            <v>0</v>
          </cell>
          <cell r="CK357">
            <v>0</v>
          </cell>
          <cell r="CL357">
            <v>0</v>
          </cell>
          <cell r="CN357">
            <v>0</v>
          </cell>
          <cell r="CO357">
            <v>0</v>
          </cell>
        </row>
        <row r="358">
          <cell r="B358">
            <v>0</v>
          </cell>
          <cell r="C358">
            <v>0</v>
          </cell>
          <cell r="E358">
            <v>0</v>
          </cell>
          <cell r="F358">
            <v>0</v>
          </cell>
          <cell r="H358">
            <v>0</v>
          </cell>
          <cell r="I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T358">
            <v>0</v>
          </cell>
          <cell r="U358">
            <v>0</v>
          </cell>
          <cell r="W358">
            <v>0</v>
          </cell>
          <cell r="X358">
            <v>0</v>
          </cell>
          <cell r="Z358">
            <v>0</v>
          </cell>
          <cell r="AA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0</v>
          </cell>
          <cell r="AI358">
            <v>0</v>
          </cell>
          <cell r="AJ358">
            <v>0</v>
          </cell>
          <cell r="AL358">
            <v>0</v>
          </cell>
          <cell r="AM358">
            <v>0</v>
          </cell>
          <cell r="AO358">
            <v>0</v>
          </cell>
          <cell r="AP358">
            <v>0</v>
          </cell>
          <cell r="AR358">
            <v>0</v>
          </cell>
          <cell r="AS358">
            <v>0</v>
          </cell>
          <cell r="AU358">
            <v>0</v>
          </cell>
          <cell r="AV358">
            <v>0</v>
          </cell>
          <cell r="AX358">
            <v>0</v>
          </cell>
          <cell r="AY358">
            <v>0</v>
          </cell>
          <cell r="BA358">
            <v>0</v>
          </cell>
          <cell r="BB358">
            <v>0</v>
          </cell>
          <cell r="BD358">
            <v>0</v>
          </cell>
          <cell r="BE358">
            <v>0</v>
          </cell>
          <cell r="BG358">
            <v>0</v>
          </cell>
          <cell r="BH358">
            <v>0</v>
          </cell>
          <cell r="BJ358">
            <v>0</v>
          </cell>
          <cell r="BK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S358">
            <v>0</v>
          </cell>
          <cell r="BT358">
            <v>0</v>
          </cell>
          <cell r="BV358">
            <v>0</v>
          </cell>
          <cell r="BW358">
            <v>0</v>
          </cell>
          <cell r="BY358">
            <v>0</v>
          </cell>
          <cell r="BZ358">
            <v>0</v>
          </cell>
          <cell r="CB358">
            <v>0</v>
          </cell>
          <cell r="CC358">
            <v>0</v>
          </cell>
          <cell r="CE358">
            <v>0</v>
          </cell>
          <cell r="CF358">
            <v>0</v>
          </cell>
          <cell r="CH358">
            <v>0</v>
          </cell>
          <cell r="CI358">
            <v>0</v>
          </cell>
          <cell r="CK358">
            <v>0</v>
          </cell>
          <cell r="CL358">
            <v>0</v>
          </cell>
          <cell r="CN358">
            <v>0</v>
          </cell>
          <cell r="CO358">
            <v>0</v>
          </cell>
        </row>
        <row r="359">
          <cell r="B359">
            <v>0</v>
          </cell>
          <cell r="C359">
            <v>0</v>
          </cell>
          <cell r="E359">
            <v>0</v>
          </cell>
          <cell r="F359">
            <v>0</v>
          </cell>
          <cell r="H359">
            <v>0</v>
          </cell>
          <cell r="I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T359">
            <v>0</v>
          </cell>
          <cell r="U359">
            <v>0</v>
          </cell>
          <cell r="W359">
            <v>0</v>
          </cell>
          <cell r="X359">
            <v>0</v>
          </cell>
          <cell r="Z359">
            <v>0</v>
          </cell>
          <cell r="AA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0</v>
          </cell>
          <cell r="AI359">
            <v>0</v>
          </cell>
          <cell r="AJ359">
            <v>0</v>
          </cell>
          <cell r="AL359">
            <v>0</v>
          </cell>
          <cell r="AM359">
            <v>0</v>
          </cell>
          <cell r="AO359">
            <v>0</v>
          </cell>
          <cell r="AP359">
            <v>0</v>
          </cell>
          <cell r="AR359">
            <v>0</v>
          </cell>
          <cell r="AS359">
            <v>0</v>
          </cell>
          <cell r="AU359">
            <v>0</v>
          </cell>
          <cell r="AV359">
            <v>0</v>
          </cell>
          <cell r="AX359">
            <v>0</v>
          </cell>
          <cell r="AY359">
            <v>0</v>
          </cell>
          <cell r="BA359">
            <v>0</v>
          </cell>
          <cell r="BB359">
            <v>0</v>
          </cell>
          <cell r="BD359">
            <v>0</v>
          </cell>
          <cell r="BE359">
            <v>0</v>
          </cell>
          <cell r="BG359">
            <v>0</v>
          </cell>
          <cell r="BH359">
            <v>0</v>
          </cell>
          <cell r="BJ359">
            <v>0</v>
          </cell>
          <cell r="BK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S359">
            <v>0</v>
          </cell>
          <cell r="BT359">
            <v>0</v>
          </cell>
          <cell r="BV359">
            <v>0</v>
          </cell>
          <cell r="BW359">
            <v>0</v>
          </cell>
          <cell r="BY359">
            <v>0</v>
          </cell>
          <cell r="BZ359">
            <v>0</v>
          </cell>
          <cell r="CB359">
            <v>0</v>
          </cell>
          <cell r="CC359">
            <v>0</v>
          </cell>
          <cell r="CE359">
            <v>0</v>
          </cell>
          <cell r="CF359">
            <v>0</v>
          </cell>
          <cell r="CH359">
            <v>0</v>
          </cell>
          <cell r="CI359">
            <v>0</v>
          </cell>
          <cell r="CK359">
            <v>0</v>
          </cell>
          <cell r="CL359">
            <v>0</v>
          </cell>
          <cell r="CN359">
            <v>0</v>
          </cell>
          <cell r="CO359">
            <v>0</v>
          </cell>
        </row>
        <row r="360">
          <cell r="B360">
            <v>0</v>
          </cell>
          <cell r="C360">
            <v>0</v>
          </cell>
          <cell r="E360">
            <v>0</v>
          </cell>
          <cell r="F360">
            <v>0</v>
          </cell>
          <cell r="H360">
            <v>0</v>
          </cell>
          <cell r="I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T360">
            <v>0</v>
          </cell>
          <cell r="U360">
            <v>0</v>
          </cell>
          <cell r="W360">
            <v>0</v>
          </cell>
          <cell r="X360">
            <v>0</v>
          </cell>
          <cell r="Z360">
            <v>0</v>
          </cell>
          <cell r="AA360">
            <v>0</v>
          </cell>
          <cell r="AC360">
            <v>0</v>
          </cell>
          <cell r="AD360">
            <v>0</v>
          </cell>
          <cell r="AF360">
            <v>0</v>
          </cell>
          <cell r="AG360">
            <v>0</v>
          </cell>
          <cell r="AI360">
            <v>0</v>
          </cell>
          <cell r="AJ360">
            <v>0</v>
          </cell>
          <cell r="AL360">
            <v>0</v>
          </cell>
          <cell r="AM360">
            <v>0</v>
          </cell>
          <cell r="AO360">
            <v>0</v>
          </cell>
          <cell r="AP360">
            <v>0</v>
          </cell>
          <cell r="AR360">
            <v>0</v>
          </cell>
          <cell r="AS360">
            <v>0</v>
          </cell>
          <cell r="AU360">
            <v>0</v>
          </cell>
          <cell r="AV360">
            <v>0</v>
          </cell>
          <cell r="AX360">
            <v>0</v>
          </cell>
          <cell r="AY360">
            <v>0</v>
          </cell>
          <cell r="BA360">
            <v>0</v>
          </cell>
          <cell r="BB360">
            <v>0</v>
          </cell>
          <cell r="BD360">
            <v>0</v>
          </cell>
          <cell r="BE360">
            <v>0</v>
          </cell>
          <cell r="BG360">
            <v>0</v>
          </cell>
          <cell r="BH360">
            <v>0</v>
          </cell>
          <cell r="BJ360">
            <v>0</v>
          </cell>
          <cell r="BK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S360">
            <v>0</v>
          </cell>
          <cell r="BT360">
            <v>0</v>
          </cell>
          <cell r="BV360">
            <v>0</v>
          </cell>
          <cell r="BW360">
            <v>0</v>
          </cell>
          <cell r="BY360">
            <v>0</v>
          </cell>
          <cell r="BZ360">
            <v>0</v>
          </cell>
          <cell r="CB360">
            <v>0</v>
          </cell>
          <cell r="CC360">
            <v>0</v>
          </cell>
          <cell r="CE360">
            <v>0</v>
          </cell>
          <cell r="CF360">
            <v>0</v>
          </cell>
          <cell r="CH360">
            <v>0</v>
          </cell>
          <cell r="CI360">
            <v>0</v>
          </cell>
          <cell r="CK360">
            <v>0</v>
          </cell>
          <cell r="CL360">
            <v>0</v>
          </cell>
          <cell r="CN360">
            <v>0</v>
          </cell>
          <cell r="CO360">
            <v>0</v>
          </cell>
        </row>
        <row r="361">
          <cell r="B361">
            <v>0</v>
          </cell>
          <cell r="C361">
            <v>0</v>
          </cell>
          <cell r="E361">
            <v>0</v>
          </cell>
          <cell r="F361">
            <v>0</v>
          </cell>
          <cell r="H361">
            <v>0</v>
          </cell>
          <cell r="I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T361">
            <v>0</v>
          </cell>
          <cell r="U361">
            <v>0</v>
          </cell>
          <cell r="W361">
            <v>0</v>
          </cell>
          <cell r="X361">
            <v>0</v>
          </cell>
          <cell r="Z361">
            <v>0</v>
          </cell>
          <cell r="AA361">
            <v>0</v>
          </cell>
          <cell r="AC361">
            <v>0</v>
          </cell>
          <cell r="AD361">
            <v>0</v>
          </cell>
          <cell r="AF361">
            <v>0</v>
          </cell>
          <cell r="AG361">
            <v>0</v>
          </cell>
          <cell r="AI361">
            <v>0</v>
          </cell>
          <cell r="AJ361">
            <v>0</v>
          </cell>
          <cell r="AL361">
            <v>0</v>
          </cell>
          <cell r="AM361">
            <v>0</v>
          </cell>
          <cell r="AO361">
            <v>0</v>
          </cell>
          <cell r="AP361">
            <v>0</v>
          </cell>
          <cell r="AR361">
            <v>0</v>
          </cell>
          <cell r="AS361">
            <v>0</v>
          </cell>
          <cell r="AU361">
            <v>0</v>
          </cell>
          <cell r="AV361">
            <v>0</v>
          </cell>
          <cell r="AX361">
            <v>0</v>
          </cell>
          <cell r="AY361">
            <v>0</v>
          </cell>
          <cell r="BA361">
            <v>0</v>
          </cell>
          <cell r="BB361">
            <v>0</v>
          </cell>
          <cell r="BD361">
            <v>0</v>
          </cell>
          <cell r="BE361">
            <v>0</v>
          </cell>
          <cell r="BG361">
            <v>0</v>
          </cell>
          <cell r="BH361">
            <v>0</v>
          </cell>
          <cell r="BJ361">
            <v>0</v>
          </cell>
          <cell r="BK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S361">
            <v>0</v>
          </cell>
          <cell r="BT361">
            <v>0</v>
          </cell>
          <cell r="BV361">
            <v>0</v>
          </cell>
          <cell r="BW361">
            <v>0</v>
          </cell>
          <cell r="BY361">
            <v>0</v>
          </cell>
          <cell r="BZ361">
            <v>0</v>
          </cell>
          <cell r="CB361">
            <v>0</v>
          </cell>
          <cell r="CC361">
            <v>0</v>
          </cell>
          <cell r="CE361">
            <v>0</v>
          </cell>
          <cell r="CF361">
            <v>0</v>
          </cell>
          <cell r="CH361">
            <v>0</v>
          </cell>
          <cell r="CI361">
            <v>0</v>
          </cell>
          <cell r="CK361">
            <v>0</v>
          </cell>
          <cell r="CL361">
            <v>0</v>
          </cell>
          <cell r="CN361">
            <v>0</v>
          </cell>
          <cell r="CO361">
            <v>0</v>
          </cell>
        </row>
        <row r="362">
          <cell r="B362">
            <v>0</v>
          </cell>
          <cell r="C362">
            <v>0</v>
          </cell>
          <cell r="E362">
            <v>0</v>
          </cell>
          <cell r="F362">
            <v>0</v>
          </cell>
          <cell r="H362">
            <v>0</v>
          </cell>
          <cell r="I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T362">
            <v>0</v>
          </cell>
          <cell r="U362">
            <v>0</v>
          </cell>
          <cell r="W362">
            <v>0</v>
          </cell>
          <cell r="X362">
            <v>0</v>
          </cell>
          <cell r="Z362">
            <v>0</v>
          </cell>
          <cell r="AA362">
            <v>0</v>
          </cell>
          <cell r="AC362">
            <v>0</v>
          </cell>
          <cell r="AD362">
            <v>0</v>
          </cell>
          <cell r="AF362">
            <v>0</v>
          </cell>
          <cell r="AG362">
            <v>0</v>
          </cell>
          <cell r="AI362">
            <v>0</v>
          </cell>
          <cell r="AJ362">
            <v>0</v>
          </cell>
          <cell r="AL362">
            <v>0</v>
          </cell>
          <cell r="AM362">
            <v>0</v>
          </cell>
          <cell r="AO362">
            <v>0</v>
          </cell>
          <cell r="AP362">
            <v>0</v>
          </cell>
          <cell r="AR362">
            <v>0</v>
          </cell>
          <cell r="AS362">
            <v>0</v>
          </cell>
          <cell r="AU362">
            <v>0</v>
          </cell>
          <cell r="AV362">
            <v>0</v>
          </cell>
          <cell r="AX362">
            <v>0</v>
          </cell>
          <cell r="AY362">
            <v>0</v>
          </cell>
          <cell r="BA362">
            <v>0</v>
          </cell>
          <cell r="BB362">
            <v>0</v>
          </cell>
          <cell r="BD362">
            <v>0</v>
          </cell>
          <cell r="BE362">
            <v>0</v>
          </cell>
          <cell r="BG362">
            <v>0</v>
          </cell>
          <cell r="BH362">
            <v>0</v>
          </cell>
          <cell r="BJ362">
            <v>0</v>
          </cell>
          <cell r="BK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S362">
            <v>0</v>
          </cell>
          <cell r="BT362">
            <v>0</v>
          </cell>
          <cell r="BV362">
            <v>0</v>
          </cell>
          <cell r="BW362">
            <v>0</v>
          </cell>
          <cell r="BY362">
            <v>0</v>
          </cell>
          <cell r="BZ362">
            <v>0</v>
          </cell>
          <cell r="CB362">
            <v>0</v>
          </cell>
          <cell r="CC362">
            <v>0</v>
          </cell>
          <cell r="CE362">
            <v>0</v>
          </cell>
          <cell r="CF362">
            <v>0</v>
          </cell>
          <cell r="CH362">
            <v>0</v>
          </cell>
          <cell r="CI362">
            <v>0</v>
          </cell>
          <cell r="CK362">
            <v>0</v>
          </cell>
          <cell r="CL362">
            <v>0</v>
          </cell>
          <cell r="CN362">
            <v>0</v>
          </cell>
          <cell r="CO362">
            <v>0</v>
          </cell>
        </row>
        <row r="363">
          <cell r="B363">
            <v>0</v>
          </cell>
          <cell r="C363">
            <v>0</v>
          </cell>
          <cell r="E363">
            <v>0</v>
          </cell>
          <cell r="F363">
            <v>0</v>
          </cell>
          <cell r="H363">
            <v>0</v>
          </cell>
          <cell r="I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Q363">
            <v>0</v>
          </cell>
          <cell r="R363">
            <v>0</v>
          </cell>
          <cell r="T363">
            <v>0</v>
          </cell>
          <cell r="U363">
            <v>0</v>
          </cell>
          <cell r="W363">
            <v>0</v>
          </cell>
          <cell r="X363">
            <v>0</v>
          </cell>
          <cell r="Z363">
            <v>0</v>
          </cell>
          <cell r="AA363">
            <v>0</v>
          </cell>
          <cell r="AC363">
            <v>0</v>
          </cell>
          <cell r="AD363">
            <v>0</v>
          </cell>
          <cell r="AF363">
            <v>0</v>
          </cell>
          <cell r="AG363">
            <v>0</v>
          </cell>
          <cell r="AI363">
            <v>0</v>
          </cell>
          <cell r="AJ363">
            <v>0</v>
          </cell>
          <cell r="AL363">
            <v>0</v>
          </cell>
          <cell r="AM363">
            <v>0</v>
          </cell>
          <cell r="AO363">
            <v>0</v>
          </cell>
          <cell r="AP363">
            <v>0</v>
          </cell>
          <cell r="AR363">
            <v>0</v>
          </cell>
          <cell r="AS363">
            <v>0</v>
          </cell>
          <cell r="AU363">
            <v>0</v>
          </cell>
          <cell r="AV363">
            <v>0</v>
          </cell>
          <cell r="AX363">
            <v>0</v>
          </cell>
          <cell r="AY363">
            <v>0</v>
          </cell>
          <cell r="BA363">
            <v>0</v>
          </cell>
          <cell r="BB363">
            <v>0</v>
          </cell>
          <cell r="BD363">
            <v>0</v>
          </cell>
          <cell r="BE363">
            <v>0</v>
          </cell>
          <cell r="BG363">
            <v>0</v>
          </cell>
          <cell r="BH363">
            <v>0</v>
          </cell>
          <cell r="BJ363">
            <v>0</v>
          </cell>
          <cell r="BK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S363">
            <v>0</v>
          </cell>
          <cell r="BT363">
            <v>0</v>
          </cell>
          <cell r="BV363">
            <v>0</v>
          </cell>
          <cell r="BW363">
            <v>0</v>
          </cell>
          <cell r="BY363">
            <v>0</v>
          </cell>
          <cell r="BZ363">
            <v>0</v>
          </cell>
          <cell r="CB363">
            <v>0</v>
          </cell>
          <cell r="CC363">
            <v>0</v>
          </cell>
          <cell r="CE363">
            <v>0</v>
          </cell>
          <cell r="CF363">
            <v>0</v>
          </cell>
          <cell r="CH363">
            <v>0</v>
          </cell>
          <cell r="CI363">
            <v>0</v>
          </cell>
          <cell r="CK363">
            <v>0</v>
          </cell>
          <cell r="CL363">
            <v>0</v>
          </cell>
          <cell r="CN363">
            <v>0</v>
          </cell>
          <cell r="CO363">
            <v>0</v>
          </cell>
        </row>
        <row r="364">
          <cell r="B364">
            <v>0</v>
          </cell>
          <cell r="C364">
            <v>0</v>
          </cell>
          <cell r="E364">
            <v>0</v>
          </cell>
          <cell r="F364">
            <v>0</v>
          </cell>
          <cell r="H364">
            <v>0</v>
          </cell>
          <cell r="I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Q364">
            <v>0</v>
          </cell>
          <cell r="R364">
            <v>0</v>
          </cell>
          <cell r="T364">
            <v>0</v>
          </cell>
          <cell r="U364">
            <v>0</v>
          </cell>
          <cell r="W364">
            <v>0</v>
          </cell>
          <cell r="X364">
            <v>0</v>
          </cell>
          <cell r="Z364">
            <v>0</v>
          </cell>
          <cell r="AA364">
            <v>0</v>
          </cell>
          <cell r="AC364">
            <v>0</v>
          </cell>
          <cell r="AD364">
            <v>0</v>
          </cell>
          <cell r="AF364">
            <v>0</v>
          </cell>
          <cell r="AG364">
            <v>0</v>
          </cell>
          <cell r="AI364">
            <v>0</v>
          </cell>
          <cell r="AJ364">
            <v>0</v>
          </cell>
          <cell r="AL364">
            <v>0</v>
          </cell>
          <cell r="AM364">
            <v>0</v>
          </cell>
          <cell r="AO364">
            <v>0</v>
          </cell>
          <cell r="AP364">
            <v>0</v>
          </cell>
          <cell r="AR364">
            <v>0</v>
          </cell>
          <cell r="AS364">
            <v>0</v>
          </cell>
          <cell r="AU364">
            <v>0</v>
          </cell>
          <cell r="AV364">
            <v>0</v>
          </cell>
          <cell r="AX364">
            <v>0</v>
          </cell>
          <cell r="AY364">
            <v>0</v>
          </cell>
          <cell r="BA364">
            <v>0</v>
          </cell>
          <cell r="BB364">
            <v>0</v>
          </cell>
          <cell r="BD364">
            <v>0</v>
          </cell>
          <cell r="BE364">
            <v>0</v>
          </cell>
          <cell r="BG364">
            <v>0</v>
          </cell>
          <cell r="BH364">
            <v>0</v>
          </cell>
          <cell r="BJ364">
            <v>0</v>
          </cell>
          <cell r="BK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S364">
            <v>0</v>
          </cell>
          <cell r="BT364">
            <v>0</v>
          </cell>
          <cell r="BV364">
            <v>0</v>
          </cell>
          <cell r="BW364">
            <v>0</v>
          </cell>
          <cell r="BY364">
            <v>0</v>
          </cell>
          <cell r="BZ364">
            <v>0</v>
          </cell>
          <cell r="CB364">
            <v>0</v>
          </cell>
          <cell r="CC364">
            <v>0</v>
          </cell>
          <cell r="CE364">
            <v>0</v>
          </cell>
          <cell r="CF364">
            <v>0</v>
          </cell>
          <cell r="CH364">
            <v>0</v>
          </cell>
          <cell r="CI364">
            <v>0</v>
          </cell>
          <cell r="CK364">
            <v>0</v>
          </cell>
          <cell r="CL364">
            <v>0</v>
          </cell>
          <cell r="CN364">
            <v>0</v>
          </cell>
          <cell r="CO364">
            <v>0</v>
          </cell>
        </row>
        <row r="365">
          <cell r="B365">
            <v>0</v>
          </cell>
          <cell r="C365">
            <v>0</v>
          </cell>
          <cell r="E365">
            <v>0</v>
          </cell>
          <cell r="F365">
            <v>0</v>
          </cell>
          <cell r="H365">
            <v>0</v>
          </cell>
          <cell r="I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T365">
            <v>0</v>
          </cell>
          <cell r="U365">
            <v>0</v>
          </cell>
          <cell r="W365">
            <v>0</v>
          </cell>
          <cell r="X365">
            <v>0</v>
          </cell>
          <cell r="Z365">
            <v>0</v>
          </cell>
          <cell r="AA365">
            <v>0</v>
          </cell>
          <cell r="AC365">
            <v>0</v>
          </cell>
          <cell r="AD365">
            <v>0</v>
          </cell>
          <cell r="AF365">
            <v>0</v>
          </cell>
          <cell r="AG365">
            <v>0</v>
          </cell>
          <cell r="AI365">
            <v>0</v>
          </cell>
          <cell r="AJ365">
            <v>0</v>
          </cell>
          <cell r="AL365">
            <v>0</v>
          </cell>
          <cell r="AM365">
            <v>0</v>
          </cell>
          <cell r="AO365">
            <v>0</v>
          </cell>
          <cell r="AP365">
            <v>0</v>
          </cell>
          <cell r="AR365">
            <v>0</v>
          </cell>
          <cell r="AS365">
            <v>0</v>
          </cell>
          <cell r="AU365">
            <v>0</v>
          </cell>
          <cell r="AV365">
            <v>0</v>
          </cell>
          <cell r="AX365">
            <v>0</v>
          </cell>
          <cell r="AY365">
            <v>0</v>
          </cell>
          <cell r="BA365">
            <v>0</v>
          </cell>
          <cell r="BB365">
            <v>0</v>
          </cell>
          <cell r="BD365">
            <v>0</v>
          </cell>
          <cell r="BE365">
            <v>0</v>
          </cell>
          <cell r="BG365">
            <v>0</v>
          </cell>
          <cell r="BH365">
            <v>0</v>
          </cell>
          <cell r="BJ365">
            <v>0</v>
          </cell>
          <cell r="BK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S365">
            <v>0</v>
          </cell>
          <cell r="BT365">
            <v>0</v>
          </cell>
          <cell r="BV365">
            <v>0</v>
          </cell>
          <cell r="BW365">
            <v>0</v>
          </cell>
          <cell r="BY365">
            <v>0</v>
          </cell>
          <cell r="BZ365">
            <v>0</v>
          </cell>
          <cell r="CB365">
            <v>0</v>
          </cell>
          <cell r="CC365">
            <v>0</v>
          </cell>
          <cell r="CE365">
            <v>0</v>
          </cell>
          <cell r="CF365">
            <v>0</v>
          </cell>
          <cell r="CH365">
            <v>0</v>
          </cell>
          <cell r="CI365">
            <v>0</v>
          </cell>
          <cell r="CK365">
            <v>0</v>
          </cell>
          <cell r="CL365">
            <v>0</v>
          </cell>
          <cell r="CN365">
            <v>0</v>
          </cell>
          <cell r="CO365">
            <v>0</v>
          </cell>
        </row>
        <row r="366">
          <cell r="B366">
            <v>0</v>
          </cell>
          <cell r="C366">
            <v>0</v>
          </cell>
          <cell r="E366">
            <v>0</v>
          </cell>
          <cell r="F366">
            <v>0</v>
          </cell>
          <cell r="H366">
            <v>0</v>
          </cell>
          <cell r="I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T366">
            <v>0</v>
          </cell>
          <cell r="U366">
            <v>0</v>
          </cell>
          <cell r="W366">
            <v>0</v>
          </cell>
          <cell r="X366">
            <v>0</v>
          </cell>
          <cell r="Z366">
            <v>0</v>
          </cell>
          <cell r="AA366">
            <v>0</v>
          </cell>
          <cell r="AC366">
            <v>0</v>
          </cell>
          <cell r="AD366">
            <v>0</v>
          </cell>
          <cell r="AF366">
            <v>0</v>
          </cell>
          <cell r="AG366">
            <v>0</v>
          </cell>
          <cell r="AI366">
            <v>0</v>
          </cell>
          <cell r="AJ366">
            <v>0</v>
          </cell>
          <cell r="AL366">
            <v>0</v>
          </cell>
          <cell r="AM366">
            <v>0</v>
          </cell>
          <cell r="AO366">
            <v>0</v>
          </cell>
          <cell r="AP366">
            <v>0</v>
          </cell>
          <cell r="AR366">
            <v>0</v>
          </cell>
          <cell r="AS366">
            <v>0</v>
          </cell>
          <cell r="AU366">
            <v>0</v>
          </cell>
          <cell r="AV366">
            <v>0</v>
          </cell>
          <cell r="AX366">
            <v>0</v>
          </cell>
          <cell r="AY366">
            <v>0</v>
          </cell>
          <cell r="BA366">
            <v>0</v>
          </cell>
          <cell r="BB366">
            <v>0</v>
          </cell>
          <cell r="BD366">
            <v>0</v>
          </cell>
          <cell r="BE366">
            <v>0</v>
          </cell>
          <cell r="BG366">
            <v>0</v>
          </cell>
          <cell r="BH366">
            <v>0</v>
          </cell>
          <cell r="BJ366">
            <v>0</v>
          </cell>
          <cell r="BK366">
            <v>0</v>
          </cell>
          <cell r="BM366">
            <v>0</v>
          </cell>
          <cell r="BN366">
            <v>0</v>
          </cell>
          <cell r="BP366">
            <v>0</v>
          </cell>
          <cell r="BQ366">
            <v>0</v>
          </cell>
          <cell r="BS366">
            <v>0</v>
          </cell>
          <cell r="BT366">
            <v>0</v>
          </cell>
          <cell r="BV366">
            <v>0</v>
          </cell>
          <cell r="BW366">
            <v>0</v>
          </cell>
          <cell r="BY366">
            <v>0</v>
          </cell>
          <cell r="BZ366">
            <v>0</v>
          </cell>
          <cell r="CB366">
            <v>0</v>
          </cell>
          <cell r="CC366">
            <v>0</v>
          </cell>
          <cell r="CE366">
            <v>0</v>
          </cell>
          <cell r="CF366">
            <v>0</v>
          </cell>
          <cell r="CH366">
            <v>0</v>
          </cell>
          <cell r="CI366">
            <v>0</v>
          </cell>
          <cell r="CK366">
            <v>0</v>
          </cell>
          <cell r="CL366">
            <v>0</v>
          </cell>
          <cell r="CN366">
            <v>0</v>
          </cell>
          <cell r="CO366">
            <v>0</v>
          </cell>
        </row>
        <row r="367">
          <cell r="B367">
            <v>0</v>
          </cell>
          <cell r="C367">
            <v>0</v>
          </cell>
          <cell r="E367">
            <v>0</v>
          </cell>
          <cell r="F367">
            <v>0</v>
          </cell>
          <cell r="H367">
            <v>0</v>
          </cell>
          <cell r="I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T367">
            <v>0</v>
          </cell>
          <cell r="U367">
            <v>0</v>
          </cell>
          <cell r="W367">
            <v>0</v>
          </cell>
          <cell r="X367">
            <v>0</v>
          </cell>
          <cell r="Z367">
            <v>0</v>
          </cell>
          <cell r="AA367">
            <v>0</v>
          </cell>
          <cell r="AC367">
            <v>0</v>
          </cell>
          <cell r="AD367">
            <v>0</v>
          </cell>
          <cell r="AF367">
            <v>0</v>
          </cell>
          <cell r="AG367">
            <v>0</v>
          </cell>
          <cell r="AI367">
            <v>0</v>
          </cell>
          <cell r="AJ367">
            <v>0</v>
          </cell>
          <cell r="AL367">
            <v>0</v>
          </cell>
          <cell r="AM367">
            <v>0</v>
          </cell>
          <cell r="AO367">
            <v>0</v>
          </cell>
          <cell r="AP367">
            <v>0</v>
          </cell>
          <cell r="AR367">
            <v>0</v>
          </cell>
          <cell r="AS367">
            <v>0</v>
          </cell>
          <cell r="AU367">
            <v>0</v>
          </cell>
          <cell r="AV367">
            <v>0</v>
          </cell>
          <cell r="AX367">
            <v>0</v>
          </cell>
          <cell r="AY367">
            <v>0</v>
          </cell>
          <cell r="BA367">
            <v>0</v>
          </cell>
          <cell r="BB367">
            <v>0</v>
          </cell>
          <cell r="BD367">
            <v>0</v>
          </cell>
          <cell r="BE367">
            <v>0</v>
          </cell>
          <cell r="BG367">
            <v>0</v>
          </cell>
          <cell r="BH367">
            <v>0</v>
          </cell>
          <cell r="BJ367">
            <v>0</v>
          </cell>
          <cell r="BK367">
            <v>0</v>
          </cell>
          <cell r="BM367">
            <v>0</v>
          </cell>
          <cell r="BN367">
            <v>0</v>
          </cell>
          <cell r="BP367">
            <v>0</v>
          </cell>
          <cell r="BQ367">
            <v>0</v>
          </cell>
          <cell r="BS367">
            <v>0</v>
          </cell>
          <cell r="BT367">
            <v>0</v>
          </cell>
          <cell r="BV367">
            <v>0</v>
          </cell>
          <cell r="BW367">
            <v>0</v>
          </cell>
          <cell r="BY367">
            <v>0</v>
          </cell>
          <cell r="BZ367">
            <v>0</v>
          </cell>
          <cell r="CB367">
            <v>0</v>
          </cell>
          <cell r="CC367">
            <v>0</v>
          </cell>
          <cell r="CE367">
            <v>0</v>
          </cell>
          <cell r="CF367">
            <v>0</v>
          </cell>
          <cell r="CH367">
            <v>0</v>
          </cell>
          <cell r="CI367">
            <v>0</v>
          </cell>
          <cell r="CK367">
            <v>0</v>
          </cell>
          <cell r="CL367">
            <v>0</v>
          </cell>
          <cell r="CN367">
            <v>0</v>
          </cell>
          <cell r="CO367">
            <v>0</v>
          </cell>
        </row>
        <row r="368">
          <cell r="B368">
            <v>0</v>
          </cell>
          <cell r="C368">
            <v>0</v>
          </cell>
          <cell r="E368">
            <v>0</v>
          </cell>
          <cell r="F368">
            <v>0</v>
          </cell>
          <cell r="H368">
            <v>0</v>
          </cell>
          <cell r="I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T368">
            <v>0</v>
          </cell>
          <cell r="U368">
            <v>0</v>
          </cell>
          <cell r="W368">
            <v>0</v>
          </cell>
          <cell r="X368">
            <v>0</v>
          </cell>
          <cell r="Z368">
            <v>0</v>
          </cell>
          <cell r="AA368">
            <v>0</v>
          </cell>
          <cell r="AC368">
            <v>0</v>
          </cell>
          <cell r="AD368">
            <v>0</v>
          </cell>
          <cell r="AF368">
            <v>0</v>
          </cell>
          <cell r="AG368">
            <v>0</v>
          </cell>
          <cell r="AI368">
            <v>0</v>
          </cell>
          <cell r="AJ368">
            <v>0</v>
          </cell>
          <cell r="AL368">
            <v>0</v>
          </cell>
          <cell r="AM368">
            <v>0</v>
          </cell>
          <cell r="AO368">
            <v>0</v>
          </cell>
          <cell r="AP368">
            <v>0</v>
          </cell>
          <cell r="AR368">
            <v>0</v>
          </cell>
          <cell r="AS368">
            <v>0</v>
          </cell>
          <cell r="AU368">
            <v>0</v>
          </cell>
          <cell r="AV368">
            <v>0</v>
          </cell>
          <cell r="AX368">
            <v>0</v>
          </cell>
          <cell r="AY368">
            <v>0</v>
          </cell>
          <cell r="BA368">
            <v>0</v>
          </cell>
          <cell r="BB368">
            <v>0</v>
          </cell>
          <cell r="BD368">
            <v>0</v>
          </cell>
          <cell r="BE368">
            <v>0</v>
          </cell>
          <cell r="BG368">
            <v>0</v>
          </cell>
          <cell r="BH368">
            <v>0</v>
          </cell>
          <cell r="BJ368">
            <v>0</v>
          </cell>
          <cell r="BK368">
            <v>0</v>
          </cell>
          <cell r="BM368">
            <v>0</v>
          </cell>
          <cell r="BN368">
            <v>0</v>
          </cell>
          <cell r="BP368">
            <v>0</v>
          </cell>
          <cell r="BQ368">
            <v>0</v>
          </cell>
          <cell r="BS368">
            <v>0</v>
          </cell>
          <cell r="BT368">
            <v>0</v>
          </cell>
          <cell r="BV368">
            <v>0</v>
          </cell>
          <cell r="BW368">
            <v>0</v>
          </cell>
          <cell r="BY368">
            <v>0</v>
          </cell>
          <cell r="BZ368">
            <v>0</v>
          </cell>
          <cell r="CB368">
            <v>0</v>
          </cell>
          <cell r="CC368">
            <v>0</v>
          </cell>
          <cell r="CE368">
            <v>0</v>
          </cell>
          <cell r="CF368">
            <v>0</v>
          </cell>
          <cell r="CH368">
            <v>0</v>
          </cell>
          <cell r="CI368">
            <v>0</v>
          </cell>
          <cell r="CK368">
            <v>0</v>
          </cell>
          <cell r="CL368">
            <v>0</v>
          </cell>
          <cell r="CN368">
            <v>0</v>
          </cell>
          <cell r="CO368">
            <v>0</v>
          </cell>
        </row>
        <row r="369">
          <cell r="B369">
            <v>0</v>
          </cell>
          <cell r="C369">
            <v>0</v>
          </cell>
          <cell r="E369">
            <v>0</v>
          </cell>
          <cell r="F369">
            <v>0</v>
          </cell>
          <cell r="H369">
            <v>0</v>
          </cell>
          <cell r="I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T369">
            <v>0</v>
          </cell>
          <cell r="U369">
            <v>0</v>
          </cell>
          <cell r="W369">
            <v>0</v>
          </cell>
          <cell r="X369">
            <v>0</v>
          </cell>
          <cell r="Z369">
            <v>0</v>
          </cell>
          <cell r="AA369">
            <v>0</v>
          </cell>
          <cell r="AC369">
            <v>0</v>
          </cell>
          <cell r="AD369">
            <v>0</v>
          </cell>
          <cell r="AF369">
            <v>0</v>
          </cell>
          <cell r="AG369">
            <v>0</v>
          </cell>
          <cell r="AI369">
            <v>0</v>
          </cell>
          <cell r="AJ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0</v>
          </cell>
          <cell r="AR369">
            <v>0</v>
          </cell>
          <cell r="AS369">
            <v>0</v>
          </cell>
          <cell r="AU369">
            <v>0</v>
          </cell>
          <cell r="AV369">
            <v>0</v>
          </cell>
          <cell r="AX369">
            <v>0</v>
          </cell>
          <cell r="AY369">
            <v>0</v>
          </cell>
          <cell r="BA369">
            <v>0</v>
          </cell>
          <cell r="BB369">
            <v>0</v>
          </cell>
          <cell r="BD369">
            <v>0</v>
          </cell>
          <cell r="BE369">
            <v>0</v>
          </cell>
          <cell r="BG369">
            <v>0</v>
          </cell>
          <cell r="BH369">
            <v>0</v>
          </cell>
          <cell r="BJ369">
            <v>0</v>
          </cell>
          <cell r="BK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S369">
            <v>0</v>
          </cell>
          <cell r="BT369">
            <v>0</v>
          </cell>
          <cell r="BV369">
            <v>0</v>
          </cell>
          <cell r="BW369">
            <v>0</v>
          </cell>
          <cell r="BY369">
            <v>0</v>
          </cell>
          <cell r="BZ369">
            <v>0</v>
          </cell>
          <cell r="CB369">
            <v>0</v>
          </cell>
          <cell r="CC369">
            <v>0</v>
          </cell>
          <cell r="CE369">
            <v>0</v>
          </cell>
          <cell r="CF369">
            <v>0</v>
          </cell>
          <cell r="CH369">
            <v>0</v>
          </cell>
          <cell r="CI369">
            <v>0</v>
          </cell>
          <cell r="CK369">
            <v>0</v>
          </cell>
          <cell r="CL369">
            <v>0</v>
          </cell>
          <cell r="CN369">
            <v>0</v>
          </cell>
          <cell r="CO369">
            <v>0</v>
          </cell>
        </row>
        <row r="370">
          <cell r="B370">
            <v>0</v>
          </cell>
          <cell r="C370">
            <v>0</v>
          </cell>
          <cell r="E370">
            <v>0</v>
          </cell>
          <cell r="F370">
            <v>0</v>
          </cell>
          <cell r="H370">
            <v>0</v>
          </cell>
          <cell r="I370">
            <v>0</v>
          </cell>
          <cell r="K370">
            <v>0</v>
          </cell>
          <cell r="L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T370">
            <v>0</v>
          </cell>
          <cell r="U370">
            <v>0</v>
          </cell>
          <cell r="W370">
            <v>0</v>
          </cell>
          <cell r="X370">
            <v>0</v>
          </cell>
          <cell r="Z370">
            <v>0</v>
          </cell>
          <cell r="AA370">
            <v>0</v>
          </cell>
          <cell r="AC370">
            <v>0</v>
          </cell>
          <cell r="AD370">
            <v>0</v>
          </cell>
          <cell r="AF370">
            <v>0</v>
          </cell>
          <cell r="AG370">
            <v>0</v>
          </cell>
          <cell r="AI370">
            <v>0</v>
          </cell>
          <cell r="AJ370">
            <v>0</v>
          </cell>
          <cell r="AL370">
            <v>0</v>
          </cell>
          <cell r="AM370">
            <v>0</v>
          </cell>
          <cell r="AO370">
            <v>0</v>
          </cell>
          <cell r="AP370">
            <v>0</v>
          </cell>
          <cell r="AR370">
            <v>0</v>
          </cell>
          <cell r="AS370">
            <v>0</v>
          </cell>
          <cell r="AU370">
            <v>0</v>
          </cell>
          <cell r="AV370">
            <v>0</v>
          </cell>
          <cell r="AX370">
            <v>0</v>
          </cell>
          <cell r="AY370">
            <v>0</v>
          </cell>
          <cell r="BA370">
            <v>0</v>
          </cell>
          <cell r="BB370">
            <v>0</v>
          </cell>
          <cell r="BD370">
            <v>0</v>
          </cell>
          <cell r="BE370">
            <v>0</v>
          </cell>
          <cell r="BG370">
            <v>0</v>
          </cell>
          <cell r="BH370">
            <v>0</v>
          </cell>
          <cell r="BJ370">
            <v>0</v>
          </cell>
          <cell r="BK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S370">
            <v>0</v>
          </cell>
          <cell r="BT370">
            <v>0</v>
          </cell>
          <cell r="BV370">
            <v>0</v>
          </cell>
          <cell r="BW370">
            <v>0</v>
          </cell>
          <cell r="BY370">
            <v>0</v>
          </cell>
          <cell r="BZ370">
            <v>0</v>
          </cell>
          <cell r="CB370">
            <v>0</v>
          </cell>
          <cell r="CC370">
            <v>0</v>
          </cell>
          <cell r="CE370">
            <v>0</v>
          </cell>
          <cell r="CF370">
            <v>0</v>
          </cell>
          <cell r="CH370">
            <v>0</v>
          </cell>
          <cell r="CI370">
            <v>0</v>
          </cell>
          <cell r="CK370">
            <v>0</v>
          </cell>
          <cell r="CL370">
            <v>0</v>
          </cell>
          <cell r="CN370">
            <v>0</v>
          </cell>
          <cell r="CO370">
            <v>0</v>
          </cell>
        </row>
        <row r="371">
          <cell r="B371">
            <v>0</v>
          </cell>
          <cell r="C371">
            <v>0</v>
          </cell>
          <cell r="E371">
            <v>0</v>
          </cell>
          <cell r="F371">
            <v>0</v>
          </cell>
          <cell r="H371">
            <v>0</v>
          </cell>
          <cell r="I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T371">
            <v>0</v>
          </cell>
          <cell r="U371">
            <v>0</v>
          </cell>
          <cell r="W371">
            <v>0</v>
          </cell>
          <cell r="X371">
            <v>0</v>
          </cell>
          <cell r="Z371">
            <v>0</v>
          </cell>
          <cell r="AA371">
            <v>0</v>
          </cell>
          <cell r="AC371">
            <v>0</v>
          </cell>
          <cell r="AD371">
            <v>0</v>
          </cell>
          <cell r="AF371">
            <v>0</v>
          </cell>
          <cell r="AG371">
            <v>0</v>
          </cell>
          <cell r="AI371">
            <v>0</v>
          </cell>
          <cell r="AJ371">
            <v>0</v>
          </cell>
          <cell r="AL371">
            <v>0</v>
          </cell>
          <cell r="AM371">
            <v>0</v>
          </cell>
          <cell r="AO371">
            <v>0</v>
          </cell>
          <cell r="AP371">
            <v>0</v>
          </cell>
          <cell r="AR371">
            <v>0</v>
          </cell>
          <cell r="AS371">
            <v>0</v>
          </cell>
          <cell r="AU371">
            <v>0</v>
          </cell>
          <cell r="AV371">
            <v>0</v>
          </cell>
          <cell r="AX371">
            <v>0</v>
          </cell>
          <cell r="AY371">
            <v>0</v>
          </cell>
          <cell r="BA371">
            <v>0</v>
          </cell>
          <cell r="BB371">
            <v>0</v>
          </cell>
          <cell r="BD371">
            <v>0</v>
          </cell>
          <cell r="BE371">
            <v>0</v>
          </cell>
          <cell r="BG371">
            <v>0</v>
          </cell>
          <cell r="BH371">
            <v>0</v>
          </cell>
          <cell r="BJ371">
            <v>0</v>
          </cell>
          <cell r="BK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S371">
            <v>0</v>
          </cell>
          <cell r="BT371">
            <v>0</v>
          </cell>
          <cell r="BV371">
            <v>0</v>
          </cell>
          <cell r="BW371">
            <v>0</v>
          </cell>
          <cell r="BY371">
            <v>0</v>
          </cell>
          <cell r="BZ371">
            <v>0</v>
          </cell>
          <cell r="CB371">
            <v>0</v>
          </cell>
          <cell r="CC371">
            <v>0</v>
          </cell>
          <cell r="CE371">
            <v>0</v>
          </cell>
          <cell r="CF371">
            <v>0</v>
          </cell>
          <cell r="CH371">
            <v>0</v>
          </cell>
          <cell r="CI371">
            <v>0</v>
          </cell>
          <cell r="CK371">
            <v>0</v>
          </cell>
          <cell r="CL371">
            <v>0</v>
          </cell>
          <cell r="CN371">
            <v>0</v>
          </cell>
          <cell r="CO371">
            <v>0</v>
          </cell>
        </row>
        <row r="372">
          <cell r="B372">
            <v>0</v>
          </cell>
          <cell r="C372">
            <v>0</v>
          </cell>
          <cell r="E372">
            <v>0</v>
          </cell>
          <cell r="F372">
            <v>0</v>
          </cell>
          <cell r="H372">
            <v>0</v>
          </cell>
          <cell r="I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T372">
            <v>0</v>
          </cell>
          <cell r="U372">
            <v>0</v>
          </cell>
          <cell r="W372">
            <v>0</v>
          </cell>
          <cell r="X372">
            <v>0</v>
          </cell>
          <cell r="Z372">
            <v>0</v>
          </cell>
          <cell r="AA372">
            <v>0</v>
          </cell>
          <cell r="AC372">
            <v>0</v>
          </cell>
          <cell r="AD372">
            <v>0</v>
          </cell>
          <cell r="AF372">
            <v>0</v>
          </cell>
          <cell r="AG372">
            <v>0</v>
          </cell>
          <cell r="AI372">
            <v>0</v>
          </cell>
          <cell r="AJ372">
            <v>0</v>
          </cell>
          <cell r="AL372">
            <v>0</v>
          </cell>
          <cell r="AM372">
            <v>0</v>
          </cell>
          <cell r="AO372">
            <v>0</v>
          </cell>
          <cell r="AP372">
            <v>0</v>
          </cell>
          <cell r="AR372">
            <v>0</v>
          </cell>
          <cell r="AS372">
            <v>0</v>
          </cell>
          <cell r="AU372">
            <v>0</v>
          </cell>
          <cell r="AV372">
            <v>0</v>
          </cell>
          <cell r="AX372">
            <v>0</v>
          </cell>
          <cell r="AY372">
            <v>0</v>
          </cell>
          <cell r="BA372">
            <v>0</v>
          </cell>
          <cell r="BB372">
            <v>0</v>
          </cell>
          <cell r="BD372">
            <v>0</v>
          </cell>
          <cell r="BE372">
            <v>0</v>
          </cell>
          <cell r="BG372">
            <v>0</v>
          </cell>
          <cell r="BH372">
            <v>0</v>
          </cell>
          <cell r="BJ372">
            <v>0</v>
          </cell>
          <cell r="BK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S372">
            <v>0</v>
          </cell>
          <cell r="BT372">
            <v>0</v>
          </cell>
          <cell r="BV372">
            <v>0</v>
          </cell>
          <cell r="BW372">
            <v>0</v>
          </cell>
          <cell r="BY372">
            <v>0</v>
          </cell>
          <cell r="BZ372">
            <v>0</v>
          </cell>
          <cell r="CB372">
            <v>0</v>
          </cell>
          <cell r="CC372">
            <v>0</v>
          </cell>
          <cell r="CE372">
            <v>0</v>
          </cell>
          <cell r="CF372">
            <v>0</v>
          </cell>
          <cell r="CH372">
            <v>0</v>
          </cell>
          <cell r="CI372">
            <v>0</v>
          </cell>
          <cell r="CK372">
            <v>0</v>
          </cell>
          <cell r="CL372">
            <v>0</v>
          </cell>
          <cell r="CN372">
            <v>0</v>
          </cell>
          <cell r="CO372">
            <v>0</v>
          </cell>
        </row>
        <row r="373">
          <cell r="B373">
            <v>0</v>
          </cell>
          <cell r="C373">
            <v>0</v>
          </cell>
          <cell r="E373">
            <v>0</v>
          </cell>
          <cell r="F373">
            <v>0</v>
          </cell>
          <cell r="H373">
            <v>0</v>
          </cell>
          <cell r="I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Q373">
            <v>0</v>
          </cell>
          <cell r="R373">
            <v>0</v>
          </cell>
          <cell r="T373">
            <v>0</v>
          </cell>
          <cell r="U373">
            <v>0</v>
          </cell>
          <cell r="W373">
            <v>0</v>
          </cell>
          <cell r="X373">
            <v>0</v>
          </cell>
          <cell r="Z373">
            <v>0</v>
          </cell>
          <cell r="AA373">
            <v>0</v>
          </cell>
          <cell r="AC373">
            <v>0</v>
          </cell>
          <cell r="AD373">
            <v>0</v>
          </cell>
          <cell r="AF373">
            <v>0</v>
          </cell>
          <cell r="AG373">
            <v>0</v>
          </cell>
          <cell r="AI373">
            <v>0</v>
          </cell>
          <cell r="AJ373">
            <v>0</v>
          </cell>
          <cell r="AL373">
            <v>0</v>
          </cell>
          <cell r="AM373">
            <v>0</v>
          </cell>
          <cell r="AO373">
            <v>0</v>
          </cell>
          <cell r="AP373">
            <v>0</v>
          </cell>
          <cell r="AR373">
            <v>0</v>
          </cell>
          <cell r="AS373">
            <v>0</v>
          </cell>
          <cell r="AU373">
            <v>0</v>
          </cell>
          <cell r="AV373">
            <v>0</v>
          </cell>
          <cell r="AX373">
            <v>0</v>
          </cell>
          <cell r="AY373">
            <v>0</v>
          </cell>
          <cell r="BA373">
            <v>0</v>
          </cell>
          <cell r="BB373">
            <v>0</v>
          </cell>
          <cell r="BD373">
            <v>0</v>
          </cell>
          <cell r="BE373">
            <v>0</v>
          </cell>
          <cell r="BG373">
            <v>0</v>
          </cell>
          <cell r="BH373">
            <v>0</v>
          </cell>
          <cell r="BJ373">
            <v>0</v>
          </cell>
          <cell r="BK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S373">
            <v>0</v>
          </cell>
          <cell r="BT373">
            <v>0</v>
          </cell>
          <cell r="BV373">
            <v>0</v>
          </cell>
          <cell r="BW373">
            <v>0</v>
          </cell>
          <cell r="BY373">
            <v>0</v>
          </cell>
          <cell r="BZ373">
            <v>0</v>
          </cell>
          <cell r="CB373">
            <v>0</v>
          </cell>
          <cell r="CC373">
            <v>0</v>
          </cell>
          <cell r="CE373">
            <v>0</v>
          </cell>
          <cell r="CF373">
            <v>0</v>
          </cell>
          <cell r="CH373">
            <v>0</v>
          </cell>
          <cell r="CI373">
            <v>0</v>
          </cell>
          <cell r="CK373">
            <v>0</v>
          </cell>
          <cell r="CL373">
            <v>0</v>
          </cell>
          <cell r="CN373">
            <v>0</v>
          </cell>
          <cell r="CO373">
            <v>0</v>
          </cell>
        </row>
        <row r="374">
          <cell r="B374">
            <v>0</v>
          </cell>
          <cell r="C374">
            <v>0</v>
          </cell>
          <cell r="E374">
            <v>0</v>
          </cell>
          <cell r="F374">
            <v>0</v>
          </cell>
          <cell r="H374">
            <v>0</v>
          </cell>
          <cell r="I374">
            <v>0</v>
          </cell>
          <cell r="K374">
            <v>0</v>
          </cell>
          <cell r="L374">
            <v>0</v>
          </cell>
          <cell r="N374">
            <v>0</v>
          </cell>
          <cell r="O374">
            <v>0</v>
          </cell>
          <cell r="Q374">
            <v>0</v>
          </cell>
          <cell r="R374">
            <v>0</v>
          </cell>
          <cell r="T374">
            <v>0</v>
          </cell>
          <cell r="U374">
            <v>0</v>
          </cell>
          <cell r="W374">
            <v>0</v>
          </cell>
          <cell r="X374">
            <v>0</v>
          </cell>
          <cell r="Z374">
            <v>0</v>
          </cell>
          <cell r="AA374">
            <v>0</v>
          </cell>
          <cell r="AC374">
            <v>0</v>
          </cell>
          <cell r="AD374">
            <v>0</v>
          </cell>
          <cell r="AF374">
            <v>0</v>
          </cell>
          <cell r="AG374">
            <v>0</v>
          </cell>
          <cell r="AI374">
            <v>0</v>
          </cell>
          <cell r="AJ374">
            <v>0</v>
          </cell>
          <cell r="AL374">
            <v>0</v>
          </cell>
          <cell r="AM374">
            <v>0</v>
          </cell>
          <cell r="AO374">
            <v>0</v>
          </cell>
          <cell r="AP374">
            <v>0</v>
          </cell>
          <cell r="AR374">
            <v>0</v>
          </cell>
          <cell r="AS374">
            <v>0</v>
          </cell>
          <cell r="AU374">
            <v>0</v>
          </cell>
          <cell r="AV374">
            <v>0</v>
          </cell>
          <cell r="AX374">
            <v>0</v>
          </cell>
          <cell r="AY374">
            <v>0</v>
          </cell>
          <cell r="BA374">
            <v>0</v>
          </cell>
          <cell r="BB374">
            <v>0</v>
          </cell>
          <cell r="BD374">
            <v>0</v>
          </cell>
          <cell r="BE374">
            <v>0</v>
          </cell>
          <cell r="BG374">
            <v>0</v>
          </cell>
          <cell r="BH374">
            <v>0</v>
          </cell>
          <cell r="BJ374">
            <v>0</v>
          </cell>
          <cell r="BK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S374">
            <v>0</v>
          </cell>
          <cell r="BT374">
            <v>0</v>
          </cell>
          <cell r="BV374">
            <v>0</v>
          </cell>
          <cell r="BW374">
            <v>0</v>
          </cell>
          <cell r="BY374">
            <v>0</v>
          </cell>
          <cell r="BZ374">
            <v>0</v>
          </cell>
          <cell r="CB374">
            <v>0</v>
          </cell>
          <cell r="CC374">
            <v>0</v>
          </cell>
          <cell r="CE374">
            <v>0</v>
          </cell>
          <cell r="CF374">
            <v>0</v>
          </cell>
          <cell r="CH374">
            <v>0</v>
          </cell>
          <cell r="CI374">
            <v>0</v>
          </cell>
          <cell r="CK374">
            <v>0</v>
          </cell>
          <cell r="CL374">
            <v>0</v>
          </cell>
          <cell r="CN374">
            <v>0</v>
          </cell>
          <cell r="CO374">
            <v>0</v>
          </cell>
        </row>
        <row r="375">
          <cell r="B375">
            <v>0</v>
          </cell>
          <cell r="C375">
            <v>0</v>
          </cell>
          <cell r="E375">
            <v>0</v>
          </cell>
          <cell r="F375">
            <v>0</v>
          </cell>
          <cell r="H375">
            <v>0</v>
          </cell>
          <cell r="I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Q375">
            <v>0</v>
          </cell>
          <cell r="R375">
            <v>0</v>
          </cell>
          <cell r="T375">
            <v>0</v>
          </cell>
          <cell r="U375">
            <v>0</v>
          </cell>
          <cell r="W375">
            <v>0</v>
          </cell>
          <cell r="X375">
            <v>0</v>
          </cell>
          <cell r="Z375">
            <v>0</v>
          </cell>
          <cell r="AA375">
            <v>0</v>
          </cell>
          <cell r="AC375">
            <v>0</v>
          </cell>
          <cell r="AD375">
            <v>0</v>
          </cell>
          <cell r="AF375">
            <v>0</v>
          </cell>
          <cell r="AG375">
            <v>0</v>
          </cell>
          <cell r="AI375">
            <v>0</v>
          </cell>
          <cell r="AJ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0</v>
          </cell>
          <cell r="AR375">
            <v>0</v>
          </cell>
          <cell r="AS375">
            <v>0</v>
          </cell>
          <cell r="AU375">
            <v>0</v>
          </cell>
          <cell r="AV375">
            <v>0</v>
          </cell>
          <cell r="AX375">
            <v>0</v>
          </cell>
          <cell r="AY375">
            <v>0</v>
          </cell>
          <cell r="BA375">
            <v>0</v>
          </cell>
          <cell r="BB375">
            <v>0</v>
          </cell>
          <cell r="BD375">
            <v>0</v>
          </cell>
          <cell r="BE375">
            <v>0</v>
          </cell>
          <cell r="BG375">
            <v>0</v>
          </cell>
          <cell r="BH375">
            <v>0</v>
          </cell>
          <cell r="BJ375">
            <v>0</v>
          </cell>
          <cell r="BK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S375">
            <v>0</v>
          </cell>
          <cell r="BT375">
            <v>0</v>
          </cell>
          <cell r="BV375">
            <v>0</v>
          </cell>
          <cell r="BW375">
            <v>0</v>
          </cell>
          <cell r="BY375">
            <v>0</v>
          </cell>
          <cell r="BZ375">
            <v>0</v>
          </cell>
          <cell r="CB375">
            <v>0</v>
          </cell>
          <cell r="CC375">
            <v>0</v>
          </cell>
          <cell r="CE375">
            <v>0</v>
          </cell>
          <cell r="CF375">
            <v>0</v>
          </cell>
          <cell r="CH375">
            <v>0</v>
          </cell>
          <cell r="CI375">
            <v>0</v>
          </cell>
          <cell r="CK375">
            <v>0</v>
          </cell>
          <cell r="CL375">
            <v>0</v>
          </cell>
          <cell r="CN375">
            <v>0</v>
          </cell>
          <cell r="CO375">
            <v>0</v>
          </cell>
        </row>
        <row r="376">
          <cell r="B376">
            <v>0</v>
          </cell>
          <cell r="C376">
            <v>0</v>
          </cell>
          <cell r="E376">
            <v>0</v>
          </cell>
          <cell r="F376">
            <v>0</v>
          </cell>
          <cell r="H376">
            <v>0</v>
          </cell>
          <cell r="I376">
            <v>0</v>
          </cell>
          <cell r="K376">
            <v>0</v>
          </cell>
          <cell r="L376">
            <v>0</v>
          </cell>
          <cell r="N376">
            <v>0</v>
          </cell>
          <cell r="O376">
            <v>0</v>
          </cell>
          <cell r="Q376">
            <v>0</v>
          </cell>
          <cell r="R376">
            <v>0</v>
          </cell>
          <cell r="T376">
            <v>0</v>
          </cell>
          <cell r="U376">
            <v>0</v>
          </cell>
          <cell r="W376">
            <v>0</v>
          </cell>
          <cell r="X376">
            <v>0</v>
          </cell>
          <cell r="Z376">
            <v>0</v>
          </cell>
          <cell r="AA376">
            <v>0</v>
          </cell>
          <cell r="AC376">
            <v>0</v>
          </cell>
          <cell r="AD376">
            <v>0</v>
          </cell>
          <cell r="AF376">
            <v>0</v>
          </cell>
          <cell r="AG376">
            <v>0</v>
          </cell>
          <cell r="AI376">
            <v>0</v>
          </cell>
          <cell r="AJ376">
            <v>0</v>
          </cell>
          <cell r="AL376">
            <v>0</v>
          </cell>
          <cell r="AM376">
            <v>0</v>
          </cell>
          <cell r="AO376">
            <v>0</v>
          </cell>
          <cell r="AP376">
            <v>0</v>
          </cell>
          <cell r="AR376">
            <v>0</v>
          </cell>
          <cell r="AS376">
            <v>0</v>
          </cell>
          <cell r="AU376">
            <v>0</v>
          </cell>
          <cell r="AV376">
            <v>0</v>
          </cell>
          <cell r="AX376">
            <v>0</v>
          </cell>
          <cell r="AY376">
            <v>0</v>
          </cell>
          <cell r="BA376">
            <v>0</v>
          </cell>
          <cell r="BB376">
            <v>0</v>
          </cell>
          <cell r="BD376">
            <v>0</v>
          </cell>
          <cell r="BE376">
            <v>0</v>
          </cell>
          <cell r="BG376">
            <v>0</v>
          </cell>
          <cell r="BH376">
            <v>0</v>
          </cell>
          <cell r="BJ376">
            <v>0</v>
          </cell>
          <cell r="BK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S376">
            <v>0</v>
          </cell>
          <cell r="BT376">
            <v>0</v>
          </cell>
          <cell r="BV376">
            <v>0</v>
          </cell>
          <cell r="BW376">
            <v>0</v>
          </cell>
          <cell r="BY376">
            <v>0</v>
          </cell>
          <cell r="BZ376">
            <v>0</v>
          </cell>
          <cell r="CB376">
            <v>0</v>
          </cell>
          <cell r="CC376">
            <v>0</v>
          </cell>
          <cell r="CE376">
            <v>0</v>
          </cell>
          <cell r="CF376">
            <v>0</v>
          </cell>
          <cell r="CH376">
            <v>0</v>
          </cell>
          <cell r="CI376">
            <v>0</v>
          </cell>
          <cell r="CK376">
            <v>0</v>
          </cell>
          <cell r="CL376">
            <v>0</v>
          </cell>
          <cell r="CN376">
            <v>0</v>
          </cell>
          <cell r="CO376">
            <v>0</v>
          </cell>
        </row>
        <row r="377">
          <cell r="B377">
            <v>0</v>
          </cell>
          <cell r="C377">
            <v>0</v>
          </cell>
          <cell r="E377">
            <v>0</v>
          </cell>
          <cell r="F377">
            <v>0</v>
          </cell>
          <cell r="H377">
            <v>0</v>
          </cell>
          <cell r="I377">
            <v>0</v>
          </cell>
          <cell r="K377">
            <v>0</v>
          </cell>
          <cell r="L377">
            <v>0</v>
          </cell>
          <cell r="N377">
            <v>0</v>
          </cell>
          <cell r="O377">
            <v>0</v>
          </cell>
          <cell r="Q377">
            <v>0</v>
          </cell>
          <cell r="R377">
            <v>0</v>
          </cell>
          <cell r="T377">
            <v>0</v>
          </cell>
          <cell r="U377">
            <v>0</v>
          </cell>
          <cell r="W377">
            <v>0</v>
          </cell>
          <cell r="X377">
            <v>0</v>
          </cell>
          <cell r="Z377">
            <v>0</v>
          </cell>
          <cell r="AA377">
            <v>0</v>
          </cell>
          <cell r="AC377">
            <v>0</v>
          </cell>
          <cell r="AD377">
            <v>0</v>
          </cell>
          <cell r="AF377">
            <v>0</v>
          </cell>
          <cell r="AG377">
            <v>0</v>
          </cell>
          <cell r="AI377">
            <v>0</v>
          </cell>
          <cell r="AJ377">
            <v>0</v>
          </cell>
          <cell r="AL377">
            <v>0</v>
          </cell>
          <cell r="AM377">
            <v>0</v>
          </cell>
          <cell r="AO377">
            <v>0</v>
          </cell>
          <cell r="AP377">
            <v>0</v>
          </cell>
          <cell r="AR377">
            <v>0</v>
          </cell>
          <cell r="AS377">
            <v>0</v>
          </cell>
          <cell r="AU377">
            <v>0</v>
          </cell>
          <cell r="AV377">
            <v>0</v>
          </cell>
          <cell r="AX377">
            <v>0</v>
          </cell>
          <cell r="AY377">
            <v>0</v>
          </cell>
          <cell r="BA377">
            <v>0</v>
          </cell>
          <cell r="BB377">
            <v>0</v>
          </cell>
          <cell r="BD377">
            <v>0</v>
          </cell>
          <cell r="BE377">
            <v>0</v>
          </cell>
          <cell r="BG377">
            <v>0</v>
          </cell>
          <cell r="BH377">
            <v>0</v>
          </cell>
          <cell r="BJ377">
            <v>0</v>
          </cell>
          <cell r="BK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S377">
            <v>0</v>
          </cell>
          <cell r="BT377">
            <v>0</v>
          </cell>
          <cell r="BV377">
            <v>0</v>
          </cell>
          <cell r="BW377">
            <v>0</v>
          </cell>
          <cell r="BY377">
            <v>0</v>
          </cell>
          <cell r="BZ377">
            <v>0</v>
          </cell>
          <cell r="CB377">
            <v>0</v>
          </cell>
          <cell r="CC377">
            <v>0</v>
          </cell>
          <cell r="CE377">
            <v>0</v>
          </cell>
          <cell r="CF377">
            <v>0</v>
          </cell>
          <cell r="CH377">
            <v>0</v>
          </cell>
          <cell r="CI377">
            <v>0</v>
          </cell>
          <cell r="CK377">
            <v>0</v>
          </cell>
          <cell r="CL377">
            <v>0</v>
          </cell>
          <cell r="CN377">
            <v>0</v>
          </cell>
          <cell r="CO377">
            <v>0</v>
          </cell>
        </row>
        <row r="378">
          <cell r="B378">
            <v>0</v>
          </cell>
          <cell r="C378">
            <v>0</v>
          </cell>
          <cell r="E378">
            <v>0</v>
          </cell>
          <cell r="F378">
            <v>0</v>
          </cell>
          <cell r="H378">
            <v>0</v>
          </cell>
          <cell r="I378">
            <v>0</v>
          </cell>
          <cell r="K378">
            <v>0</v>
          </cell>
          <cell r="L378">
            <v>0</v>
          </cell>
          <cell r="N378">
            <v>0</v>
          </cell>
          <cell r="O378">
            <v>0</v>
          </cell>
          <cell r="Q378">
            <v>0</v>
          </cell>
          <cell r="R378">
            <v>0</v>
          </cell>
          <cell r="T378">
            <v>0</v>
          </cell>
          <cell r="U378">
            <v>0</v>
          </cell>
          <cell r="W378">
            <v>0</v>
          </cell>
          <cell r="X378">
            <v>0</v>
          </cell>
          <cell r="Z378">
            <v>0</v>
          </cell>
          <cell r="AA378">
            <v>0</v>
          </cell>
          <cell r="AC378">
            <v>0</v>
          </cell>
          <cell r="AD378">
            <v>0</v>
          </cell>
          <cell r="AF378">
            <v>0</v>
          </cell>
          <cell r="AG378">
            <v>0</v>
          </cell>
          <cell r="AI378">
            <v>0</v>
          </cell>
          <cell r="AJ378">
            <v>0</v>
          </cell>
          <cell r="AL378">
            <v>0</v>
          </cell>
          <cell r="AM378">
            <v>0</v>
          </cell>
          <cell r="AO378">
            <v>0</v>
          </cell>
          <cell r="AP378">
            <v>0</v>
          </cell>
          <cell r="AR378">
            <v>0</v>
          </cell>
          <cell r="AS378">
            <v>0</v>
          </cell>
          <cell r="AU378">
            <v>0</v>
          </cell>
          <cell r="AV378">
            <v>0</v>
          </cell>
          <cell r="AX378">
            <v>0</v>
          </cell>
          <cell r="AY378">
            <v>0</v>
          </cell>
          <cell r="BA378">
            <v>0</v>
          </cell>
          <cell r="BB378">
            <v>0</v>
          </cell>
          <cell r="BD378">
            <v>0</v>
          </cell>
          <cell r="BE378">
            <v>0</v>
          </cell>
          <cell r="BG378">
            <v>0</v>
          </cell>
          <cell r="BH378">
            <v>0</v>
          </cell>
          <cell r="BJ378">
            <v>0</v>
          </cell>
          <cell r="BK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S378">
            <v>0</v>
          </cell>
          <cell r="BT378">
            <v>0</v>
          </cell>
          <cell r="BV378">
            <v>0</v>
          </cell>
          <cell r="BW378">
            <v>0</v>
          </cell>
          <cell r="BY378">
            <v>0</v>
          </cell>
          <cell r="BZ378">
            <v>0</v>
          </cell>
          <cell r="CB378">
            <v>0</v>
          </cell>
          <cell r="CC378">
            <v>0</v>
          </cell>
          <cell r="CE378">
            <v>0</v>
          </cell>
          <cell r="CF378">
            <v>0</v>
          </cell>
          <cell r="CH378">
            <v>0</v>
          </cell>
          <cell r="CI378">
            <v>0</v>
          </cell>
          <cell r="CK378">
            <v>0</v>
          </cell>
          <cell r="CL378">
            <v>0</v>
          </cell>
          <cell r="CN378">
            <v>0</v>
          </cell>
          <cell r="CO378">
            <v>0</v>
          </cell>
        </row>
        <row r="379">
          <cell r="B379">
            <v>0</v>
          </cell>
          <cell r="C379">
            <v>0</v>
          </cell>
          <cell r="E379">
            <v>0</v>
          </cell>
          <cell r="F379">
            <v>0</v>
          </cell>
          <cell r="H379">
            <v>0</v>
          </cell>
          <cell r="I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Q379">
            <v>0</v>
          </cell>
          <cell r="R379">
            <v>0</v>
          </cell>
          <cell r="T379">
            <v>0</v>
          </cell>
          <cell r="U379">
            <v>0</v>
          </cell>
          <cell r="W379">
            <v>0</v>
          </cell>
          <cell r="X379">
            <v>0</v>
          </cell>
          <cell r="Z379">
            <v>0</v>
          </cell>
          <cell r="AA379">
            <v>0</v>
          </cell>
          <cell r="AC379">
            <v>0</v>
          </cell>
          <cell r="AD379">
            <v>0</v>
          </cell>
          <cell r="AF379">
            <v>0</v>
          </cell>
          <cell r="AG379">
            <v>0</v>
          </cell>
          <cell r="AI379">
            <v>0</v>
          </cell>
          <cell r="AJ379">
            <v>0</v>
          </cell>
          <cell r="AL379">
            <v>0</v>
          </cell>
          <cell r="AM379">
            <v>0</v>
          </cell>
          <cell r="AO379">
            <v>0</v>
          </cell>
          <cell r="AP379">
            <v>0</v>
          </cell>
          <cell r="AR379">
            <v>0</v>
          </cell>
          <cell r="AS379">
            <v>0</v>
          </cell>
          <cell r="AU379">
            <v>0</v>
          </cell>
          <cell r="AV379">
            <v>0</v>
          </cell>
          <cell r="AX379">
            <v>0</v>
          </cell>
          <cell r="AY379">
            <v>0</v>
          </cell>
          <cell r="BA379">
            <v>0</v>
          </cell>
          <cell r="BB379">
            <v>0</v>
          </cell>
          <cell r="BD379">
            <v>0</v>
          </cell>
          <cell r="BE379">
            <v>0</v>
          </cell>
          <cell r="BG379">
            <v>0</v>
          </cell>
          <cell r="BH379">
            <v>0</v>
          </cell>
          <cell r="BJ379">
            <v>0</v>
          </cell>
          <cell r="BK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S379">
            <v>0</v>
          </cell>
          <cell r="BT379">
            <v>0</v>
          </cell>
          <cell r="BV379">
            <v>0</v>
          </cell>
          <cell r="BW379">
            <v>0</v>
          </cell>
          <cell r="BY379">
            <v>0</v>
          </cell>
          <cell r="BZ379">
            <v>0</v>
          </cell>
          <cell r="CB379">
            <v>0</v>
          </cell>
          <cell r="CC379">
            <v>0</v>
          </cell>
          <cell r="CE379">
            <v>0</v>
          </cell>
          <cell r="CF379">
            <v>0</v>
          </cell>
          <cell r="CH379">
            <v>0</v>
          </cell>
          <cell r="CI379">
            <v>0</v>
          </cell>
          <cell r="CK379">
            <v>0</v>
          </cell>
          <cell r="CL379">
            <v>0</v>
          </cell>
          <cell r="CN379">
            <v>0</v>
          </cell>
          <cell r="CO379">
            <v>0</v>
          </cell>
        </row>
        <row r="380">
          <cell r="B380">
            <v>0</v>
          </cell>
          <cell r="C380">
            <v>0</v>
          </cell>
          <cell r="E380">
            <v>0</v>
          </cell>
          <cell r="F380">
            <v>0</v>
          </cell>
          <cell r="H380">
            <v>0</v>
          </cell>
          <cell r="I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Q380">
            <v>0</v>
          </cell>
          <cell r="R380">
            <v>0</v>
          </cell>
          <cell r="T380">
            <v>0</v>
          </cell>
          <cell r="U380">
            <v>0</v>
          </cell>
          <cell r="W380">
            <v>0</v>
          </cell>
          <cell r="X380">
            <v>0</v>
          </cell>
          <cell r="Z380">
            <v>0</v>
          </cell>
          <cell r="AA380">
            <v>0</v>
          </cell>
          <cell r="AC380">
            <v>0</v>
          </cell>
          <cell r="AD380">
            <v>0</v>
          </cell>
          <cell r="AF380">
            <v>0</v>
          </cell>
          <cell r="AG380">
            <v>0</v>
          </cell>
          <cell r="AI380">
            <v>0</v>
          </cell>
          <cell r="AJ380">
            <v>0</v>
          </cell>
          <cell r="AL380">
            <v>0</v>
          </cell>
          <cell r="AM380">
            <v>0</v>
          </cell>
          <cell r="AO380">
            <v>0</v>
          </cell>
          <cell r="AP380">
            <v>0</v>
          </cell>
          <cell r="AR380">
            <v>0</v>
          </cell>
          <cell r="AS380">
            <v>0</v>
          </cell>
          <cell r="AU380">
            <v>0</v>
          </cell>
          <cell r="AV380">
            <v>0</v>
          </cell>
          <cell r="AX380">
            <v>0</v>
          </cell>
          <cell r="AY380">
            <v>0</v>
          </cell>
          <cell r="BA380">
            <v>0</v>
          </cell>
          <cell r="BB380">
            <v>0</v>
          </cell>
          <cell r="BD380">
            <v>0</v>
          </cell>
          <cell r="BE380">
            <v>0</v>
          </cell>
          <cell r="BG380">
            <v>0</v>
          </cell>
          <cell r="BH380">
            <v>0</v>
          </cell>
          <cell r="BJ380">
            <v>0</v>
          </cell>
          <cell r="BK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S380">
            <v>0</v>
          </cell>
          <cell r="BT380">
            <v>0</v>
          </cell>
          <cell r="BV380">
            <v>0</v>
          </cell>
          <cell r="BW380">
            <v>0</v>
          </cell>
          <cell r="BY380">
            <v>0</v>
          </cell>
          <cell r="BZ380">
            <v>0</v>
          </cell>
          <cell r="CB380">
            <v>0</v>
          </cell>
          <cell r="CC380">
            <v>0</v>
          </cell>
          <cell r="CE380">
            <v>0</v>
          </cell>
          <cell r="CF380">
            <v>0</v>
          </cell>
          <cell r="CH380">
            <v>0</v>
          </cell>
          <cell r="CI380">
            <v>0</v>
          </cell>
          <cell r="CK380">
            <v>0</v>
          </cell>
          <cell r="CL380">
            <v>0</v>
          </cell>
          <cell r="CN380">
            <v>0</v>
          </cell>
          <cell r="CO380">
            <v>0</v>
          </cell>
        </row>
        <row r="381">
          <cell r="B381">
            <v>0</v>
          </cell>
          <cell r="C381">
            <v>0</v>
          </cell>
          <cell r="E381">
            <v>0</v>
          </cell>
          <cell r="F381">
            <v>0</v>
          </cell>
          <cell r="H381">
            <v>0</v>
          </cell>
          <cell r="I381">
            <v>0</v>
          </cell>
          <cell r="K381">
            <v>0</v>
          </cell>
          <cell r="L381">
            <v>0</v>
          </cell>
          <cell r="N381">
            <v>0</v>
          </cell>
          <cell r="O381">
            <v>0</v>
          </cell>
          <cell r="Q381">
            <v>0</v>
          </cell>
          <cell r="R381">
            <v>0</v>
          </cell>
          <cell r="T381">
            <v>0</v>
          </cell>
          <cell r="U381">
            <v>0</v>
          </cell>
          <cell r="W381">
            <v>0</v>
          </cell>
          <cell r="X381">
            <v>0</v>
          </cell>
          <cell r="Z381">
            <v>0</v>
          </cell>
          <cell r="AA381">
            <v>0</v>
          </cell>
          <cell r="AC381">
            <v>0</v>
          </cell>
          <cell r="AD381">
            <v>0</v>
          </cell>
          <cell r="AF381">
            <v>0</v>
          </cell>
          <cell r="AG381">
            <v>0</v>
          </cell>
          <cell r="AI381">
            <v>0</v>
          </cell>
          <cell r="AJ381">
            <v>0</v>
          </cell>
          <cell r="AL381">
            <v>0</v>
          </cell>
          <cell r="AM381">
            <v>0</v>
          </cell>
          <cell r="AO381">
            <v>0</v>
          </cell>
          <cell r="AP381">
            <v>0</v>
          </cell>
          <cell r="AR381">
            <v>0</v>
          </cell>
          <cell r="AS381">
            <v>0</v>
          </cell>
          <cell r="AU381">
            <v>0</v>
          </cell>
          <cell r="AV381">
            <v>0</v>
          </cell>
          <cell r="AX381">
            <v>0</v>
          </cell>
          <cell r="AY381">
            <v>0</v>
          </cell>
          <cell r="BA381">
            <v>0</v>
          </cell>
          <cell r="BB381">
            <v>0</v>
          </cell>
          <cell r="BD381">
            <v>0</v>
          </cell>
          <cell r="BE381">
            <v>0</v>
          </cell>
          <cell r="BG381">
            <v>0</v>
          </cell>
          <cell r="BH381">
            <v>0</v>
          </cell>
          <cell r="BJ381">
            <v>0</v>
          </cell>
          <cell r="BK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S381">
            <v>0</v>
          </cell>
          <cell r="BT381">
            <v>0</v>
          </cell>
          <cell r="BV381">
            <v>0</v>
          </cell>
          <cell r="BW381">
            <v>0</v>
          </cell>
          <cell r="BY381">
            <v>0</v>
          </cell>
          <cell r="BZ381">
            <v>0</v>
          </cell>
          <cell r="CB381">
            <v>0</v>
          </cell>
          <cell r="CC381">
            <v>0</v>
          </cell>
          <cell r="CE381">
            <v>0</v>
          </cell>
          <cell r="CF381">
            <v>0</v>
          </cell>
          <cell r="CH381">
            <v>0</v>
          </cell>
          <cell r="CI381">
            <v>0</v>
          </cell>
          <cell r="CK381">
            <v>0</v>
          </cell>
          <cell r="CL381">
            <v>0</v>
          </cell>
          <cell r="CN381">
            <v>0</v>
          </cell>
          <cell r="CO381">
            <v>0</v>
          </cell>
        </row>
        <row r="382">
          <cell r="B382">
            <v>0</v>
          </cell>
          <cell r="C382">
            <v>0</v>
          </cell>
          <cell r="E382">
            <v>0</v>
          </cell>
          <cell r="F382">
            <v>0</v>
          </cell>
          <cell r="H382">
            <v>0</v>
          </cell>
          <cell r="I382">
            <v>0</v>
          </cell>
          <cell r="K382">
            <v>0</v>
          </cell>
          <cell r="L382">
            <v>0</v>
          </cell>
          <cell r="N382">
            <v>0</v>
          </cell>
          <cell r="O382">
            <v>0</v>
          </cell>
          <cell r="Q382">
            <v>0</v>
          </cell>
          <cell r="R382">
            <v>0</v>
          </cell>
          <cell r="T382">
            <v>0</v>
          </cell>
          <cell r="U382">
            <v>0</v>
          </cell>
          <cell r="W382">
            <v>0</v>
          </cell>
          <cell r="X382">
            <v>0</v>
          </cell>
          <cell r="Z382">
            <v>0</v>
          </cell>
          <cell r="AA382">
            <v>0</v>
          </cell>
          <cell r="AC382">
            <v>0</v>
          </cell>
          <cell r="AD382">
            <v>0</v>
          </cell>
          <cell r="AF382">
            <v>0</v>
          </cell>
          <cell r="AG382">
            <v>0</v>
          </cell>
          <cell r="AI382">
            <v>0</v>
          </cell>
          <cell r="AJ382">
            <v>0</v>
          </cell>
          <cell r="AL382">
            <v>0</v>
          </cell>
          <cell r="AM382">
            <v>0</v>
          </cell>
          <cell r="AO382">
            <v>0</v>
          </cell>
          <cell r="AP382">
            <v>0</v>
          </cell>
          <cell r="AR382">
            <v>0</v>
          </cell>
          <cell r="AS382">
            <v>0</v>
          </cell>
          <cell r="AU382">
            <v>0</v>
          </cell>
          <cell r="AV382">
            <v>0</v>
          </cell>
          <cell r="AX382">
            <v>0</v>
          </cell>
          <cell r="AY382">
            <v>0</v>
          </cell>
          <cell r="BA382">
            <v>0</v>
          </cell>
          <cell r="BB382">
            <v>0</v>
          </cell>
          <cell r="BD382">
            <v>0</v>
          </cell>
          <cell r="BE382">
            <v>0</v>
          </cell>
          <cell r="BG382">
            <v>0</v>
          </cell>
          <cell r="BH382">
            <v>0</v>
          </cell>
          <cell r="BJ382">
            <v>0</v>
          </cell>
          <cell r="BK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S382">
            <v>0</v>
          </cell>
          <cell r="BT382">
            <v>0</v>
          </cell>
          <cell r="BV382">
            <v>0</v>
          </cell>
          <cell r="BW382">
            <v>0</v>
          </cell>
          <cell r="BY382">
            <v>0</v>
          </cell>
          <cell r="BZ382">
            <v>0</v>
          </cell>
          <cell r="CB382">
            <v>0</v>
          </cell>
          <cell r="CC382">
            <v>0</v>
          </cell>
          <cell r="CE382">
            <v>0</v>
          </cell>
          <cell r="CF382">
            <v>0</v>
          </cell>
          <cell r="CH382">
            <v>0</v>
          </cell>
          <cell r="CI382">
            <v>0</v>
          </cell>
          <cell r="CK382">
            <v>0</v>
          </cell>
          <cell r="CL382">
            <v>0</v>
          </cell>
          <cell r="CN382">
            <v>0</v>
          </cell>
          <cell r="CO382">
            <v>0</v>
          </cell>
        </row>
        <row r="383">
          <cell r="B383">
            <v>0</v>
          </cell>
          <cell r="C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0</v>
          </cell>
          <cell r="K383">
            <v>0</v>
          </cell>
          <cell r="L383">
            <v>0</v>
          </cell>
          <cell r="N383">
            <v>0</v>
          </cell>
          <cell r="O383">
            <v>0</v>
          </cell>
          <cell r="Q383">
            <v>0</v>
          </cell>
          <cell r="R383">
            <v>0</v>
          </cell>
          <cell r="T383">
            <v>0</v>
          </cell>
          <cell r="U383">
            <v>0</v>
          </cell>
          <cell r="W383">
            <v>0</v>
          </cell>
          <cell r="X383">
            <v>0</v>
          </cell>
          <cell r="Z383">
            <v>0</v>
          </cell>
          <cell r="AA383">
            <v>0</v>
          </cell>
          <cell r="AC383">
            <v>0</v>
          </cell>
          <cell r="AD383">
            <v>0</v>
          </cell>
          <cell r="AF383">
            <v>0</v>
          </cell>
          <cell r="AG383">
            <v>0</v>
          </cell>
          <cell r="AI383">
            <v>0</v>
          </cell>
          <cell r="AJ383">
            <v>0</v>
          </cell>
          <cell r="AL383">
            <v>0</v>
          </cell>
          <cell r="AM383">
            <v>0</v>
          </cell>
          <cell r="AO383">
            <v>0</v>
          </cell>
          <cell r="AP383">
            <v>0</v>
          </cell>
          <cell r="AR383">
            <v>0</v>
          </cell>
          <cell r="AS383">
            <v>0</v>
          </cell>
          <cell r="AU383">
            <v>0</v>
          </cell>
          <cell r="AV383">
            <v>0</v>
          </cell>
          <cell r="AX383">
            <v>0</v>
          </cell>
          <cell r="AY383">
            <v>0</v>
          </cell>
          <cell r="BA383">
            <v>0</v>
          </cell>
          <cell r="BB383">
            <v>0</v>
          </cell>
          <cell r="BD383">
            <v>0</v>
          </cell>
          <cell r="BE383">
            <v>0</v>
          </cell>
          <cell r="BG383">
            <v>0</v>
          </cell>
          <cell r="BH383">
            <v>0</v>
          </cell>
          <cell r="BJ383">
            <v>0</v>
          </cell>
          <cell r="BK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S383">
            <v>0</v>
          </cell>
          <cell r="BT383">
            <v>0</v>
          </cell>
          <cell r="BV383">
            <v>0</v>
          </cell>
          <cell r="BW383">
            <v>0</v>
          </cell>
          <cell r="BY383">
            <v>0</v>
          </cell>
          <cell r="BZ383">
            <v>0</v>
          </cell>
          <cell r="CB383">
            <v>0</v>
          </cell>
          <cell r="CC383">
            <v>0</v>
          </cell>
          <cell r="CE383">
            <v>0</v>
          </cell>
          <cell r="CF383">
            <v>0</v>
          </cell>
          <cell r="CH383">
            <v>0</v>
          </cell>
          <cell r="CI383">
            <v>0</v>
          </cell>
          <cell r="CK383">
            <v>0</v>
          </cell>
          <cell r="CL383">
            <v>0</v>
          </cell>
          <cell r="CN383">
            <v>0</v>
          </cell>
          <cell r="CO383">
            <v>0</v>
          </cell>
        </row>
        <row r="384">
          <cell r="B384">
            <v>0</v>
          </cell>
          <cell r="C384">
            <v>0</v>
          </cell>
          <cell r="E384">
            <v>0</v>
          </cell>
          <cell r="F384">
            <v>0</v>
          </cell>
          <cell r="H384">
            <v>0</v>
          </cell>
          <cell r="I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Q384">
            <v>0</v>
          </cell>
          <cell r="R384">
            <v>0</v>
          </cell>
          <cell r="T384">
            <v>0</v>
          </cell>
          <cell r="U384">
            <v>0</v>
          </cell>
          <cell r="W384">
            <v>0</v>
          </cell>
          <cell r="X384">
            <v>0</v>
          </cell>
          <cell r="Z384">
            <v>0</v>
          </cell>
          <cell r="AA384">
            <v>0</v>
          </cell>
          <cell r="AC384">
            <v>0</v>
          </cell>
          <cell r="AD384">
            <v>0</v>
          </cell>
          <cell r="AF384">
            <v>0</v>
          </cell>
          <cell r="AG384">
            <v>0</v>
          </cell>
          <cell r="AI384">
            <v>0</v>
          </cell>
          <cell r="AJ384">
            <v>0</v>
          </cell>
          <cell r="AL384">
            <v>0</v>
          </cell>
          <cell r="AM384">
            <v>0</v>
          </cell>
          <cell r="AO384">
            <v>0</v>
          </cell>
          <cell r="AP384">
            <v>0</v>
          </cell>
          <cell r="AR384">
            <v>0</v>
          </cell>
          <cell r="AS384">
            <v>0</v>
          </cell>
          <cell r="AU384">
            <v>0</v>
          </cell>
          <cell r="AV384">
            <v>0</v>
          </cell>
          <cell r="AX384">
            <v>0</v>
          </cell>
          <cell r="AY384">
            <v>0</v>
          </cell>
          <cell r="BA384">
            <v>0</v>
          </cell>
          <cell r="BB384">
            <v>0</v>
          </cell>
          <cell r="BD384">
            <v>0</v>
          </cell>
          <cell r="BE384">
            <v>0</v>
          </cell>
          <cell r="BG384">
            <v>0</v>
          </cell>
          <cell r="BH384">
            <v>0</v>
          </cell>
          <cell r="BJ384">
            <v>0</v>
          </cell>
          <cell r="BK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S384">
            <v>0</v>
          </cell>
          <cell r="BT384">
            <v>0</v>
          </cell>
          <cell r="BV384">
            <v>0</v>
          </cell>
          <cell r="BW384">
            <v>0</v>
          </cell>
          <cell r="BY384">
            <v>0</v>
          </cell>
          <cell r="BZ384">
            <v>0</v>
          </cell>
          <cell r="CB384">
            <v>0</v>
          </cell>
          <cell r="CC384">
            <v>0</v>
          </cell>
          <cell r="CE384">
            <v>0</v>
          </cell>
          <cell r="CF384">
            <v>0</v>
          </cell>
          <cell r="CH384">
            <v>0</v>
          </cell>
          <cell r="CI384">
            <v>0</v>
          </cell>
          <cell r="CK384">
            <v>0</v>
          </cell>
          <cell r="CL384">
            <v>0</v>
          </cell>
          <cell r="CN384">
            <v>0</v>
          </cell>
          <cell r="CO384">
            <v>0</v>
          </cell>
        </row>
        <row r="385">
          <cell r="B385">
            <v>0</v>
          </cell>
          <cell r="C385">
            <v>0</v>
          </cell>
          <cell r="E385">
            <v>0</v>
          </cell>
          <cell r="F385">
            <v>0</v>
          </cell>
          <cell r="H385">
            <v>0</v>
          </cell>
          <cell r="I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Q385">
            <v>0</v>
          </cell>
          <cell r="R385">
            <v>0</v>
          </cell>
          <cell r="T385">
            <v>0</v>
          </cell>
          <cell r="U385">
            <v>0</v>
          </cell>
          <cell r="W385">
            <v>0</v>
          </cell>
          <cell r="X385">
            <v>0</v>
          </cell>
          <cell r="Z385">
            <v>0</v>
          </cell>
          <cell r="AA385">
            <v>0</v>
          </cell>
          <cell r="AC385">
            <v>0</v>
          </cell>
          <cell r="AD385">
            <v>0</v>
          </cell>
          <cell r="AF385">
            <v>0</v>
          </cell>
          <cell r="AG385">
            <v>0</v>
          </cell>
          <cell r="AI385">
            <v>0</v>
          </cell>
          <cell r="AJ385">
            <v>0</v>
          </cell>
          <cell r="AL385">
            <v>0</v>
          </cell>
          <cell r="AM385">
            <v>0</v>
          </cell>
          <cell r="AO385">
            <v>0</v>
          </cell>
          <cell r="AP385">
            <v>0</v>
          </cell>
          <cell r="AR385">
            <v>0</v>
          </cell>
          <cell r="AS385">
            <v>0</v>
          </cell>
          <cell r="AU385">
            <v>0</v>
          </cell>
          <cell r="AV385">
            <v>0</v>
          </cell>
          <cell r="AX385">
            <v>0</v>
          </cell>
          <cell r="AY385">
            <v>0</v>
          </cell>
          <cell r="BA385">
            <v>0</v>
          </cell>
          <cell r="BB385">
            <v>0</v>
          </cell>
          <cell r="BD385">
            <v>0</v>
          </cell>
          <cell r="BE385">
            <v>0</v>
          </cell>
          <cell r="BG385">
            <v>0</v>
          </cell>
          <cell r="BH385">
            <v>0</v>
          </cell>
          <cell r="BJ385">
            <v>0</v>
          </cell>
          <cell r="BK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S385">
            <v>0</v>
          </cell>
          <cell r="BT385">
            <v>0</v>
          </cell>
          <cell r="BV385">
            <v>0</v>
          </cell>
          <cell r="BW385">
            <v>0</v>
          </cell>
          <cell r="BY385">
            <v>0</v>
          </cell>
          <cell r="BZ385">
            <v>0</v>
          </cell>
          <cell r="CB385">
            <v>0</v>
          </cell>
          <cell r="CC385">
            <v>0</v>
          </cell>
          <cell r="CE385">
            <v>0</v>
          </cell>
          <cell r="CF385">
            <v>0</v>
          </cell>
          <cell r="CH385">
            <v>0</v>
          </cell>
          <cell r="CI385">
            <v>0</v>
          </cell>
          <cell r="CK385">
            <v>0</v>
          </cell>
          <cell r="CL385">
            <v>0</v>
          </cell>
          <cell r="CN385">
            <v>0</v>
          </cell>
          <cell r="CO385">
            <v>0</v>
          </cell>
        </row>
        <row r="386">
          <cell r="B386">
            <v>0</v>
          </cell>
          <cell r="C386">
            <v>0</v>
          </cell>
          <cell r="E386">
            <v>0</v>
          </cell>
          <cell r="F386">
            <v>0</v>
          </cell>
          <cell r="H386">
            <v>0</v>
          </cell>
          <cell r="I386">
            <v>0</v>
          </cell>
          <cell r="K386">
            <v>0</v>
          </cell>
          <cell r="L386">
            <v>0</v>
          </cell>
          <cell r="N386">
            <v>0</v>
          </cell>
          <cell r="O386">
            <v>0</v>
          </cell>
          <cell r="Q386">
            <v>0</v>
          </cell>
          <cell r="R386">
            <v>0</v>
          </cell>
          <cell r="T386">
            <v>0</v>
          </cell>
          <cell r="U386">
            <v>0</v>
          </cell>
          <cell r="W386">
            <v>0</v>
          </cell>
          <cell r="X386">
            <v>0</v>
          </cell>
          <cell r="Z386">
            <v>0</v>
          </cell>
          <cell r="AA386">
            <v>0</v>
          </cell>
          <cell r="AC386">
            <v>0</v>
          </cell>
          <cell r="AD386">
            <v>0</v>
          </cell>
          <cell r="AF386">
            <v>0</v>
          </cell>
          <cell r="AG386">
            <v>0</v>
          </cell>
          <cell r="AI386">
            <v>0</v>
          </cell>
          <cell r="AJ386">
            <v>0</v>
          </cell>
          <cell r="AL386">
            <v>0</v>
          </cell>
          <cell r="AM386">
            <v>0</v>
          </cell>
          <cell r="AO386">
            <v>0</v>
          </cell>
          <cell r="AP386">
            <v>0</v>
          </cell>
          <cell r="AR386">
            <v>0</v>
          </cell>
          <cell r="AS386">
            <v>0</v>
          </cell>
          <cell r="AU386">
            <v>0</v>
          </cell>
          <cell r="AV386">
            <v>0</v>
          </cell>
          <cell r="AX386">
            <v>0</v>
          </cell>
          <cell r="AY386">
            <v>0</v>
          </cell>
          <cell r="BA386">
            <v>0</v>
          </cell>
          <cell r="BB386">
            <v>0</v>
          </cell>
          <cell r="BD386">
            <v>0</v>
          </cell>
          <cell r="BE386">
            <v>0</v>
          </cell>
          <cell r="BG386">
            <v>0</v>
          </cell>
          <cell r="BH386">
            <v>0</v>
          </cell>
          <cell r="BJ386">
            <v>0</v>
          </cell>
          <cell r="BK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S386">
            <v>0</v>
          </cell>
          <cell r="BT386">
            <v>0</v>
          </cell>
          <cell r="BV386">
            <v>0</v>
          </cell>
          <cell r="BW386">
            <v>0</v>
          </cell>
          <cell r="BY386">
            <v>0</v>
          </cell>
          <cell r="BZ386">
            <v>0</v>
          </cell>
          <cell r="CB386">
            <v>0</v>
          </cell>
          <cell r="CC386">
            <v>0</v>
          </cell>
          <cell r="CE386">
            <v>0</v>
          </cell>
          <cell r="CF386">
            <v>0</v>
          </cell>
          <cell r="CH386">
            <v>0</v>
          </cell>
          <cell r="CI386">
            <v>0</v>
          </cell>
          <cell r="CK386">
            <v>0</v>
          </cell>
          <cell r="CL386">
            <v>0</v>
          </cell>
          <cell r="CN386">
            <v>0</v>
          </cell>
          <cell r="CO386">
            <v>0</v>
          </cell>
        </row>
        <row r="387">
          <cell r="B387">
            <v>0</v>
          </cell>
          <cell r="C387">
            <v>0</v>
          </cell>
          <cell r="E387">
            <v>0</v>
          </cell>
          <cell r="F387">
            <v>0</v>
          </cell>
          <cell r="H387">
            <v>0</v>
          </cell>
          <cell r="I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0</v>
          </cell>
          <cell r="Q387">
            <v>0</v>
          </cell>
          <cell r="R387">
            <v>0</v>
          </cell>
          <cell r="T387">
            <v>0</v>
          </cell>
          <cell r="U387">
            <v>0</v>
          </cell>
          <cell r="W387">
            <v>0</v>
          </cell>
          <cell r="X387">
            <v>0</v>
          </cell>
          <cell r="Z387">
            <v>0</v>
          </cell>
          <cell r="AA387">
            <v>0</v>
          </cell>
          <cell r="AC387">
            <v>0</v>
          </cell>
          <cell r="AD387">
            <v>0</v>
          </cell>
          <cell r="AF387">
            <v>0</v>
          </cell>
          <cell r="AG387">
            <v>0</v>
          </cell>
          <cell r="AI387">
            <v>0</v>
          </cell>
          <cell r="AJ387">
            <v>0</v>
          </cell>
          <cell r="AL387">
            <v>0</v>
          </cell>
          <cell r="AM387">
            <v>0</v>
          </cell>
          <cell r="AO387">
            <v>0</v>
          </cell>
          <cell r="AP387">
            <v>0</v>
          </cell>
          <cell r="AR387">
            <v>0</v>
          </cell>
          <cell r="AS387">
            <v>0</v>
          </cell>
          <cell r="AU387">
            <v>0</v>
          </cell>
          <cell r="AV387">
            <v>0</v>
          </cell>
          <cell r="AX387">
            <v>0</v>
          </cell>
          <cell r="AY387">
            <v>0</v>
          </cell>
          <cell r="BA387">
            <v>0</v>
          </cell>
          <cell r="BB387">
            <v>0</v>
          </cell>
          <cell r="BD387">
            <v>0</v>
          </cell>
          <cell r="BE387">
            <v>0</v>
          </cell>
          <cell r="BG387">
            <v>0</v>
          </cell>
          <cell r="BH387">
            <v>0</v>
          </cell>
          <cell r="BJ387">
            <v>0</v>
          </cell>
          <cell r="BK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S387">
            <v>0</v>
          </cell>
          <cell r="BT387">
            <v>0</v>
          </cell>
          <cell r="BV387">
            <v>0</v>
          </cell>
          <cell r="BW387">
            <v>0</v>
          </cell>
          <cell r="BY387">
            <v>0</v>
          </cell>
          <cell r="BZ387">
            <v>0</v>
          </cell>
          <cell r="CB387">
            <v>0</v>
          </cell>
          <cell r="CC387">
            <v>0</v>
          </cell>
          <cell r="CE387">
            <v>0</v>
          </cell>
          <cell r="CF387">
            <v>0</v>
          </cell>
          <cell r="CH387">
            <v>0</v>
          </cell>
          <cell r="CI387">
            <v>0</v>
          </cell>
          <cell r="CK387">
            <v>0</v>
          </cell>
          <cell r="CL387">
            <v>0</v>
          </cell>
          <cell r="CN387">
            <v>0</v>
          </cell>
          <cell r="CO387">
            <v>0</v>
          </cell>
        </row>
        <row r="388">
          <cell r="B388">
            <v>0</v>
          </cell>
          <cell r="C388">
            <v>0</v>
          </cell>
          <cell r="E388">
            <v>0</v>
          </cell>
          <cell r="F388">
            <v>0</v>
          </cell>
          <cell r="H388">
            <v>0</v>
          </cell>
          <cell r="I388">
            <v>0</v>
          </cell>
          <cell r="K388">
            <v>0</v>
          </cell>
          <cell r="L388">
            <v>0</v>
          </cell>
          <cell r="N388">
            <v>0</v>
          </cell>
          <cell r="O388">
            <v>0</v>
          </cell>
          <cell r="Q388">
            <v>0</v>
          </cell>
          <cell r="R388">
            <v>0</v>
          </cell>
          <cell r="T388">
            <v>0</v>
          </cell>
          <cell r="U388">
            <v>0</v>
          </cell>
          <cell r="W388">
            <v>0</v>
          </cell>
          <cell r="X388">
            <v>0</v>
          </cell>
          <cell r="Z388">
            <v>0</v>
          </cell>
          <cell r="AA388">
            <v>0</v>
          </cell>
          <cell r="AC388">
            <v>0</v>
          </cell>
          <cell r="AD388">
            <v>0</v>
          </cell>
          <cell r="AF388">
            <v>0</v>
          </cell>
          <cell r="AG388">
            <v>0</v>
          </cell>
          <cell r="AI388">
            <v>0</v>
          </cell>
          <cell r="AJ388">
            <v>0</v>
          </cell>
          <cell r="AL388">
            <v>0</v>
          </cell>
          <cell r="AM388">
            <v>0</v>
          </cell>
          <cell r="AO388">
            <v>0</v>
          </cell>
          <cell r="AP388">
            <v>0</v>
          </cell>
          <cell r="AR388">
            <v>0</v>
          </cell>
          <cell r="AS388">
            <v>0</v>
          </cell>
          <cell r="AU388">
            <v>0</v>
          </cell>
          <cell r="AV388">
            <v>0</v>
          </cell>
          <cell r="AX388">
            <v>0</v>
          </cell>
          <cell r="AY388">
            <v>0</v>
          </cell>
          <cell r="BA388">
            <v>0</v>
          </cell>
          <cell r="BB388">
            <v>0</v>
          </cell>
          <cell r="BD388">
            <v>0</v>
          </cell>
          <cell r="BE388">
            <v>0</v>
          </cell>
          <cell r="BG388">
            <v>0</v>
          </cell>
          <cell r="BH388">
            <v>0</v>
          </cell>
          <cell r="BJ388">
            <v>0</v>
          </cell>
          <cell r="BK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S388">
            <v>0</v>
          </cell>
          <cell r="BT388">
            <v>0</v>
          </cell>
          <cell r="BV388">
            <v>0</v>
          </cell>
          <cell r="BW388">
            <v>0</v>
          </cell>
          <cell r="BY388">
            <v>0</v>
          </cell>
          <cell r="BZ388">
            <v>0</v>
          </cell>
          <cell r="CB388">
            <v>0</v>
          </cell>
          <cell r="CC388">
            <v>0</v>
          </cell>
          <cell r="CE388">
            <v>0</v>
          </cell>
          <cell r="CF388">
            <v>0</v>
          </cell>
          <cell r="CH388">
            <v>0</v>
          </cell>
          <cell r="CI388">
            <v>0</v>
          </cell>
          <cell r="CK388">
            <v>0</v>
          </cell>
          <cell r="CL388">
            <v>0</v>
          </cell>
          <cell r="CN388">
            <v>0</v>
          </cell>
          <cell r="CO388">
            <v>0</v>
          </cell>
        </row>
        <row r="389">
          <cell r="B389">
            <v>0</v>
          </cell>
          <cell r="C389">
            <v>0</v>
          </cell>
          <cell r="E389">
            <v>0</v>
          </cell>
          <cell r="F389">
            <v>0</v>
          </cell>
          <cell r="H389">
            <v>0</v>
          </cell>
          <cell r="I389">
            <v>0</v>
          </cell>
          <cell r="K389">
            <v>0</v>
          </cell>
          <cell r="L389">
            <v>0</v>
          </cell>
          <cell r="N389">
            <v>0</v>
          </cell>
          <cell r="O389">
            <v>0</v>
          </cell>
          <cell r="Q389">
            <v>0</v>
          </cell>
          <cell r="R389">
            <v>0</v>
          </cell>
          <cell r="T389">
            <v>0</v>
          </cell>
          <cell r="U389">
            <v>0</v>
          </cell>
          <cell r="W389">
            <v>0</v>
          </cell>
          <cell r="X389">
            <v>0</v>
          </cell>
          <cell r="Z389">
            <v>0</v>
          </cell>
          <cell r="AA389">
            <v>0</v>
          </cell>
          <cell r="AC389">
            <v>0</v>
          </cell>
          <cell r="AD389">
            <v>0</v>
          </cell>
          <cell r="AF389">
            <v>0</v>
          </cell>
          <cell r="AG389">
            <v>0</v>
          </cell>
          <cell r="AI389">
            <v>0</v>
          </cell>
          <cell r="AJ389">
            <v>0</v>
          </cell>
          <cell r="AL389">
            <v>0</v>
          </cell>
          <cell r="AM389">
            <v>0</v>
          </cell>
          <cell r="AO389">
            <v>0</v>
          </cell>
          <cell r="AP389">
            <v>0</v>
          </cell>
          <cell r="AR389">
            <v>0</v>
          </cell>
          <cell r="AS389">
            <v>0</v>
          </cell>
          <cell r="AU389">
            <v>0</v>
          </cell>
          <cell r="AV389">
            <v>0</v>
          </cell>
          <cell r="AX389">
            <v>0</v>
          </cell>
          <cell r="AY389">
            <v>0</v>
          </cell>
          <cell r="BA389">
            <v>0</v>
          </cell>
          <cell r="BB389">
            <v>0</v>
          </cell>
          <cell r="BD389">
            <v>0</v>
          </cell>
          <cell r="BE389">
            <v>0</v>
          </cell>
          <cell r="BG389">
            <v>0</v>
          </cell>
          <cell r="BH389">
            <v>0</v>
          </cell>
          <cell r="BJ389">
            <v>0</v>
          </cell>
          <cell r="BK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S389">
            <v>0</v>
          </cell>
          <cell r="BT389">
            <v>0</v>
          </cell>
          <cell r="BV389">
            <v>0</v>
          </cell>
          <cell r="BW389">
            <v>0</v>
          </cell>
          <cell r="BY389">
            <v>0</v>
          </cell>
          <cell r="BZ389">
            <v>0</v>
          </cell>
          <cell r="CB389">
            <v>0</v>
          </cell>
          <cell r="CC389">
            <v>0</v>
          </cell>
          <cell r="CE389">
            <v>0</v>
          </cell>
          <cell r="CF389">
            <v>0</v>
          </cell>
          <cell r="CH389">
            <v>0</v>
          </cell>
          <cell r="CI389">
            <v>0</v>
          </cell>
          <cell r="CK389">
            <v>0</v>
          </cell>
          <cell r="CL389">
            <v>0</v>
          </cell>
          <cell r="CN389">
            <v>0</v>
          </cell>
          <cell r="CO389">
            <v>0</v>
          </cell>
        </row>
        <row r="390">
          <cell r="B390">
            <v>0</v>
          </cell>
          <cell r="C390">
            <v>0</v>
          </cell>
          <cell r="E390">
            <v>0</v>
          </cell>
          <cell r="F390">
            <v>0</v>
          </cell>
          <cell r="H390">
            <v>0</v>
          </cell>
          <cell r="I390">
            <v>0</v>
          </cell>
          <cell r="K390">
            <v>0</v>
          </cell>
          <cell r="L390">
            <v>0</v>
          </cell>
          <cell r="N390">
            <v>0</v>
          </cell>
          <cell r="O390">
            <v>0</v>
          </cell>
          <cell r="Q390">
            <v>0</v>
          </cell>
          <cell r="R390">
            <v>0</v>
          </cell>
          <cell r="T390">
            <v>0</v>
          </cell>
          <cell r="U390">
            <v>0</v>
          </cell>
          <cell r="W390">
            <v>0</v>
          </cell>
          <cell r="X390">
            <v>0</v>
          </cell>
          <cell r="Z390">
            <v>0</v>
          </cell>
          <cell r="AA390">
            <v>0</v>
          </cell>
          <cell r="AC390">
            <v>0</v>
          </cell>
          <cell r="AD390">
            <v>0</v>
          </cell>
          <cell r="AF390">
            <v>0</v>
          </cell>
          <cell r="AG390">
            <v>0</v>
          </cell>
          <cell r="AI390">
            <v>0</v>
          </cell>
          <cell r="AJ390">
            <v>0</v>
          </cell>
          <cell r="AL390">
            <v>0</v>
          </cell>
          <cell r="AM390">
            <v>0</v>
          </cell>
          <cell r="AO390">
            <v>0</v>
          </cell>
          <cell r="AP390">
            <v>0</v>
          </cell>
          <cell r="AR390">
            <v>0</v>
          </cell>
          <cell r="AS390">
            <v>0</v>
          </cell>
          <cell r="AU390">
            <v>0</v>
          </cell>
          <cell r="AV390">
            <v>0</v>
          </cell>
          <cell r="AX390">
            <v>0</v>
          </cell>
          <cell r="AY390">
            <v>0</v>
          </cell>
          <cell r="BA390">
            <v>0</v>
          </cell>
          <cell r="BB390">
            <v>0</v>
          </cell>
          <cell r="BD390">
            <v>0</v>
          </cell>
          <cell r="BE390">
            <v>0</v>
          </cell>
          <cell r="BG390">
            <v>0</v>
          </cell>
          <cell r="BH390">
            <v>0</v>
          </cell>
          <cell r="BJ390">
            <v>0</v>
          </cell>
          <cell r="BK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S390">
            <v>0</v>
          </cell>
          <cell r="BT390">
            <v>0</v>
          </cell>
          <cell r="BV390">
            <v>0</v>
          </cell>
          <cell r="BW390">
            <v>0</v>
          </cell>
          <cell r="BY390">
            <v>0</v>
          </cell>
          <cell r="BZ390">
            <v>0</v>
          </cell>
          <cell r="CB390">
            <v>0</v>
          </cell>
          <cell r="CC390">
            <v>0</v>
          </cell>
          <cell r="CE390">
            <v>0</v>
          </cell>
          <cell r="CF390">
            <v>0</v>
          </cell>
          <cell r="CH390">
            <v>0</v>
          </cell>
          <cell r="CI390">
            <v>0</v>
          </cell>
          <cell r="CK390">
            <v>0</v>
          </cell>
          <cell r="CL390">
            <v>0</v>
          </cell>
          <cell r="CN390">
            <v>0</v>
          </cell>
          <cell r="CO390">
            <v>0</v>
          </cell>
        </row>
        <row r="391">
          <cell r="B391">
            <v>0</v>
          </cell>
          <cell r="C391">
            <v>0</v>
          </cell>
          <cell r="E391">
            <v>0</v>
          </cell>
          <cell r="F391">
            <v>0</v>
          </cell>
          <cell r="H391">
            <v>0</v>
          </cell>
          <cell r="I391">
            <v>0</v>
          </cell>
          <cell r="K391">
            <v>0</v>
          </cell>
          <cell r="L391">
            <v>0</v>
          </cell>
          <cell r="N391">
            <v>0</v>
          </cell>
          <cell r="O391">
            <v>0</v>
          </cell>
          <cell r="Q391">
            <v>0</v>
          </cell>
          <cell r="R391">
            <v>0</v>
          </cell>
          <cell r="T391">
            <v>0</v>
          </cell>
          <cell r="U391">
            <v>0</v>
          </cell>
          <cell r="W391">
            <v>0</v>
          </cell>
          <cell r="X391">
            <v>0</v>
          </cell>
          <cell r="Z391">
            <v>0</v>
          </cell>
          <cell r="AA391">
            <v>0</v>
          </cell>
          <cell r="AC391">
            <v>0</v>
          </cell>
          <cell r="AD391">
            <v>0</v>
          </cell>
          <cell r="AF391">
            <v>0</v>
          </cell>
          <cell r="AG391">
            <v>0</v>
          </cell>
          <cell r="AI391">
            <v>0</v>
          </cell>
          <cell r="AJ391">
            <v>0</v>
          </cell>
          <cell r="AL391">
            <v>0</v>
          </cell>
          <cell r="AM391">
            <v>0</v>
          </cell>
          <cell r="AO391">
            <v>0</v>
          </cell>
          <cell r="AP391">
            <v>0</v>
          </cell>
          <cell r="AR391">
            <v>0</v>
          </cell>
          <cell r="AS391">
            <v>0</v>
          </cell>
          <cell r="AU391">
            <v>0</v>
          </cell>
          <cell r="AV391">
            <v>0</v>
          </cell>
          <cell r="AX391">
            <v>0</v>
          </cell>
          <cell r="AY391">
            <v>0</v>
          </cell>
          <cell r="BA391">
            <v>0</v>
          </cell>
          <cell r="BB391">
            <v>0</v>
          </cell>
          <cell r="BD391">
            <v>0</v>
          </cell>
          <cell r="BE391">
            <v>0</v>
          </cell>
          <cell r="BG391">
            <v>0</v>
          </cell>
          <cell r="BH391">
            <v>0</v>
          </cell>
          <cell r="BJ391">
            <v>0</v>
          </cell>
          <cell r="BK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S391">
            <v>0</v>
          </cell>
          <cell r="BT391">
            <v>0</v>
          </cell>
          <cell r="BV391">
            <v>0</v>
          </cell>
          <cell r="BW391">
            <v>0</v>
          </cell>
          <cell r="BY391">
            <v>0</v>
          </cell>
          <cell r="BZ391">
            <v>0</v>
          </cell>
          <cell r="CB391">
            <v>0</v>
          </cell>
          <cell r="CC391">
            <v>0</v>
          </cell>
          <cell r="CE391">
            <v>0</v>
          </cell>
          <cell r="CF391">
            <v>0</v>
          </cell>
          <cell r="CH391">
            <v>0</v>
          </cell>
          <cell r="CI391">
            <v>0</v>
          </cell>
          <cell r="CK391">
            <v>0</v>
          </cell>
          <cell r="CL391">
            <v>0</v>
          </cell>
          <cell r="CN391">
            <v>0</v>
          </cell>
          <cell r="CO391">
            <v>0</v>
          </cell>
        </row>
        <row r="392">
          <cell r="B392">
            <v>0</v>
          </cell>
          <cell r="C392">
            <v>0</v>
          </cell>
          <cell r="E392">
            <v>0</v>
          </cell>
          <cell r="F392">
            <v>0</v>
          </cell>
          <cell r="H392">
            <v>0</v>
          </cell>
          <cell r="I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Q392">
            <v>0</v>
          </cell>
          <cell r="R392">
            <v>0</v>
          </cell>
          <cell r="T392">
            <v>0</v>
          </cell>
          <cell r="U392">
            <v>0</v>
          </cell>
          <cell r="W392">
            <v>0</v>
          </cell>
          <cell r="X392">
            <v>0</v>
          </cell>
          <cell r="Z392">
            <v>0</v>
          </cell>
          <cell r="AA392">
            <v>0</v>
          </cell>
          <cell r="AC392">
            <v>0</v>
          </cell>
          <cell r="AD392">
            <v>0</v>
          </cell>
          <cell r="AF392">
            <v>0</v>
          </cell>
          <cell r="AG392">
            <v>0</v>
          </cell>
          <cell r="AI392">
            <v>0</v>
          </cell>
          <cell r="AJ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0</v>
          </cell>
          <cell r="AR392">
            <v>0</v>
          </cell>
          <cell r="AS392">
            <v>0</v>
          </cell>
          <cell r="AU392">
            <v>0</v>
          </cell>
          <cell r="AV392">
            <v>0</v>
          </cell>
          <cell r="AX392">
            <v>0</v>
          </cell>
          <cell r="AY392">
            <v>0</v>
          </cell>
          <cell r="BA392">
            <v>0</v>
          </cell>
          <cell r="BB392">
            <v>0</v>
          </cell>
          <cell r="BD392">
            <v>0</v>
          </cell>
          <cell r="BE392">
            <v>0</v>
          </cell>
          <cell r="BG392">
            <v>0</v>
          </cell>
          <cell r="BH392">
            <v>0</v>
          </cell>
          <cell r="BJ392">
            <v>0</v>
          </cell>
          <cell r="BK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S392">
            <v>0</v>
          </cell>
          <cell r="BT392">
            <v>0</v>
          </cell>
          <cell r="BV392">
            <v>0</v>
          </cell>
          <cell r="BW392">
            <v>0</v>
          </cell>
          <cell r="BY392">
            <v>0</v>
          </cell>
          <cell r="BZ392">
            <v>0</v>
          </cell>
          <cell r="CB392">
            <v>0</v>
          </cell>
          <cell r="CC392">
            <v>0</v>
          </cell>
          <cell r="CE392">
            <v>0</v>
          </cell>
          <cell r="CF392">
            <v>0</v>
          </cell>
          <cell r="CH392">
            <v>0</v>
          </cell>
          <cell r="CI392">
            <v>0</v>
          </cell>
          <cell r="CK392">
            <v>0</v>
          </cell>
          <cell r="CL392">
            <v>0</v>
          </cell>
          <cell r="CN392">
            <v>0</v>
          </cell>
          <cell r="CO392">
            <v>0</v>
          </cell>
        </row>
        <row r="393">
          <cell r="B393">
            <v>0</v>
          </cell>
          <cell r="C393">
            <v>0</v>
          </cell>
          <cell r="E393">
            <v>0</v>
          </cell>
          <cell r="F393">
            <v>0</v>
          </cell>
          <cell r="H393">
            <v>0</v>
          </cell>
          <cell r="I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Q393">
            <v>0</v>
          </cell>
          <cell r="R393">
            <v>0</v>
          </cell>
          <cell r="T393">
            <v>0</v>
          </cell>
          <cell r="U393">
            <v>0</v>
          </cell>
          <cell r="W393">
            <v>0</v>
          </cell>
          <cell r="X393">
            <v>0</v>
          </cell>
          <cell r="Z393">
            <v>0</v>
          </cell>
          <cell r="AA393">
            <v>0</v>
          </cell>
          <cell r="AC393">
            <v>0</v>
          </cell>
          <cell r="AD393">
            <v>0</v>
          </cell>
          <cell r="AF393">
            <v>0</v>
          </cell>
          <cell r="AG393">
            <v>0</v>
          </cell>
          <cell r="AI393">
            <v>0</v>
          </cell>
          <cell r="AJ393">
            <v>0</v>
          </cell>
          <cell r="AL393">
            <v>0</v>
          </cell>
          <cell r="AM393">
            <v>0</v>
          </cell>
          <cell r="AO393">
            <v>0</v>
          </cell>
          <cell r="AP393">
            <v>0</v>
          </cell>
          <cell r="AR393">
            <v>0</v>
          </cell>
          <cell r="AS393">
            <v>0</v>
          </cell>
          <cell r="AU393">
            <v>0</v>
          </cell>
          <cell r="AV393">
            <v>0</v>
          </cell>
          <cell r="AX393">
            <v>0</v>
          </cell>
          <cell r="AY393">
            <v>0</v>
          </cell>
          <cell r="BA393">
            <v>0</v>
          </cell>
          <cell r="BB393">
            <v>0</v>
          </cell>
          <cell r="BD393">
            <v>0</v>
          </cell>
          <cell r="BE393">
            <v>0</v>
          </cell>
          <cell r="BG393">
            <v>0</v>
          </cell>
          <cell r="BH393">
            <v>0</v>
          </cell>
          <cell r="BJ393">
            <v>0</v>
          </cell>
          <cell r="BK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S393">
            <v>0</v>
          </cell>
          <cell r="BT393">
            <v>0</v>
          </cell>
          <cell r="BV393">
            <v>0</v>
          </cell>
          <cell r="BW393">
            <v>0</v>
          </cell>
          <cell r="BY393">
            <v>0</v>
          </cell>
          <cell r="BZ393">
            <v>0</v>
          </cell>
          <cell r="CB393">
            <v>0</v>
          </cell>
          <cell r="CC393">
            <v>0</v>
          </cell>
          <cell r="CE393">
            <v>0</v>
          </cell>
          <cell r="CF393">
            <v>0</v>
          </cell>
          <cell r="CH393">
            <v>0</v>
          </cell>
          <cell r="CI393">
            <v>0</v>
          </cell>
          <cell r="CK393">
            <v>0</v>
          </cell>
          <cell r="CL393">
            <v>0</v>
          </cell>
          <cell r="CN393">
            <v>0</v>
          </cell>
          <cell r="CO393">
            <v>0</v>
          </cell>
        </row>
        <row r="394">
          <cell r="B394">
            <v>0</v>
          </cell>
          <cell r="C394">
            <v>0</v>
          </cell>
          <cell r="E394">
            <v>0</v>
          </cell>
          <cell r="F394">
            <v>0</v>
          </cell>
          <cell r="H394">
            <v>0</v>
          </cell>
          <cell r="I394">
            <v>0</v>
          </cell>
          <cell r="K394">
            <v>0</v>
          </cell>
          <cell r="L394">
            <v>0</v>
          </cell>
          <cell r="N394">
            <v>0</v>
          </cell>
          <cell r="O394">
            <v>0</v>
          </cell>
          <cell r="Q394">
            <v>0</v>
          </cell>
          <cell r="R394">
            <v>0</v>
          </cell>
          <cell r="T394">
            <v>0</v>
          </cell>
          <cell r="U394">
            <v>0</v>
          </cell>
          <cell r="W394">
            <v>0</v>
          </cell>
          <cell r="X394">
            <v>0</v>
          </cell>
          <cell r="Z394">
            <v>0</v>
          </cell>
          <cell r="AA394">
            <v>0</v>
          </cell>
          <cell r="AC394">
            <v>0</v>
          </cell>
          <cell r="AD394">
            <v>0</v>
          </cell>
          <cell r="AF394">
            <v>0</v>
          </cell>
          <cell r="AG394">
            <v>0</v>
          </cell>
          <cell r="AI394">
            <v>0</v>
          </cell>
          <cell r="AJ394">
            <v>0</v>
          </cell>
          <cell r="AL394">
            <v>0</v>
          </cell>
          <cell r="AM394">
            <v>0</v>
          </cell>
          <cell r="AO394">
            <v>0</v>
          </cell>
          <cell r="AP394">
            <v>0</v>
          </cell>
          <cell r="AR394">
            <v>0</v>
          </cell>
          <cell r="AS394">
            <v>0</v>
          </cell>
          <cell r="AU394">
            <v>0</v>
          </cell>
          <cell r="AV394">
            <v>0</v>
          </cell>
          <cell r="AX394">
            <v>0</v>
          </cell>
          <cell r="AY394">
            <v>0</v>
          </cell>
          <cell r="BA394">
            <v>0</v>
          </cell>
          <cell r="BB394">
            <v>0</v>
          </cell>
          <cell r="BD394">
            <v>0</v>
          </cell>
          <cell r="BE394">
            <v>0</v>
          </cell>
          <cell r="BG394">
            <v>0</v>
          </cell>
          <cell r="BH394">
            <v>0</v>
          </cell>
          <cell r="BJ394">
            <v>0</v>
          </cell>
          <cell r="BK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S394">
            <v>0</v>
          </cell>
          <cell r="BT394">
            <v>0</v>
          </cell>
          <cell r="BV394">
            <v>0</v>
          </cell>
          <cell r="BW394">
            <v>0</v>
          </cell>
          <cell r="BY394">
            <v>0</v>
          </cell>
          <cell r="BZ394">
            <v>0</v>
          </cell>
          <cell r="CB394">
            <v>0</v>
          </cell>
          <cell r="CC394">
            <v>0</v>
          </cell>
          <cell r="CE394">
            <v>0</v>
          </cell>
          <cell r="CF394">
            <v>0</v>
          </cell>
          <cell r="CH394">
            <v>0</v>
          </cell>
          <cell r="CI394">
            <v>0</v>
          </cell>
          <cell r="CK394">
            <v>0</v>
          </cell>
          <cell r="CL394">
            <v>0</v>
          </cell>
          <cell r="CN394">
            <v>0</v>
          </cell>
          <cell r="CO394">
            <v>0</v>
          </cell>
        </row>
        <row r="395">
          <cell r="B395">
            <v>0</v>
          </cell>
          <cell r="C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Q395">
            <v>0</v>
          </cell>
          <cell r="R395">
            <v>0</v>
          </cell>
          <cell r="T395">
            <v>0</v>
          </cell>
          <cell r="U395">
            <v>0</v>
          </cell>
          <cell r="W395">
            <v>0</v>
          </cell>
          <cell r="X395">
            <v>0</v>
          </cell>
          <cell r="Z395">
            <v>0</v>
          </cell>
          <cell r="AA395">
            <v>0</v>
          </cell>
          <cell r="AC395">
            <v>0</v>
          </cell>
          <cell r="AD395">
            <v>0</v>
          </cell>
          <cell r="AF395">
            <v>0</v>
          </cell>
          <cell r="AG395">
            <v>0</v>
          </cell>
          <cell r="AI395">
            <v>0</v>
          </cell>
          <cell r="AJ395">
            <v>0</v>
          </cell>
          <cell r="AL395">
            <v>0</v>
          </cell>
          <cell r="AM395">
            <v>0</v>
          </cell>
          <cell r="AO395">
            <v>0</v>
          </cell>
          <cell r="AP395">
            <v>0</v>
          </cell>
          <cell r="AR395">
            <v>0</v>
          </cell>
          <cell r="AS395">
            <v>0</v>
          </cell>
          <cell r="AU395">
            <v>0</v>
          </cell>
          <cell r="AV395">
            <v>0</v>
          </cell>
          <cell r="AX395">
            <v>0</v>
          </cell>
          <cell r="AY395">
            <v>0</v>
          </cell>
          <cell r="BA395">
            <v>0</v>
          </cell>
          <cell r="BB395">
            <v>0</v>
          </cell>
          <cell r="BD395">
            <v>0</v>
          </cell>
          <cell r="BE395">
            <v>0</v>
          </cell>
          <cell r="BG395">
            <v>0</v>
          </cell>
          <cell r="BH395">
            <v>0</v>
          </cell>
          <cell r="BJ395">
            <v>0</v>
          </cell>
          <cell r="BK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S395">
            <v>0</v>
          </cell>
          <cell r="BT395">
            <v>0</v>
          </cell>
          <cell r="BV395">
            <v>0</v>
          </cell>
          <cell r="BW395">
            <v>0</v>
          </cell>
          <cell r="BY395">
            <v>0</v>
          </cell>
          <cell r="BZ395">
            <v>0</v>
          </cell>
          <cell r="CB395">
            <v>0</v>
          </cell>
          <cell r="CC395">
            <v>0</v>
          </cell>
          <cell r="CE395">
            <v>0</v>
          </cell>
          <cell r="CF395">
            <v>0</v>
          </cell>
          <cell r="CH395">
            <v>0</v>
          </cell>
          <cell r="CI395">
            <v>0</v>
          </cell>
          <cell r="CK395">
            <v>0</v>
          </cell>
          <cell r="CL395">
            <v>0</v>
          </cell>
          <cell r="CN395">
            <v>0</v>
          </cell>
          <cell r="CO395">
            <v>0</v>
          </cell>
        </row>
        <row r="396">
          <cell r="B396">
            <v>0</v>
          </cell>
          <cell r="C396">
            <v>0</v>
          </cell>
          <cell r="E396">
            <v>0</v>
          </cell>
          <cell r="F396">
            <v>0</v>
          </cell>
          <cell r="H396">
            <v>0</v>
          </cell>
          <cell r="I396">
            <v>0</v>
          </cell>
          <cell r="K396">
            <v>0</v>
          </cell>
          <cell r="L396">
            <v>0</v>
          </cell>
          <cell r="N396">
            <v>0</v>
          </cell>
          <cell r="O396">
            <v>0</v>
          </cell>
          <cell r="Q396">
            <v>0</v>
          </cell>
          <cell r="R396">
            <v>0</v>
          </cell>
          <cell r="T396">
            <v>0</v>
          </cell>
          <cell r="U396">
            <v>0</v>
          </cell>
          <cell r="W396">
            <v>0</v>
          </cell>
          <cell r="X396">
            <v>0</v>
          </cell>
          <cell r="Z396">
            <v>0</v>
          </cell>
          <cell r="AA396">
            <v>0</v>
          </cell>
          <cell r="AC396">
            <v>0</v>
          </cell>
          <cell r="AD396">
            <v>0</v>
          </cell>
          <cell r="AF396">
            <v>0</v>
          </cell>
          <cell r="AG396">
            <v>0</v>
          </cell>
          <cell r="AI396">
            <v>0</v>
          </cell>
          <cell r="AJ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0</v>
          </cell>
          <cell r="AR396">
            <v>0</v>
          </cell>
          <cell r="AS396">
            <v>0</v>
          </cell>
          <cell r="AU396">
            <v>0</v>
          </cell>
          <cell r="AV396">
            <v>0</v>
          </cell>
          <cell r="AX396">
            <v>0</v>
          </cell>
          <cell r="AY396">
            <v>0</v>
          </cell>
          <cell r="BA396">
            <v>0</v>
          </cell>
          <cell r="BB396">
            <v>0</v>
          </cell>
          <cell r="BD396">
            <v>0</v>
          </cell>
          <cell r="BE396">
            <v>0</v>
          </cell>
          <cell r="BG396">
            <v>0</v>
          </cell>
          <cell r="BH396">
            <v>0</v>
          </cell>
          <cell r="BJ396">
            <v>0</v>
          </cell>
          <cell r="BK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S396">
            <v>0</v>
          </cell>
          <cell r="BT396">
            <v>0</v>
          </cell>
          <cell r="BV396">
            <v>0</v>
          </cell>
          <cell r="BW396">
            <v>0</v>
          </cell>
          <cell r="BY396">
            <v>0</v>
          </cell>
          <cell r="BZ396">
            <v>0</v>
          </cell>
          <cell r="CB396">
            <v>0</v>
          </cell>
          <cell r="CC396">
            <v>0</v>
          </cell>
          <cell r="CE396">
            <v>0</v>
          </cell>
          <cell r="CF396">
            <v>0</v>
          </cell>
          <cell r="CH396">
            <v>0</v>
          </cell>
          <cell r="CI396">
            <v>0</v>
          </cell>
          <cell r="CK396">
            <v>0</v>
          </cell>
          <cell r="CL396">
            <v>0</v>
          </cell>
          <cell r="CN396">
            <v>0</v>
          </cell>
          <cell r="CO396">
            <v>0</v>
          </cell>
        </row>
        <row r="397">
          <cell r="B397">
            <v>0</v>
          </cell>
          <cell r="C397">
            <v>0</v>
          </cell>
          <cell r="E397">
            <v>0</v>
          </cell>
          <cell r="F397">
            <v>0</v>
          </cell>
          <cell r="H397">
            <v>0</v>
          </cell>
          <cell r="I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Q397">
            <v>0</v>
          </cell>
          <cell r="R397">
            <v>0</v>
          </cell>
          <cell r="T397">
            <v>0</v>
          </cell>
          <cell r="U397">
            <v>0</v>
          </cell>
          <cell r="W397">
            <v>0</v>
          </cell>
          <cell r="X397">
            <v>0</v>
          </cell>
          <cell r="Z397">
            <v>0</v>
          </cell>
          <cell r="AA397">
            <v>0</v>
          </cell>
          <cell r="AC397">
            <v>0</v>
          </cell>
          <cell r="AD397">
            <v>0</v>
          </cell>
          <cell r="AF397">
            <v>0</v>
          </cell>
          <cell r="AG397">
            <v>0</v>
          </cell>
          <cell r="AI397">
            <v>0</v>
          </cell>
          <cell r="AJ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0</v>
          </cell>
          <cell r="AR397">
            <v>0</v>
          </cell>
          <cell r="AS397">
            <v>0</v>
          </cell>
          <cell r="AU397">
            <v>0</v>
          </cell>
          <cell r="AV397">
            <v>0</v>
          </cell>
          <cell r="AX397">
            <v>0</v>
          </cell>
          <cell r="AY397">
            <v>0</v>
          </cell>
          <cell r="BA397">
            <v>0</v>
          </cell>
          <cell r="BB397">
            <v>0</v>
          </cell>
          <cell r="BD397">
            <v>0</v>
          </cell>
          <cell r="BE397">
            <v>0</v>
          </cell>
          <cell r="BG397">
            <v>0</v>
          </cell>
          <cell r="BH397">
            <v>0</v>
          </cell>
          <cell r="BJ397">
            <v>0</v>
          </cell>
          <cell r="BK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S397">
            <v>0</v>
          </cell>
          <cell r="BT397">
            <v>0</v>
          </cell>
          <cell r="BV397">
            <v>0</v>
          </cell>
          <cell r="BW397">
            <v>0</v>
          </cell>
          <cell r="BY397">
            <v>0</v>
          </cell>
          <cell r="BZ397">
            <v>0</v>
          </cell>
          <cell r="CB397">
            <v>0</v>
          </cell>
          <cell r="CC397">
            <v>0</v>
          </cell>
          <cell r="CE397">
            <v>0</v>
          </cell>
          <cell r="CF397">
            <v>0</v>
          </cell>
          <cell r="CH397">
            <v>0</v>
          </cell>
          <cell r="CI397">
            <v>0</v>
          </cell>
          <cell r="CK397">
            <v>0</v>
          </cell>
          <cell r="CL397">
            <v>0</v>
          </cell>
          <cell r="CN397">
            <v>0</v>
          </cell>
          <cell r="CO397">
            <v>0</v>
          </cell>
        </row>
        <row r="398">
          <cell r="B398">
            <v>0</v>
          </cell>
          <cell r="C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0</v>
          </cell>
          <cell r="Q398">
            <v>0</v>
          </cell>
          <cell r="R398">
            <v>0</v>
          </cell>
          <cell r="T398">
            <v>0</v>
          </cell>
          <cell r="U398">
            <v>0</v>
          </cell>
          <cell r="W398">
            <v>0</v>
          </cell>
          <cell r="X398">
            <v>0</v>
          </cell>
          <cell r="Z398">
            <v>0</v>
          </cell>
          <cell r="AA398">
            <v>0</v>
          </cell>
          <cell r="AC398">
            <v>0</v>
          </cell>
          <cell r="AD398">
            <v>0</v>
          </cell>
          <cell r="AF398">
            <v>0</v>
          </cell>
          <cell r="AG398">
            <v>0</v>
          </cell>
          <cell r="AI398">
            <v>0</v>
          </cell>
          <cell r="AJ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0</v>
          </cell>
          <cell r="AR398">
            <v>0</v>
          </cell>
          <cell r="AS398">
            <v>0</v>
          </cell>
          <cell r="AU398">
            <v>0</v>
          </cell>
          <cell r="AV398">
            <v>0</v>
          </cell>
          <cell r="AX398">
            <v>0</v>
          </cell>
          <cell r="AY398">
            <v>0</v>
          </cell>
          <cell r="BA398">
            <v>0</v>
          </cell>
          <cell r="BB398">
            <v>0</v>
          </cell>
          <cell r="BD398">
            <v>0</v>
          </cell>
          <cell r="BE398">
            <v>0</v>
          </cell>
          <cell r="BG398">
            <v>0</v>
          </cell>
          <cell r="BH398">
            <v>0</v>
          </cell>
          <cell r="BJ398">
            <v>0</v>
          </cell>
          <cell r="BK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S398">
            <v>0</v>
          </cell>
          <cell r="BT398">
            <v>0</v>
          </cell>
          <cell r="BV398">
            <v>0</v>
          </cell>
          <cell r="BW398">
            <v>0</v>
          </cell>
          <cell r="BY398">
            <v>0</v>
          </cell>
          <cell r="BZ398">
            <v>0</v>
          </cell>
          <cell r="CB398">
            <v>0</v>
          </cell>
          <cell r="CC398">
            <v>0</v>
          </cell>
          <cell r="CE398">
            <v>0</v>
          </cell>
          <cell r="CF398">
            <v>0</v>
          </cell>
          <cell r="CH398">
            <v>0</v>
          </cell>
          <cell r="CI398">
            <v>0</v>
          </cell>
          <cell r="CK398">
            <v>0</v>
          </cell>
          <cell r="CL398">
            <v>0</v>
          </cell>
          <cell r="CN398">
            <v>0</v>
          </cell>
          <cell r="CO398">
            <v>0</v>
          </cell>
        </row>
        <row r="399">
          <cell r="B399">
            <v>0</v>
          </cell>
          <cell r="C399">
            <v>0</v>
          </cell>
          <cell r="E399">
            <v>0</v>
          </cell>
          <cell r="F399">
            <v>0</v>
          </cell>
          <cell r="H399">
            <v>0</v>
          </cell>
          <cell r="I399">
            <v>0</v>
          </cell>
          <cell r="K399">
            <v>0</v>
          </cell>
          <cell r="L399">
            <v>0</v>
          </cell>
          <cell r="N399">
            <v>0</v>
          </cell>
          <cell r="O399">
            <v>0</v>
          </cell>
          <cell r="Q399">
            <v>0</v>
          </cell>
          <cell r="R399">
            <v>0</v>
          </cell>
          <cell r="T399">
            <v>0</v>
          </cell>
          <cell r="U399">
            <v>0</v>
          </cell>
          <cell r="W399">
            <v>0</v>
          </cell>
          <cell r="X399">
            <v>0</v>
          </cell>
          <cell r="Z399">
            <v>0</v>
          </cell>
          <cell r="AA399">
            <v>0</v>
          </cell>
          <cell r="AC399">
            <v>0</v>
          </cell>
          <cell r="AD399">
            <v>0</v>
          </cell>
          <cell r="AF399">
            <v>0</v>
          </cell>
          <cell r="AG399">
            <v>0</v>
          </cell>
          <cell r="AI399">
            <v>0</v>
          </cell>
          <cell r="AJ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0</v>
          </cell>
          <cell r="AR399">
            <v>0</v>
          </cell>
          <cell r="AS399">
            <v>0</v>
          </cell>
          <cell r="AU399">
            <v>0</v>
          </cell>
          <cell r="AV399">
            <v>0</v>
          </cell>
          <cell r="AX399">
            <v>0</v>
          </cell>
          <cell r="AY399">
            <v>0</v>
          </cell>
          <cell r="BA399">
            <v>0</v>
          </cell>
          <cell r="BB399">
            <v>0</v>
          </cell>
          <cell r="BD399">
            <v>0</v>
          </cell>
          <cell r="BE399">
            <v>0</v>
          </cell>
          <cell r="BG399">
            <v>0</v>
          </cell>
          <cell r="BH399">
            <v>0</v>
          </cell>
          <cell r="BJ399">
            <v>0</v>
          </cell>
          <cell r="BK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S399">
            <v>0</v>
          </cell>
          <cell r="BT399">
            <v>0</v>
          </cell>
          <cell r="BV399">
            <v>0</v>
          </cell>
          <cell r="BW399">
            <v>0</v>
          </cell>
          <cell r="BY399">
            <v>0</v>
          </cell>
          <cell r="BZ399">
            <v>0</v>
          </cell>
          <cell r="CB399">
            <v>0</v>
          </cell>
          <cell r="CC399">
            <v>0</v>
          </cell>
          <cell r="CE399">
            <v>0</v>
          </cell>
          <cell r="CF399">
            <v>0</v>
          </cell>
          <cell r="CH399">
            <v>0</v>
          </cell>
          <cell r="CI399">
            <v>0</v>
          </cell>
          <cell r="CK399">
            <v>0</v>
          </cell>
          <cell r="CL399">
            <v>0</v>
          </cell>
          <cell r="CN399">
            <v>0</v>
          </cell>
          <cell r="CO399">
            <v>0</v>
          </cell>
        </row>
        <row r="400">
          <cell r="B400">
            <v>0</v>
          </cell>
          <cell r="C400">
            <v>0</v>
          </cell>
          <cell r="E400">
            <v>0</v>
          </cell>
          <cell r="F400">
            <v>0</v>
          </cell>
          <cell r="H400">
            <v>0</v>
          </cell>
          <cell r="I400">
            <v>0</v>
          </cell>
          <cell r="K400">
            <v>0</v>
          </cell>
          <cell r="L400">
            <v>0</v>
          </cell>
          <cell r="N400">
            <v>0</v>
          </cell>
          <cell r="O400">
            <v>0</v>
          </cell>
          <cell r="Q400">
            <v>0</v>
          </cell>
          <cell r="R400">
            <v>0</v>
          </cell>
          <cell r="T400">
            <v>0</v>
          </cell>
          <cell r="U400">
            <v>0</v>
          </cell>
          <cell r="W400">
            <v>0</v>
          </cell>
          <cell r="X400">
            <v>0</v>
          </cell>
          <cell r="Z400">
            <v>0</v>
          </cell>
          <cell r="AA400">
            <v>0</v>
          </cell>
          <cell r="AC400">
            <v>0</v>
          </cell>
          <cell r="AD400">
            <v>0</v>
          </cell>
          <cell r="AF400">
            <v>0</v>
          </cell>
          <cell r="AG400">
            <v>0</v>
          </cell>
          <cell r="AI400">
            <v>0</v>
          </cell>
          <cell r="AJ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0</v>
          </cell>
          <cell r="AR400">
            <v>0</v>
          </cell>
          <cell r="AS400">
            <v>0</v>
          </cell>
          <cell r="AU400">
            <v>0</v>
          </cell>
          <cell r="AV400">
            <v>0</v>
          </cell>
          <cell r="AX400">
            <v>0</v>
          </cell>
          <cell r="AY400">
            <v>0</v>
          </cell>
          <cell r="BA400">
            <v>0</v>
          </cell>
          <cell r="BB400">
            <v>0</v>
          </cell>
          <cell r="BD400">
            <v>0</v>
          </cell>
          <cell r="BE400">
            <v>0</v>
          </cell>
          <cell r="BG400">
            <v>0</v>
          </cell>
          <cell r="BH400">
            <v>0</v>
          </cell>
          <cell r="BJ400">
            <v>0</v>
          </cell>
          <cell r="BK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S400">
            <v>0</v>
          </cell>
          <cell r="BT400">
            <v>0</v>
          </cell>
          <cell r="BV400">
            <v>0</v>
          </cell>
          <cell r="BW400">
            <v>0</v>
          </cell>
          <cell r="BY400">
            <v>0</v>
          </cell>
          <cell r="BZ400">
            <v>0</v>
          </cell>
          <cell r="CB400">
            <v>0</v>
          </cell>
          <cell r="CC400">
            <v>0</v>
          </cell>
          <cell r="CE400">
            <v>0</v>
          </cell>
          <cell r="CF400">
            <v>0</v>
          </cell>
          <cell r="CH400">
            <v>0</v>
          </cell>
          <cell r="CI400">
            <v>0</v>
          </cell>
          <cell r="CK400">
            <v>0</v>
          </cell>
          <cell r="CL400">
            <v>0</v>
          </cell>
          <cell r="CN400">
            <v>0</v>
          </cell>
          <cell r="CO400">
            <v>0</v>
          </cell>
        </row>
        <row r="401">
          <cell r="B401">
            <v>0</v>
          </cell>
          <cell r="C401">
            <v>0</v>
          </cell>
          <cell r="E401">
            <v>0</v>
          </cell>
          <cell r="F401">
            <v>0</v>
          </cell>
          <cell r="H401">
            <v>0</v>
          </cell>
          <cell r="I401">
            <v>0</v>
          </cell>
          <cell r="K401">
            <v>0</v>
          </cell>
          <cell r="L401">
            <v>0</v>
          </cell>
          <cell r="N401">
            <v>0</v>
          </cell>
          <cell r="O401">
            <v>0</v>
          </cell>
          <cell r="Q401">
            <v>0</v>
          </cell>
          <cell r="R401">
            <v>0</v>
          </cell>
          <cell r="T401">
            <v>0</v>
          </cell>
          <cell r="U401">
            <v>0</v>
          </cell>
          <cell r="W401">
            <v>0</v>
          </cell>
          <cell r="X401">
            <v>0</v>
          </cell>
          <cell r="Z401">
            <v>0</v>
          </cell>
          <cell r="AA401">
            <v>0</v>
          </cell>
          <cell r="AC401">
            <v>0</v>
          </cell>
          <cell r="AD401">
            <v>0</v>
          </cell>
          <cell r="AF401">
            <v>0</v>
          </cell>
          <cell r="AG401">
            <v>0</v>
          </cell>
          <cell r="AI401">
            <v>0</v>
          </cell>
          <cell r="AJ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0</v>
          </cell>
          <cell r="AR401">
            <v>0</v>
          </cell>
          <cell r="AS401">
            <v>0</v>
          </cell>
          <cell r="AU401">
            <v>0</v>
          </cell>
          <cell r="AV401">
            <v>0</v>
          </cell>
          <cell r="AX401">
            <v>0</v>
          </cell>
          <cell r="AY401">
            <v>0</v>
          </cell>
          <cell r="BA401">
            <v>0</v>
          </cell>
          <cell r="BB401">
            <v>0</v>
          </cell>
          <cell r="BD401">
            <v>0</v>
          </cell>
          <cell r="BE401">
            <v>0</v>
          </cell>
          <cell r="BG401">
            <v>0</v>
          </cell>
          <cell r="BH401">
            <v>0</v>
          </cell>
          <cell r="BJ401">
            <v>0</v>
          </cell>
          <cell r="BK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S401">
            <v>0</v>
          </cell>
          <cell r="BT401">
            <v>0</v>
          </cell>
          <cell r="BV401">
            <v>0</v>
          </cell>
          <cell r="BW401">
            <v>0</v>
          </cell>
          <cell r="BY401">
            <v>0</v>
          </cell>
          <cell r="BZ401">
            <v>0</v>
          </cell>
          <cell r="CB401">
            <v>0</v>
          </cell>
          <cell r="CC401">
            <v>0</v>
          </cell>
          <cell r="CE401">
            <v>0</v>
          </cell>
          <cell r="CF401">
            <v>0</v>
          </cell>
          <cell r="CH401">
            <v>0</v>
          </cell>
          <cell r="CI401">
            <v>0</v>
          </cell>
          <cell r="CK401">
            <v>0</v>
          </cell>
          <cell r="CL401">
            <v>0</v>
          </cell>
          <cell r="CN401">
            <v>0</v>
          </cell>
          <cell r="CO401">
            <v>0</v>
          </cell>
        </row>
        <row r="402">
          <cell r="B402">
            <v>0</v>
          </cell>
          <cell r="C402">
            <v>0</v>
          </cell>
          <cell r="E402">
            <v>0</v>
          </cell>
          <cell r="F402">
            <v>0</v>
          </cell>
          <cell r="H402">
            <v>0</v>
          </cell>
          <cell r="I402">
            <v>0</v>
          </cell>
          <cell r="K402">
            <v>0</v>
          </cell>
          <cell r="L402">
            <v>0</v>
          </cell>
          <cell r="N402">
            <v>0</v>
          </cell>
          <cell r="O402">
            <v>0</v>
          </cell>
          <cell r="Q402">
            <v>0</v>
          </cell>
          <cell r="R402">
            <v>0</v>
          </cell>
          <cell r="T402">
            <v>0</v>
          </cell>
          <cell r="U402">
            <v>0</v>
          </cell>
          <cell r="W402">
            <v>0</v>
          </cell>
          <cell r="X402">
            <v>0</v>
          </cell>
          <cell r="Z402">
            <v>0</v>
          </cell>
          <cell r="AA402">
            <v>0</v>
          </cell>
          <cell r="AC402">
            <v>0</v>
          </cell>
          <cell r="AD402">
            <v>0</v>
          </cell>
          <cell r="AF402">
            <v>0</v>
          </cell>
          <cell r="AG402">
            <v>0</v>
          </cell>
          <cell r="AI402">
            <v>0</v>
          </cell>
          <cell r="AJ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0</v>
          </cell>
          <cell r="AR402">
            <v>0</v>
          </cell>
          <cell r="AS402">
            <v>0</v>
          </cell>
          <cell r="AU402">
            <v>0</v>
          </cell>
          <cell r="AV402">
            <v>0</v>
          </cell>
          <cell r="AX402">
            <v>0</v>
          </cell>
          <cell r="AY402">
            <v>0</v>
          </cell>
          <cell r="BA402">
            <v>0</v>
          </cell>
          <cell r="BB402">
            <v>0</v>
          </cell>
          <cell r="BD402">
            <v>0</v>
          </cell>
          <cell r="BE402">
            <v>0</v>
          </cell>
          <cell r="BG402">
            <v>0</v>
          </cell>
          <cell r="BH402">
            <v>0</v>
          </cell>
          <cell r="BJ402">
            <v>0</v>
          </cell>
          <cell r="BK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S402">
            <v>0</v>
          </cell>
          <cell r="BT402">
            <v>0</v>
          </cell>
          <cell r="BV402">
            <v>0</v>
          </cell>
          <cell r="BW402">
            <v>0</v>
          </cell>
          <cell r="BY402">
            <v>0</v>
          </cell>
          <cell r="BZ402">
            <v>0</v>
          </cell>
          <cell r="CB402">
            <v>0</v>
          </cell>
          <cell r="CC402">
            <v>0</v>
          </cell>
          <cell r="CE402">
            <v>0</v>
          </cell>
          <cell r="CF402">
            <v>0</v>
          </cell>
          <cell r="CH402">
            <v>0</v>
          </cell>
          <cell r="CI402">
            <v>0</v>
          </cell>
          <cell r="CK402">
            <v>0</v>
          </cell>
          <cell r="CL402">
            <v>0</v>
          </cell>
          <cell r="CN402">
            <v>0</v>
          </cell>
          <cell r="CO402">
            <v>0</v>
          </cell>
        </row>
        <row r="403">
          <cell r="B403">
            <v>0</v>
          </cell>
          <cell r="C403">
            <v>0</v>
          </cell>
          <cell r="E403">
            <v>0</v>
          </cell>
          <cell r="F403">
            <v>0</v>
          </cell>
          <cell r="H403">
            <v>0</v>
          </cell>
          <cell r="I403">
            <v>0</v>
          </cell>
          <cell r="K403">
            <v>0</v>
          </cell>
          <cell r="L403">
            <v>0</v>
          </cell>
          <cell r="N403">
            <v>0</v>
          </cell>
          <cell r="O403">
            <v>0</v>
          </cell>
          <cell r="Q403">
            <v>0</v>
          </cell>
          <cell r="R403">
            <v>0</v>
          </cell>
          <cell r="T403">
            <v>0</v>
          </cell>
          <cell r="U403">
            <v>0</v>
          </cell>
          <cell r="W403">
            <v>0</v>
          </cell>
          <cell r="X403">
            <v>0</v>
          </cell>
          <cell r="Z403">
            <v>0</v>
          </cell>
          <cell r="AA403">
            <v>0</v>
          </cell>
          <cell r="AC403">
            <v>0</v>
          </cell>
          <cell r="AD403">
            <v>0</v>
          </cell>
          <cell r="AF403">
            <v>0</v>
          </cell>
          <cell r="AG403">
            <v>0</v>
          </cell>
          <cell r="AI403">
            <v>0</v>
          </cell>
          <cell r="AJ403">
            <v>0</v>
          </cell>
          <cell r="AL403">
            <v>0</v>
          </cell>
          <cell r="AM403">
            <v>0</v>
          </cell>
          <cell r="AO403">
            <v>0</v>
          </cell>
          <cell r="AP403">
            <v>0</v>
          </cell>
          <cell r="AR403">
            <v>0</v>
          </cell>
          <cell r="AS403">
            <v>0</v>
          </cell>
          <cell r="AU403">
            <v>0</v>
          </cell>
          <cell r="AV403">
            <v>0</v>
          </cell>
          <cell r="AX403">
            <v>0</v>
          </cell>
          <cell r="AY403">
            <v>0</v>
          </cell>
          <cell r="BA403">
            <v>0</v>
          </cell>
          <cell r="BB403">
            <v>0</v>
          </cell>
          <cell r="BD403">
            <v>0</v>
          </cell>
          <cell r="BE403">
            <v>0</v>
          </cell>
          <cell r="BG403">
            <v>0</v>
          </cell>
          <cell r="BH403">
            <v>0</v>
          </cell>
          <cell r="BJ403">
            <v>0</v>
          </cell>
          <cell r="BK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S403">
            <v>0</v>
          </cell>
          <cell r="BT403">
            <v>0</v>
          </cell>
          <cell r="BV403">
            <v>0</v>
          </cell>
          <cell r="BW403">
            <v>0</v>
          </cell>
          <cell r="BY403">
            <v>0</v>
          </cell>
          <cell r="BZ403">
            <v>0</v>
          </cell>
          <cell r="CB403">
            <v>0</v>
          </cell>
          <cell r="CC403">
            <v>0</v>
          </cell>
          <cell r="CE403">
            <v>0</v>
          </cell>
          <cell r="CF403">
            <v>0</v>
          </cell>
          <cell r="CH403">
            <v>0</v>
          </cell>
          <cell r="CI403">
            <v>0</v>
          </cell>
          <cell r="CK403">
            <v>0</v>
          </cell>
          <cell r="CL403">
            <v>0</v>
          </cell>
          <cell r="CN403">
            <v>0</v>
          </cell>
          <cell r="CO403">
            <v>0</v>
          </cell>
        </row>
        <row r="404">
          <cell r="B404">
            <v>0</v>
          </cell>
          <cell r="C404">
            <v>0</v>
          </cell>
          <cell r="E404">
            <v>0</v>
          </cell>
          <cell r="F404">
            <v>0</v>
          </cell>
          <cell r="H404">
            <v>0</v>
          </cell>
          <cell r="I404">
            <v>0</v>
          </cell>
          <cell r="K404">
            <v>0</v>
          </cell>
          <cell r="L404">
            <v>0</v>
          </cell>
          <cell r="N404">
            <v>0</v>
          </cell>
          <cell r="O404">
            <v>0</v>
          </cell>
          <cell r="Q404">
            <v>0</v>
          </cell>
          <cell r="R404">
            <v>0</v>
          </cell>
          <cell r="T404">
            <v>0</v>
          </cell>
          <cell r="U404">
            <v>0</v>
          </cell>
          <cell r="W404">
            <v>0</v>
          </cell>
          <cell r="X404">
            <v>0</v>
          </cell>
          <cell r="Z404">
            <v>0</v>
          </cell>
          <cell r="AA404">
            <v>0</v>
          </cell>
          <cell r="AC404">
            <v>0</v>
          </cell>
          <cell r="AD404">
            <v>0</v>
          </cell>
          <cell r="AF404">
            <v>0</v>
          </cell>
          <cell r="AG404">
            <v>0</v>
          </cell>
          <cell r="AI404">
            <v>0</v>
          </cell>
          <cell r="AJ404">
            <v>0</v>
          </cell>
          <cell r="AL404">
            <v>0</v>
          </cell>
          <cell r="AM404">
            <v>0</v>
          </cell>
          <cell r="AO404">
            <v>0</v>
          </cell>
          <cell r="AP404">
            <v>0</v>
          </cell>
          <cell r="AR404">
            <v>0</v>
          </cell>
          <cell r="AS404">
            <v>0</v>
          </cell>
          <cell r="AU404">
            <v>0</v>
          </cell>
          <cell r="AV404">
            <v>0</v>
          </cell>
          <cell r="AX404">
            <v>0</v>
          </cell>
          <cell r="AY404">
            <v>0</v>
          </cell>
          <cell r="BA404">
            <v>0</v>
          </cell>
          <cell r="BB404">
            <v>0</v>
          </cell>
          <cell r="BD404">
            <v>0</v>
          </cell>
          <cell r="BE404">
            <v>0</v>
          </cell>
          <cell r="BG404">
            <v>0</v>
          </cell>
          <cell r="BH404">
            <v>0</v>
          </cell>
          <cell r="BJ404">
            <v>0</v>
          </cell>
          <cell r="BK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S404">
            <v>0</v>
          </cell>
          <cell r="BT404">
            <v>0</v>
          </cell>
          <cell r="BV404">
            <v>0</v>
          </cell>
          <cell r="BW404">
            <v>0</v>
          </cell>
          <cell r="BY404">
            <v>0</v>
          </cell>
          <cell r="BZ404">
            <v>0</v>
          </cell>
          <cell r="CB404">
            <v>0</v>
          </cell>
          <cell r="CC404">
            <v>0</v>
          </cell>
          <cell r="CE404">
            <v>0</v>
          </cell>
          <cell r="CF404">
            <v>0</v>
          </cell>
          <cell r="CH404">
            <v>0</v>
          </cell>
          <cell r="CI404">
            <v>0</v>
          </cell>
          <cell r="CK404">
            <v>0</v>
          </cell>
          <cell r="CL404">
            <v>0</v>
          </cell>
          <cell r="CN404">
            <v>0</v>
          </cell>
          <cell r="CO404">
            <v>0</v>
          </cell>
        </row>
        <row r="405">
          <cell r="B405">
            <v>0</v>
          </cell>
          <cell r="C405">
            <v>0</v>
          </cell>
          <cell r="E405">
            <v>0</v>
          </cell>
          <cell r="F405">
            <v>0</v>
          </cell>
          <cell r="H405">
            <v>0</v>
          </cell>
          <cell r="I405">
            <v>0</v>
          </cell>
          <cell r="K405">
            <v>0</v>
          </cell>
          <cell r="L405">
            <v>0</v>
          </cell>
          <cell r="N405">
            <v>0</v>
          </cell>
          <cell r="O405">
            <v>0</v>
          </cell>
          <cell r="Q405">
            <v>0</v>
          </cell>
          <cell r="R405">
            <v>0</v>
          </cell>
          <cell r="T405">
            <v>0</v>
          </cell>
          <cell r="U405">
            <v>0</v>
          </cell>
          <cell r="W405">
            <v>0</v>
          </cell>
          <cell r="X405">
            <v>0</v>
          </cell>
          <cell r="Z405">
            <v>0</v>
          </cell>
          <cell r="AA405">
            <v>0</v>
          </cell>
          <cell r="AC405">
            <v>0</v>
          </cell>
          <cell r="AD405">
            <v>0</v>
          </cell>
          <cell r="AF405">
            <v>0</v>
          </cell>
          <cell r="AG405">
            <v>0</v>
          </cell>
          <cell r="AI405">
            <v>0</v>
          </cell>
          <cell r="AJ405">
            <v>0</v>
          </cell>
          <cell r="AL405">
            <v>0</v>
          </cell>
          <cell r="AM405">
            <v>0</v>
          </cell>
          <cell r="AO405">
            <v>0</v>
          </cell>
          <cell r="AP405">
            <v>0</v>
          </cell>
          <cell r="AR405">
            <v>0</v>
          </cell>
          <cell r="AS405">
            <v>0</v>
          </cell>
          <cell r="AU405">
            <v>0</v>
          </cell>
          <cell r="AV405">
            <v>0</v>
          </cell>
          <cell r="AX405">
            <v>0</v>
          </cell>
          <cell r="AY405">
            <v>0</v>
          </cell>
          <cell r="BA405">
            <v>0</v>
          </cell>
          <cell r="BB405">
            <v>0</v>
          </cell>
          <cell r="BD405">
            <v>0</v>
          </cell>
          <cell r="BE405">
            <v>0</v>
          </cell>
          <cell r="BG405">
            <v>0</v>
          </cell>
          <cell r="BH405">
            <v>0</v>
          </cell>
          <cell r="BJ405">
            <v>0</v>
          </cell>
          <cell r="BK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S405">
            <v>0</v>
          </cell>
          <cell r="BT405">
            <v>0</v>
          </cell>
          <cell r="BV405">
            <v>0</v>
          </cell>
          <cell r="BW405">
            <v>0</v>
          </cell>
          <cell r="BY405">
            <v>0</v>
          </cell>
          <cell r="BZ405">
            <v>0</v>
          </cell>
          <cell r="CB405">
            <v>0</v>
          </cell>
          <cell r="CC405">
            <v>0</v>
          </cell>
          <cell r="CE405">
            <v>0</v>
          </cell>
          <cell r="CF405">
            <v>0</v>
          </cell>
          <cell r="CH405">
            <v>0</v>
          </cell>
          <cell r="CI405">
            <v>0</v>
          </cell>
          <cell r="CK405">
            <v>0</v>
          </cell>
          <cell r="CL405">
            <v>0</v>
          </cell>
          <cell r="CN405">
            <v>0</v>
          </cell>
          <cell r="CO405">
            <v>0</v>
          </cell>
        </row>
        <row r="406">
          <cell r="B406">
            <v>0</v>
          </cell>
          <cell r="C406">
            <v>0</v>
          </cell>
          <cell r="E406">
            <v>0</v>
          </cell>
          <cell r="F406">
            <v>0</v>
          </cell>
          <cell r="H406">
            <v>0</v>
          </cell>
          <cell r="I406">
            <v>0</v>
          </cell>
          <cell r="K406">
            <v>0</v>
          </cell>
          <cell r="L406">
            <v>0</v>
          </cell>
          <cell r="N406">
            <v>0</v>
          </cell>
          <cell r="O406">
            <v>0</v>
          </cell>
          <cell r="Q406">
            <v>0</v>
          </cell>
          <cell r="R406">
            <v>0</v>
          </cell>
          <cell r="T406">
            <v>0</v>
          </cell>
          <cell r="U406">
            <v>0</v>
          </cell>
          <cell r="W406">
            <v>0</v>
          </cell>
          <cell r="X406">
            <v>0</v>
          </cell>
          <cell r="Z406">
            <v>0</v>
          </cell>
          <cell r="AA406">
            <v>0</v>
          </cell>
          <cell r="AC406">
            <v>0</v>
          </cell>
          <cell r="AD406">
            <v>0</v>
          </cell>
          <cell r="AF406">
            <v>0</v>
          </cell>
          <cell r="AG406">
            <v>0</v>
          </cell>
          <cell r="AI406">
            <v>0</v>
          </cell>
          <cell r="AJ406">
            <v>0</v>
          </cell>
          <cell r="AL406">
            <v>0</v>
          </cell>
          <cell r="AM406">
            <v>0</v>
          </cell>
          <cell r="AO406">
            <v>0</v>
          </cell>
          <cell r="AP406">
            <v>0</v>
          </cell>
          <cell r="AR406">
            <v>0</v>
          </cell>
          <cell r="AS406">
            <v>0</v>
          </cell>
          <cell r="AU406">
            <v>0</v>
          </cell>
          <cell r="AV406">
            <v>0</v>
          </cell>
          <cell r="AX406">
            <v>0</v>
          </cell>
          <cell r="AY406">
            <v>0</v>
          </cell>
          <cell r="BA406">
            <v>0</v>
          </cell>
          <cell r="BB406">
            <v>0</v>
          </cell>
          <cell r="BD406">
            <v>0</v>
          </cell>
          <cell r="BE406">
            <v>0</v>
          </cell>
          <cell r="BG406">
            <v>0</v>
          </cell>
          <cell r="BH406">
            <v>0</v>
          </cell>
          <cell r="BJ406">
            <v>0</v>
          </cell>
          <cell r="BK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S406">
            <v>0</v>
          </cell>
          <cell r="BT406">
            <v>0</v>
          </cell>
          <cell r="BV406">
            <v>0</v>
          </cell>
          <cell r="BW406">
            <v>0</v>
          </cell>
          <cell r="BY406">
            <v>0</v>
          </cell>
          <cell r="BZ406">
            <v>0</v>
          </cell>
          <cell r="CB406">
            <v>0</v>
          </cell>
          <cell r="CC406">
            <v>0</v>
          </cell>
          <cell r="CE406">
            <v>0</v>
          </cell>
          <cell r="CF406">
            <v>0</v>
          </cell>
          <cell r="CH406">
            <v>0</v>
          </cell>
          <cell r="CI406">
            <v>0</v>
          </cell>
          <cell r="CK406">
            <v>0</v>
          </cell>
          <cell r="CL406">
            <v>0</v>
          </cell>
          <cell r="CN406">
            <v>0</v>
          </cell>
          <cell r="CO406">
            <v>0</v>
          </cell>
        </row>
        <row r="407">
          <cell r="B407">
            <v>0</v>
          </cell>
          <cell r="C407">
            <v>0</v>
          </cell>
          <cell r="E407">
            <v>0</v>
          </cell>
          <cell r="F407">
            <v>0</v>
          </cell>
          <cell r="H407">
            <v>0</v>
          </cell>
          <cell r="I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Q407">
            <v>0</v>
          </cell>
          <cell r="R407">
            <v>0</v>
          </cell>
          <cell r="T407">
            <v>0</v>
          </cell>
          <cell r="U407">
            <v>0</v>
          </cell>
          <cell r="W407">
            <v>0</v>
          </cell>
          <cell r="X407">
            <v>0</v>
          </cell>
          <cell r="Z407">
            <v>0</v>
          </cell>
          <cell r="AA407">
            <v>0</v>
          </cell>
          <cell r="AC407">
            <v>0</v>
          </cell>
          <cell r="AD407">
            <v>0</v>
          </cell>
          <cell r="AF407">
            <v>0</v>
          </cell>
          <cell r="AG407">
            <v>0</v>
          </cell>
          <cell r="AI407">
            <v>0</v>
          </cell>
          <cell r="AJ407">
            <v>0</v>
          </cell>
          <cell r="AL407">
            <v>0</v>
          </cell>
          <cell r="AM407">
            <v>0</v>
          </cell>
          <cell r="AO407">
            <v>0</v>
          </cell>
          <cell r="AP407">
            <v>0</v>
          </cell>
          <cell r="AR407">
            <v>0</v>
          </cell>
          <cell r="AS407">
            <v>0</v>
          </cell>
          <cell r="AU407">
            <v>0</v>
          </cell>
          <cell r="AV407">
            <v>0</v>
          </cell>
          <cell r="AX407">
            <v>0</v>
          </cell>
          <cell r="AY407">
            <v>0</v>
          </cell>
          <cell r="BA407">
            <v>0</v>
          </cell>
          <cell r="BB407">
            <v>0</v>
          </cell>
          <cell r="BD407">
            <v>0</v>
          </cell>
          <cell r="BE407">
            <v>0</v>
          </cell>
          <cell r="BG407">
            <v>0</v>
          </cell>
          <cell r="BH407">
            <v>0</v>
          </cell>
          <cell r="BJ407">
            <v>0</v>
          </cell>
          <cell r="BK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S407">
            <v>0</v>
          </cell>
          <cell r="BT407">
            <v>0</v>
          </cell>
          <cell r="BV407">
            <v>0</v>
          </cell>
          <cell r="BW407">
            <v>0</v>
          </cell>
          <cell r="BY407">
            <v>0</v>
          </cell>
          <cell r="BZ407">
            <v>0</v>
          </cell>
          <cell r="CB407">
            <v>0</v>
          </cell>
          <cell r="CC407">
            <v>0</v>
          </cell>
          <cell r="CE407">
            <v>0</v>
          </cell>
          <cell r="CF407">
            <v>0</v>
          </cell>
          <cell r="CH407">
            <v>0</v>
          </cell>
          <cell r="CI407">
            <v>0</v>
          </cell>
          <cell r="CK407">
            <v>0</v>
          </cell>
          <cell r="CL407">
            <v>0</v>
          </cell>
          <cell r="CN407">
            <v>0</v>
          </cell>
          <cell r="CO407">
            <v>0</v>
          </cell>
        </row>
        <row r="408">
          <cell r="B408">
            <v>0</v>
          </cell>
          <cell r="C408">
            <v>0</v>
          </cell>
          <cell r="E408">
            <v>0</v>
          </cell>
          <cell r="F408">
            <v>0</v>
          </cell>
          <cell r="H408">
            <v>0</v>
          </cell>
          <cell r="I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Q408">
            <v>0</v>
          </cell>
          <cell r="R408">
            <v>0</v>
          </cell>
          <cell r="T408">
            <v>0</v>
          </cell>
          <cell r="U408">
            <v>0</v>
          </cell>
          <cell r="W408">
            <v>0</v>
          </cell>
          <cell r="X408">
            <v>0</v>
          </cell>
          <cell r="Z408">
            <v>0</v>
          </cell>
          <cell r="AA408">
            <v>0</v>
          </cell>
          <cell r="AC408">
            <v>0</v>
          </cell>
          <cell r="AD408">
            <v>0</v>
          </cell>
          <cell r="AF408">
            <v>0</v>
          </cell>
          <cell r="AG408">
            <v>0</v>
          </cell>
          <cell r="AI408">
            <v>0</v>
          </cell>
          <cell r="AJ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0</v>
          </cell>
          <cell r="AR408">
            <v>0</v>
          </cell>
          <cell r="AS408">
            <v>0</v>
          </cell>
          <cell r="AU408">
            <v>0</v>
          </cell>
          <cell r="AV408">
            <v>0</v>
          </cell>
          <cell r="AX408">
            <v>0</v>
          </cell>
          <cell r="AY408">
            <v>0</v>
          </cell>
          <cell r="BA408">
            <v>0</v>
          </cell>
          <cell r="BB408">
            <v>0</v>
          </cell>
          <cell r="BD408">
            <v>0</v>
          </cell>
          <cell r="BE408">
            <v>0</v>
          </cell>
          <cell r="BG408">
            <v>0</v>
          </cell>
          <cell r="BH408">
            <v>0</v>
          </cell>
          <cell r="BJ408">
            <v>0</v>
          </cell>
          <cell r="BK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S408">
            <v>0</v>
          </cell>
          <cell r="BT408">
            <v>0</v>
          </cell>
          <cell r="BV408">
            <v>0</v>
          </cell>
          <cell r="BW408">
            <v>0</v>
          </cell>
          <cell r="BY408">
            <v>0</v>
          </cell>
          <cell r="BZ408">
            <v>0</v>
          </cell>
          <cell r="CB408">
            <v>0</v>
          </cell>
          <cell r="CC408">
            <v>0</v>
          </cell>
          <cell r="CE408">
            <v>0</v>
          </cell>
          <cell r="CF408">
            <v>0</v>
          </cell>
          <cell r="CH408">
            <v>0</v>
          </cell>
          <cell r="CI408">
            <v>0</v>
          </cell>
          <cell r="CK408">
            <v>0</v>
          </cell>
          <cell r="CL408">
            <v>0</v>
          </cell>
          <cell r="CN408">
            <v>0</v>
          </cell>
          <cell r="CO408">
            <v>0</v>
          </cell>
        </row>
        <row r="409">
          <cell r="B409">
            <v>0</v>
          </cell>
          <cell r="C409">
            <v>0</v>
          </cell>
          <cell r="E409">
            <v>0</v>
          </cell>
          <cell r="F409">
            <v>0</v>
          </cell>
          <cell r="H409">
            <v>0</v>
          </cell>
          <cell r="I409">
            <v>0</v>
          </cell>
          <cell r="K409">
            <v>0</v>
          </cell>
          <cell r="L409">
            <v>0</v>
          </cell>
          <cell r="N409">
            <v>0</v>
          </cell>
          <cell r="O409">
            <v>0</v>
          </cell>
          <cell r="Q409">
            <v>0</v>
          </cell>
          <cell r="R409">
            <v>0</v>
          </cell>
          <cell r="T409">
            <v>0</v>
          </cell>
          <cell r="U409">
            <v>0</v>
          </cell>
          <cell r="W409">
            <v>0</v>
          </cell>
          <cell r="X409">
            <v>0</v>
          </cell>
          <cell r="Z409">
            <v>0</v>
          </cell>
          <cell r="AA409">
            <v>0</v>
          </cell>
          <cell r="AC409">
            <v>0</v>
          </cell>
          <cell r="AD409">
            <v>0</v>
          </cell>
          <cell r="AF409">
            <v>0</v>
          </cell>
          <cell r="AG409">
            <v>0</v>
          </cell>
          <cell r="AI409">
            <v>0</v>
          </cell>
          <cell r="AJ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0</v>
          </cell>
          <cell r="AR409">
            <v>0</v>
          </cell>
          <cell r="AS409">
            <v>0</v>
          </cell>
          <cell r="AU409">
            <v>0</v>
          </cell>
          <cell r="AV409">
            <v>0</v>
          </cell>
          <cell r="AX409">
            <v>0</v>
          </cell>
          <cell r="AY409">
            <v>0</v>
          </cell>
          <cell r="BA409">
            <v>0</v>
          </cell>
          <cell r="BB409">
            <v>0</v>
          </cell>
          <cell r="BD409">
            <v>0</v>
          </cell>
          <cell r="BE409">
            <v>0</v>
          </cell>
          <cell r="BG409">
            <v>0</v>
          </cell>
          <cell r="BH409">
            <v>0</v>
          </cell>
          <cell r="BJ409">
            <v>0</v>
          </cell>
          <cell r="BK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S409">
            <v>0</v>
          </cell>
          <cell r="BT409">
            <v>0</v>
          </cell>
          <cell r="BV409">
            <v>0</v>
          </cell>
          <cell r="BW409">
            <v>0</v>
          </cell>
          <cell r="BY409">
            <v>0</v>
          </cell>
          <cell r="BZ409">
            <v>0</v>
          </cell>
          <cell r="CB409">
            <v>0</v>
          </cell>
          <cell r="CC409">
            <v>0</v>
          </cell>
          <cell r="CE409">
            <v>0</v>
          </cell>
          <cell r="CF409">
            <v>0</v>
          </cell>
          <cell r="CH409">
            <v>0</v>
          </cell>
          <cell r="CI409">
            <v>0</v>
          </cell>
          <cell r="CK409">
            <v>0</v>
          </cell>
          <cell r="CL409">
            <v>0</v>
          </cell>
          <cell r="CN409">
            <v>0</v>
          </cell>
          <cell r="CO409">
            <v>0</v>
          </cell>
        </row>
        <row r="410">
          <cell r="B410">
            <v>0</v>
          </cell>
          <cell r="C410">
            <v>0</v>
          </cell>
          <cell r="E410">
            <v>0</v>
          </cell>
          <cell r="F410">
            <v>0</v>
          </cell>
          <cell r="H410">
            <v>0</v>
          </cell>
          <cell r="I410">
            <v>0</v>
          </cell>
          <cell r="K410">
            <v>0</v>
          </cell>
          <cell r="L410">
            <v>0</v>
          </cell>
          <cell r="N410">
            <v>0</v>
          </cell>
          <cell r="O410">
            <v>0</v>
          </cell>
          <cell r="Q410">
            <v>0</v>
          </cell>
          <cell r="R410">
            <v>0</v>
          </cell>
          <cell r="T410">
            <v>0</v>
          </cell>
          <cell r="U410">
            <v>0</v>
          </cell>
          <cell r="W410">
            <v>0</v>
          </cell>
          <cell r="X410">
            <v>0</v>
          </cell>
          <cell r="Z410">
            <v>0</v>
          </cell>
          <cell r="AA410">
            <v>0</v>
          </cell>
          <cell r="AC410">
            <v>0</v>
          </cell>
          <cell r="AD410">
            <v>0</v>
          </cell>
          <cell r="AF410">
            <v>0</v>
          </cell>
          <cell r="AG410">
            <v>0</v>
          </cell>
          <cell r="AI410">
            <v>0</v>
          </cell>
          <cell r="AJ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0</v>
          </cell>
          <cell r="AR410">
            <v>0</v>
          </cell>
          <cell r="AS410">
            <v>0</v>
          </cell>
          <cell r="AU410">
            <v>0</v>
          </cell>
          <cell r="AV410">
            <v>0</v>
          </cell>
          <cell r="AX410">
            <v>0</v>
          </cell>
          <cell r="AY410">
            <v>0</v>
          </cell>
          <cell r="BA410">
            <v>0</v>
          </cell>
          <cell r="BB410">
            <v>0</v>
          </cell>
          <cell r="BD410">
            <v>0</v>
          </cell>
          <cell r="BE410">
            <v>0</v>
          </cell>
          <cell r="BG410">
            <v>0</v>
          </cell>
          <cell r="BH410">
            <v>0</v>
          </cell>
          <cell r="BJ410">
            <v>0</v>
          </cell>
          <cell r="BK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S410">
            <v>0</v>
          </cell>
          <cell r="BT410">
            <v>0</v>
          </cell>
          <cell r="BV410">
            <v>0</v>
          </cell>
          <cell r="BW410">
            <v>0</v>
          </cell>
          <cell r="BY410">
            <v>0</v>
          </cell>
          <cell r="BZ410">
            <v>0</v>
          </cell>
          <cell r="CB410">
            <v>0</v>
          </cell>
          <cell r="CC410">
            <v>0</v>
          </cell>
          <cell r="CE410">
            <v>0</v>
          </cell>
          <cell r="CF410">
            <v>0</v>
          </cell>
          <cell r="CH410">
            <v>0</v>
          </cell>
          <cell r="CI410">
            <v>0</v>
          </cell>
          <cell r="CK410">
            <v>0</v>
          </cell>
          <cell r="CL410">
            <v>0</v>
          </cell>
          <cell r="CN410">
            <v>0</v>
          </cell>
          <cell r="CO410">
            <v>0</v>
          </cell>
        </row>
        <row r="411">
          <cell r="B411">
            <v>0</v>
          </cell>
          <cell r="C411">
            <v>0</v>
          </cell>
          <cell r="E411">
            <v>0</v>
          </cell>
          <cell r="F411">
            <v>0</v>
          </cell>
          <cell r="H411">
            <v>0</v>
          </cell>
          <cell r="I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Q411">
            <v>0</v>
          </cell>
          <cell r="R411">
            <v>0</v>
          </cell>
          <cell r="T411">
            <v>0</v>
          </cell>
          <cell r="U411">
            <v>0</v>
          </cell>
          <cell r="W411">
            <v>0</v>
          </cell>
          <cell r="X411">
            <v>0</v>
          </cell>
          <cell r="Z411">
            <v>0</v>
          </cell>
          <cell r="AA411">
            <v>0</v>
          </cell>
          <cell r="AC411">
            <v>0</v>
          </cell>
          <cell r="AD411">
            <v>0</v>
          </cell>
          <cell r="AF411">
            <v>0</v>
          </cell>
          <cell r="AG411">
            <v>0</v>
          </cell>
          <cell r="AI411">
            <v>0</v>
          </cell>
          <cell r="AJ411">
            <v>0</v>
          </cell>
          <cell r="AL411">
            <v>0</v>
          </cell>
          <cell r="AM411">
            <v>0</v>
          </cell>
          <cell r="AO411">
            <v>0</v>
          </cell>
          <cell r="AP411">
            <v>0</v>
          </cell>
          <cell r="AR411">
            <v>0</v>
          </cell>
          <cell r="AS411">
            <v>0</v>
          </cell>
          <cell r="AU411">
            <v>0</v>
          </cell>
          <cell r="AV411">
            <v>0</v>
          </cell>
          <cell r="AX411">
            <v>0</v>
          </cell>
          <cell r="AY411">
            <v>0</v>
          </cell>
          <cell r="BA411">
            <v>0</v>
          </cell>
          <cell r="BB411">
            <v>0</v>
          </cell>
          <cell r="BD411">
            <v>0</v>
          </cell>
          <cell r="BE411">
            <v>0</v>
          </cell>
          <cell r="BG411">
            <v>0</v>
          </cell>
          <cell r="BH411">
            <v>0</v>
          </cell>
          <cell r="BJ411">
            <v>0</v>
          </cell>
          <cell r="BK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S411">
            <v>0</v>
          </cell>
          <cell r="BT411">
            <v>0</v>
          </cell>
          <cell r="BV411">
            <v>0</v>
          </cell>
          <cell r="BW411">
            <v>0</v>
          </cell>
          <cell r="BY411">
            <v>0</v>
          </cell>
          <cell r="BZ411">
            <v>0</v>
          </cell>
          <cell r="CB411">
            <v>0</v>
          </cell>
          <cell r="CC411">
            <v>0</v>
          </cell>
          <cell r="CE411">
            <v>0</v>
          </cell>
          <cell r="CF411">
            <v>0</v>
          </cell>
          <cell r="CH411">
            <v>0</v>
          </cell>
          <cell r="CI411">
            <v>0</v>
          </cell>
          <cell r="CK411">
            <v>0</v>
          </cell>
          <cell r="CL411">
            <v>0</v>
          </cell>
          <cell r="CN411">
            <v>0</v>
          </cell>
          <cell r="CO411">
            <v>0</v>
          </cell>
        </row>
        <row r="412">
          <cell r="B412">
            <v>0</v>
          </cell>
          <cell r="C412">
            <v>0</v>
          </cell>
          <cell r="E412">
            <v>0</v>
          </cell>
          <cell r="F412">
            <v>0</v>
          </cell>
          <cell r="H412">
            <v>0</v>
          </cell>
          <cell r="I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Q412">
            <v>0</v>
          </cell>
          <cell r="R412">
            <v>0</v>
          </cell>
          <cell r="T412">
            <v>0</v>
          </cell>
          <cell r="U412">
            <v>0</v>
          </cell>
          <cell r="W412">
            <v>0</v>
          </cell>
          <cell r="X412">
            <v>0</v>
          </cell>
          <cell r="Z412">
            <v>0</v>
          </cell>
          <cell r="AA412">
            <v>0</v>
          </cell>
          <cell r="AC412">
            <v>0</v>
          </cell>
          <cell r="AD412">
            <v>0</v>
          </cell>
          <cell r="AF412">
            <v>0</v>
          </cell>
          <cell r="AG412">
            <v>0</v>
          </cell>
          <cell r="AI412">
            <v>0</v>
          </cell>
          <cell r="AJ412">
            <v>0</v>
          </cell>
          <cell r="AL412">
            <v>0</v>
          </cell>
          <cell r="AM412">
            <v>0</v>
          </cell>
          <cell r="AO412">
            <v>0</v>
          </cell>
          <cell r="AP412">
            <v>0</v>
          </cell>
          <cell r="AR412">
            <v>0</v>
          </cell>
          <cell r="AS412">
            <v>0</v>
          </cell>
          <cell r="AU412">
            <v>0</v>
          </cell>
          <cell r="AV412">
            <v>0</v>
          </cell>
          <cell r="AX412">
            <v>0</v>
          </cell>
          <cell r="AY412">
            <v>0</v>
          </cell>
          <cell r="BA412">
            <v>0</v>
          </cell>
          <cell r="BB412">
            <v>0</v>
          </cell>
          <cell r="BD412">
            <v>0</v>
          </cell>
          <cell r="BE412">
            <v>0</v>
          </cell>
          <cell r="BG412">
            <v>0</v>
          </cell>
          <cell r="BH412">
            <v>0</v>
          </cell>
          <cell r="BJ412">
            <v>0</v>
          </cell>
          <cell r="BK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S412">
            <v>0</v>
          </cell>
          <cell r="BT412">
            <v>0</v>
          </cell>
          <cell r="BV412">
            <v>0</v>
          </cell>
          <cell r="BW412">
            <v>0</v>
          </cell>
          <cell r="BY412">
            <v>0</v>
          </cell>
          <cell r="BZ412">
            <v>0</v>
          </cell>
          <cell r="CB412">
            <v>0</v>
          </cell>
          <cell r="CC412">
            <v>0</v>
          </cell>
          <cell r="CE412">
            <v>0</v>
          </cell>
          <cell r="CF412">
            <v>0</v>
          </cell>
          <cell r="CH412">
            <v>0</v>
          </cell>
          <cell r="CI412">
            <v>0</v>
          </cell>
          <cell r="CK412">
            <v>0</v>
          </cell>
          <cell r="CL412">
            <v>0</v>
          </cell>
          <cell r="CN412">
            <v>0</v>
          </cell>
          <cell r="CO412">
            <v>0</v>
          </cell>
        </row>
        <row r="413">
          <cell r="B413">
            <v>0</v>
          </cell>
          <cell r="C413">
            <v>0</v>
          </cell>
          <cell r="E413">
            <v>0</v>
          </cell>
          <cell r="F413">
            <v>0</v>
          </cell>
          <cell r="H413">
            <v>0</v>
          </cell>
          <cell r="I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Q413">
            <v>0</v>
          </cell>
          <cell r="R413">
            <v>0</v>
          </cell>
          <cell r="T413">
            <v>0</v>
          </cell>
          <cell r="U413">
            <v>0</v>
          </cell>
          <cell r="W413">
            <v>0</v>
          </cell>
          <cell r="X413">
            <v>0</v>
          </cell>
          <cell r="Z413">
            <v>0</v>
          </cell>
          <cell r="AA413">
            <v>0</v>
          </cell>
          <cell r="AC413">
            <v>0</v>
          </cell>
          <cell r="AD413">
            <v>0</v>
          </cell>
          <cell r="AF413">
            <v>0</v>
          </cell>
          <cell r="AG413">
            <v>0</v>
          </cell>
          <cell r="AI413">
            <v>0</v>
          </cell>
          <cell r="AJ413">
            <v>0</v>
          </cell>
          <cell r="AL413">
            <v>0</v>
          </cell>
          <cell r="AM413">
            <v>0</v>
          </cell>
          <cell r="AO413">
            <v>0</v>
          </cell>
          <cell r="AP413">
            <v>0</v>
          </cell>
          <cell r="AR413">
            <v>0</v>
          </cell>
          <cell r="AS413">
            <v>0</v>
          </cell>
          <cell r="AU413">
            <v>0</v>
          </cell>
          <cell r="AV413">
            <v>0</v>
          </cell>
          <cell r="AX413">
            <v>0</v>
          </cell>
          <cell r="AY413">
            <v>0</v>
          </cell>
          <cell r="BA413">
            <v>0</v>
          </cell>
          <cell r="BB413">
            <v>0</v>
          </cell>
          <cell r="BD413">
            <v>0</v>
          </cell>
          <cell r="BE413">
            <v>0</v>
          </cell>
          <cell r="BG413">
            <v>0</v>
          </cell>
          <cell r="BH413">
            <v>0</v>
          </cell>
          <cell r="BJ413">
            <v>0</v>
          </cell>
          <cell r="BK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S413">
            <v>0</v>
          </cell>
          <cell r="BT413">
            <v>0</v>
          </cell>
          <cell r="BV413">
            <v>0</v>
          </cell>
          <cell r="BW413">
            <v>0</v>
          </cell>
          <cell r="BY413">
            <v>0</v>
          </cell>
          <cell r="BZ413">
            <v>0</v>
          </cell>
          <cell r="CB413">
            <v>0</v>
          </cell>
          <cell r="CC413">
            <v>0</v>
          </cell>
          <cell r="CE413">
            <v>0</v>
          </cell>
          <cell r="CF413">
            <v>0</v>
          </cell>
          <cell r="CH413">
            <v>0</v>
          </cell>
          <cell r="CI413">
            <v>0</v>
          </cell>
          <cell r="CK413">
            <v>0</v>
          </cell>
          <cell r="CL413">
            <v>0</v>
          </cell>
          <cell r="CN413">
            <v>0</v>
          </cell>
          <cell r="CO413">
            <v>0</v>
          </cell>
        </row>
        <row r="414">
          <cell r="B414">
            <v>0</v>
          </cell>
          <cell r="C414">
            <v>0</v>
          </cell>
          <cell r="E414">
            <v>0</v>
          </cell>
          <cell r="F414">
            <v>0</v>
          </cell>
          <cell r="H414">
            <v>0</v>
          </cell>
          <cell r="I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Q414">
            <v>0</v>
          </cell>
          <cell r="R414">
            <v>0</v>
          </cell>
          <cell r="T414">
            <v>0</v>
          </cell>
          <cell r="U414">
            <v>0</v>
          </cell>
          <cell r="W414">
            <v>0</v>
          </cell>
          <cell r="X414">
            <v>0</v>
          </cell>
          <cell r="Z414">
            <v>0</v>
          </cell>
          <cell r="AA414">
            <v>0</v>
          </cell>
          <cell r="AC414">
            <v>0</v>
          </cell>
          <cell r="AD414">
            <v>0</v>
          </cell>
          <cell r="AF414">
            <v>0</v>
          </cell>
          <cell r="AG414">
            <v>0</v>
          </cell>
          <cell r="AI414">
            <v>0</v>
          </cell>
          <cell r="AJ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0</v>
          </cell>
          <cell r="AR414">
            <v>0</v>
          </cell>
          <cell r="AS414">
            <v>0</v>
          </cell>
          <cell r="AU414">
            <v>0</v>
          </cell>
          <cell r="AV414">
            <v>0</v>
          </cell>
          <cell r="AX414">
            <v>0</v>
          </cell>
          <cell r="AY414">
            <v>0</v>
          </cell>
          <cell r="BA414">
            <v>0</v>
          </cell>
          <cell r="BB414">
            <v>0</v>
          </cell>
          <cell r="BD414">
            <v>0</v>
          </cell>
          <cell r="BE414">
            <v>0</v>
          </cell>
          <cell r="BG414">
            <v>0</v>
          </cell>
          <cell r="BH414">
            <v>0</v>
          </cell>
          <cell r="BJ414">
            <v>0</v>
          </cell>
          <cell r="BK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S414">
            <v>0</v>
          </cell>
          <cell r="BT414">
            <v>0</v>
          </cell>
          <cell r="BV414">
            <v>0</v>
          </cell>
          <cell r="BW414">
            <v>0</v>
          </cell>
          <cell r="BY414">
            <v>0</v>
          </cell>
          <cell r="BZ414">
            <v>0</v>
          </cell>
          <cell r="CB414">
            <v>0</v>
          </cell>
          <cell r="CC414">
            <v>0</v>
          </cell>
          <cell r="CE414">
            <v>0</v>
          </cell>
          <cell r="CF414">
            <v>0</v>
          </cell>
          <cell r="CH414">
            <v>0</v>
          </cell>
          <cell r="CI414">
            <v>0</v>
          </cell>
          <cell r="CK414">
            <v>0</v>
          </cell>
          <cell r="CL414">
            <v>0</v>
          </cell>
          <cell r="CN414">
            <v>0</v>
          </cell>
          <cell r="CO414">
            <v>0</v>
          </cell>
        </row>
        <row r="415">
          <cell r="B415">
            <v>0</v>
          </cell>
          <cell r="C415">
            <v>0</v>
          </cell>
          <cell r="E415">
            <v>0</v>
          </cell>
          <cell r="F415">
            <v>0</v>
          </cell>
          <cell r="H415">
            <v>0</v>
          </cell>
          <cell r="I415">
            <v>0</v>
          </cell>
          <cell r="K415">
            <v>0</v>
          </cell>
          <cell r="L415">
            <v>0</v>
          </cell>
          <cell r="N415">
            <v>0</v>
          </cell>
          <cell r="O415">
            <v>0</v>
          </cell>
          <cell r="Q415">
            <v>0</v>
          </cell>
          <cell r="R415">
            <v>0</v>
          </cell>
          <cell r="T415">
            <v>0</v>
          </cell>
          <cell r="U415">
            <v>0</v>
          </cell>
          <cell r="W415">
            <v>0</v>
          </cell>
          <cell r="X415">
            <v>0</v>
          </cell>
          <cell r="Z415">
            <v>0</v>
          </cell>
          <cell r="AA415">
            <v>0</v>
          </cell>
          <cell r="AC415">
            <v>0</v>
          </cell>
          <cell r="AD415">
            <v>0</v>
          </cell>
          <cell r="AF415">
            <v>0</v>
          </cell>
          <cell r="AG415">
            <v>0</v>
          </cell>
          <cell r="AI415">
            <v>0</v>
          </cell>
          <cell r="AJ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0</v>
          </cell>
          <cell r="AR415">
            <v>0</v>
          </cell>
          <cell r="AS415">
            <v>0</v>
          </cell>
          <cell r="AU415">
            <v>0</v>
          </cell>
          <cell r="AV415">
            <v>0</v>
          </cell>
          <cell r="AX415">
            <v>0</v>
          </cell>
          <cell r="AY415">
            <v>0</v>
          </cell>
          <cell r="BA415">
            <v>0</v>
          </cell>
          <cell r="BB415">
            <v>0</v>
          </cell>
          <cell r="BD415">
            <v>0</v>
          </cell>
          <cell r="BE415">
            <v>0</v>
          </cell>
          <cell r="BG415">
            <v>0</v>
          </cell>
          <cell r="BH415">
            <v>0</v>
          </cell>
          <cell r="BJ415">
            <v>0</v>
          </cell>
          <cell r="BK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S415">
            <v>0</v>
          </cell>
          <cell r="BT415">
            <v>0</v>
          </cell>
          <cell r="BV415">
            <v>0</v>
          </cell>
          <cell r="BW415">
            <v>0</v>
          </cell>
          <cell r="BY415">
            <v>0</v>
          </cell>
          <cell r="BZ415">
            <v>0</v>
          </cell>
          <cell r="CB415">
            <v>0</v>
          </cell>
          <cell r="CC415">
            <v>0</v>
          </cell>
          <cell r="CE415">
            <v>0</v>
          </cell>
          <cell r="CF415">
            <v>0</v>
          </cell>
          <cell r="CH415">
            <v>0</v>
          </cell>
          <cell r="CI415">
            <v>0</v>
          </cell>
          <cell r="CK415">
            <v>0</v>
          </cell>
          <cell r="CL415">
            <v>0</v>
          </cell>
          <cell r="CN415">
            <v>0</v>
          </cell>
          <cell r="CO415">
            <v>0</v>
          </cell>
        </row>
        <row r="416">
          <cell r="B416">
            <v>0</v>
          </cell>
          <cell r="C416">
            <v>0</v>
          </cell>
          <cell r="E416">
            <v>0</v>
          </cell>
          <cell r="F416">
            <v>0</v>
          </cell>
          <cell r="H416">
            <v>0</v>
          </cell>
          <cell r="I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Q416">
            <v>0</v>
          </cell>
          <cell r="R416">
            <v>0</v>
          </cell>
          <cell r="T416">
            <v>0</v>
          </cell>
          <cell r="U416">
            <v>0</v>
          </cell>
          <cell r="W416">
            <v>0</v>
          </cell>
          <cell r="X416">
            <v>0</v>
          </cell>
          <cell r="Z416">
            <v>0</v>
          </cell>
          <cell r="AA416">
            <v>0</v>
          </cell>
          <cell r="AC416">
            <v>0</v>
          </cell>
          <cell r="AD416">
            <v>0</v>
          </cell>
          <cell r="AF416">
            <v>0</v>
          </cell>
          <cell r="AG416">
            <v>0</v>
          </cell>
          <cell r="AI416">
            <v>0</v>
          </cell>
          <cell r="AJ416">
            <v>0</v>
          </cell>
          <cell r="AL416">
            <v>0</v>
          </cell>
          <cell r="AM416">
            <v>0</v>
          </cell>
          <cell r="AO416">
            <v>0</v>
          </cell>
          <cell r="AP416">
            <v>0</v>
          </cell>
          <cell r="AR416">
            <v>0</v>
          </cell>
          <cell r="AS416">
            <v>0</v>
          </cell>
          <cell r="AU416">
            <v>0</v>
          </cell>
          <cell r="AV416">
            <v>0</v>
          </cell>
          <cell r="AX416">
            <v>0</v>
          </cell>
          <cell r="AY416">
            <v>0</v>
          </cell>
          <cell r="BA416">
            <v>0</v>
          </cell>
          <cell r="BB416">
            <v>0</v>
          </cell>
          <cell r="BD416">
            <v>0</v>
          </cell>
          <cell r="BE416">
            <v>0</v>
          </cell>
          <cell r="BG416">
            <v>0</v>
          </cell>
          <cell r="BH416">
            <v>0</v>
          </cell>
          <cell r="BJ416">
            <v>0</v>
          </cell>
          <cell r="BK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S416">
            <v>0</v>
          </cell>
          <cell r="BT416">
            <v>0</v>
          </cell>
          <cell r="BV416">
            <v>0</v>
          </cell>
          <cell r="BW416">
            <v>0</v>
          </cell>
          <cell r="BY416">
            <v>0</v>
          </cell>
          <cell r="BZ416">
            <v>0</v>
          </cell>
          <cell r="CB416">
            <v>0</v>
          </cell>
          <cell r="CC416">
            <v>0</v>
          </cell>
          <cell r="CE416">
            <v>0</v>
          </cell>
          <cell r="CF416">
            <v>0</v>
          </cell>
          <cell r="CH416">
            <v>0</v>
          </cell>
          <cell r="CI416">
            <v>0</v>
          </cell>
          <cell r="CK416">
            <v>0</v>
          </cell>
          <cell r="CL416">
            <v>0</v>
          </cell>
          <cell r="CN416">
            <v>0</v>
          </cell>
          <cell r="CO416">
            <v>0</v>
          </cell>
        </row>
        <row r="417">
          <cell r="B417">
            <v>0</v>
          </cell>
          <cell r="C417">
            <v>0</v>
          </cell>
          <cell r="E417">
            <v>0</v>
          </cell>
          <cell r="F417">
            <v>0</v>
          </cell>
          <cell r="H417">
            <v>0</v>
          </cell>
          <cell r="I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Q417">
            <v>0</v>
          </cell>
          <cell r="R417">
            <v>0</v>
          </cell>
          <cell r="T417">
            <v>0</v>
          </cell>
          <cell r="U417">
            <v>0</v>
          </cell>
          <cell r="W417">
            <v>0</v>
          </cell>
          <cell r="X417">
            <v>0</v>
          </cell>
          <cell r="Z417">
            <v>0</v>
          </cell>
          <cell r="AA417">
            <v>0</v>
          </cell>
          <cell r="AC417">
            <v>0</v>
          </cell>
          <cell r="AD417">
            <v>0</v>
          </cell>
          <cell r="AF417">
            <v>0</v>
          </cell>
          <cell r="AG417">
            <v>0</v>
          </cell>
          <cell r="AI417">
            <v>0</v>
          </cell>
          <cell r="AJ417">
            <v>0</v>
          </cell>
          <cell r="AL417">
            <v>0</v>
          </cell>
          <cell r="AM417">
            <v>0</v>
          </cell>
          <cell r="AO417">
            <v>0</v>
          </cell>
          <cell r="AP417">
            <v>0</v>
          </cell>
          <cell r="AR417">
            <v>0</v>
          </cell>
          <cell r="AS417">
            <v>0</v>
          </cell>
          <cell r="AU417">
            <v>0</v>
          </cell>
          <cell r="AV417">
            <v>0</v>
          </cell>
          <cell r="AX417">
            <v>0</v>
          </cell>
          <cell r="AY417">
            <v>0</v>
          </cell>
          <cell r="BA417">
            <v>0</v>
          </cell>
          <cell r="BB417">
            <v>0</v>
          </cell>
          <cell r="BD417">
            <v>0</v>
          </cell>
          <cell r="BE417">
            <v>0</v>
          </cell>
          <cell r="BG417">
            <v>0</v>
          </cell>
          <cell r="BH417">
            <v>0</v>
          </cell>
          <cell r="BJ417">
            <v>0</v>
          </cell>
          <cell r="BK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S417">
            <v>0</v>
          </cell>
          <cell r="BT417">
            <v>0</v>
          </cell>
          <cell r="BV417">
            <v>0</v>
          </cell>
          <cell r="BW417">
            <v>0</v>
          </cell>
          <cell r="BY417">
            <v>0</v>
          </cell>
          <cell r="BZ417">
            <v>0</v>
          </cell>
          <cell r="CB417">
            <v>0</v>
          </cell>
          <cell r="CC417">
            <v>0</v>
          </cell>
          <cell r="CE417">
            <v>0</v>
          </cell>
          <cell r="CF417">
            <v>0</v>
          </cell>
          <cell r="CH417">
            <v>0</v>
          </cell>
          <cell r="CI417">
            <v>0</v>
          </cell>
          <cell r="CK417">
            <v>0</v>
          </cell>
          <cell r="CL417">
            <v>0</v>
          </cell>
          <cell r="CN417">
            <v>0</v>
          </cell>
          <cell r="CO417">
            <v>0</v>
          </cell>
        </row>
        <row r="418">
          <cell r="B418">
            <v>0</v>
          </cell>
          <cell r="C418">
            <v>0</v>
          </cell>
          <cell r="E418">
            <v>0</v>
          </cell>
          <cell r="F418">
            <v>0</v>
          </cell>
          <cell r="H418">
            <v>0</v>
          </cell>
          <cell r="I418">
            <v>0</v>
          </cell>
          <cell r="K418">
            <v>0</v>
          </cell>
          <cell r="L418">
            <v>0</v>
          </cell>
          <cell r="N418">
            <v>0</v>
          </cell>
          <cell r="O418">
            <v>0</v>
          </cell>
          <cell r="Q418">
            <v>0</v>
          </cell>
          <cell r="R418">
            <v>0</v>
          </cell>
          <cell r="T418">
            <v>0</v>
          </cell>
          <cell r="U418">
            <v>0</v>
          </cell>
          <cell r="W418">
            <v>0</v>
          </cell>
          <cell r="X418">
            <v>0</v>
          </cell>
          <cell r="Z418">
            <v>0</v>
          </cell>
          <cell r="AA418">
            <v>0</v>
          </cell>
          <cell r="AC418">
            <v>0</v>
          </cell>
          <cell r="AD418">
            <v>0</v>
          </cell>
          <cell r="AF418">
            <v>0</v>
          </cell>
          <cell r="AG418">
            <v>0</v>
          </cell>
          <cell r="AI418">
            <v>0</v>
          </cell>
          <cell r="AJ418">
            <v>0</v>
          </cell>
          <cell r="AL418">
            <v>0</v>
          </cell>
          <cell r="AM418">
            <v>0</v>
          </cell>
          <cell r="AO418">
            <v>0</v>
          </cell>
          <cell r="AP418">
            <v>0</v>
          </cell>
          <cell r="AR418">
            <v>0</v>
          </cell>
          <cell r="AS418">
            <v>0</v>
          </cell>
          <cell r="AU418">
            <v>0</v>
          </cell>
          <cell r="AV418">
            <v>0</v>
          </cell>
          <cell r="AX418">
            <v>0</v>
          </cell>
          <cell r="AY418">
            <v>0</v>
          </cell>
          <cell r="BA418">
            <v>0</v>
          </cell>
          <cell r="BB418">
            <v>0</v>
          </cell>
          <cell r="BD418">
            <v>0</v>
          </cell>
          <cell r="BE418">
            <v>0</v>
          </cell>
          <cell r="BG418">
            <v>0</v>
          </cell>
          <cell r="BH418">
            <v>0</v>
          </cell>
          <cell r="BJ418">
            <v>0</v>
          </cell>
          <cell r="BK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S418">
            <v>0</v>
          </cell>
          <cell r="BT418">
            <v>0</v>
          </cell>
          <cell r="BV418">
            <v>0</v>
          </cell>
          <cell r="BW418">
            <v>0</v>
          </cell>
          <cell r="BY418">
            <v>0</v>
          </cell>
          <cell r="BZ418">
            <v>0</v>
          </cell>
          <cell r="CB418">
            <v>0</v>
          </cell>
          <cell r="CC418">
            <v>0</v>
          </cell>
          <cell r="CE418">
            <v>0</v>
          </cell>
          <cell r="CF418">
            <v>0</v>
          </cell>
          <cell r="CH418">
            <v>0</v>
          </cell>
          <cell r="CI418">
            <v>0</v>
          </cell>
          <cell r="CK418">
            <v>0</v>
          </cell>
          <cell r="CL418">
            <v>0</v>
          </cell>
          <cell r="CN418">
            <v>0</v>
          </cell>
          <cell r="CO418">
            <v>0</v>
          </cell>
        </row>
        <row r="419">
          <cell r="B419">
            <v>0</v>
          </cell>
          <cell r="C419">
            <v>0</v>
          </cell>
          <cell r="E419">
            <v>0</v>
          </cell>
          <cell r="F419">
            <v>0</v>
          </cell>
          <cell r="H419">
            <v>0</v>
          </cell>
          <cell r="I419">
            <v>0</v>
          </cell>
          <cell r="K419">
            <v>0</v>
          </cell>
          <cell r="L419">
            <v>0</v>
          </cell>
          <cell r="N419">
            <v>0</v>
          </cell>
          <cell r="O419">
            <v>0</v>
          </cell>
          <cell r="Q419">
            <v>0</v>
          </cell>
          <cell r="R419">
            <v>0</v>
          </cell>
          <cell r="T419">
            <v>0</v>
          </cell>
          <cell r="U419">
            <v>0</v>
          </cell>
          <cell r="W419">
            <v>0</v>
          </cell>
          <cell r="X419">
            <v>0</v>
          </cell>
          <cell r="Z419">
            <v>0</v>
          </cell>
          <cell r="AA419">
            <v>0</v>
          </cell>
          <cell r="AC419">
            <v>0</v>
          </cell>
          <cell r="AD419">
            <v>0</v>
          </cell>
          <cell r="AF419">
            <v>0</v>
          </cell>
          <cell r="AG419">
            <v>0</v>
          </cell>
          <cell r="AI419">
            <v>0</v>
          </cell>
          <cell r="AJ419">
            <v>0</v>
          </cell>
          <cell r="AL419">
            <v>0</v>
          </cell>
          <cell r="AM419">
            <v>0</v>
          </cell>
          <cell r="AO419">
            <v>0</v>
          </cell>
          <cell r="AP419">
            <v>0</v>
          </cell>
          <cell r="AR419">
            <v>0</v>
          </cell>
          <cell r="AS419">
            <v>0</v>
          </cell>
          <cell r="AU419">
            <v>0</v>
          </cell>
          <cell r="AV419">
            <v>0</v>
          </cell>
          <cell r="AX419">
            <v>0</v>
          </cell>
          <cell r="AY419">
            <v>0</v>
          </cell>
          <cell r="BA419">
            <v>0</v>
          </cell>
          <cell r="BB419">
            <v>0</v>
          </cell>
          <cell r="BD419">
            <v>0</v>
          </cell>
          <cell r="BE419">
            <v>0</v>
          </cell>
          <cell r="BG419">
            <v>0</v>
          </cell>
          <cell r="BH419">
            <v>0</v>
          </cell>
          <cell r="BJ419">
            <v>0</v>
          </cell>
          <cell r="BK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S419">
            <v>0</v>
          </cell>
          <cell r="BT419">
            <v>0</v>
          </cell>
          <cell r="BV419">
            <v>0</v>
          </cell>
          <cell r="BW419">
            <v>0</v>
          </cell>
          <cell r="BY419">
            <v>0</v>
          </cell>
          <cell r="BZ419">
            <v>0</v>
          </cell>
          <cell r="CB419">
            <v>0</v>
          </cell>
          <cell r="CC419">
            <v>0</v>
          </cell>
          <cell r="CE419">
            <v>0</v>
          </cell>
          <cell r="CF419">
            <v>0</v>
          </cell>
          <cell r="CH419">
            <v>0</v>
          </cell>
          <cell r="CI419">
            <v>0</v>
          </cell>
          <cell r="CK419">
            <v>0</v>
          </cell>
          <cell r="CL419">
            <v>0</v>
          </cell>
          <cell r="CN419">
            <v>0</v>
          </cell>
          <cell r="CO419">
            <v>0</v>
          </cell>
        </row>
        <row r="420">
          <cell r="B420">
            <v>0</v>
          </cell>
          <cell r="C420">
            <v>0</v>
          </cell>
          <cell r="E420">
            <v>0</v>
          </cell>
          <cell r="F420">
            <v>0</v>
          </cell>
          <cell r="H420">
            <v>0</v>
          </cell>
          <cell r="I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0</v>
          </cell>
          <cell r="Q420">
            <v>0</v>
          </cell>
          <cell r="R420">
            <v>0</v>
          </cell>
          <cell r="T420">
            <v>0</v>
          </cell>
          <cell r="U420">
            <v>0</v>
          </cell>
          <cell r="W420">
            <v>0</v>
          </cell>
          <cell r="X420">
            <v>0</v>
          </cell>
          <cell r="Z420">
            <v>0</v>
          </cell>
          <cell r="AA420">
            <v>0</v>
          </cell>
          <cell r="AC420">
            <v>0</v>
          </cell>
          <cell r="AD420">
            <v>0</v>
          </cell>
          <cell r="AF420">
            <v>0</v>
          </cell>
          <cell r="AG420">
            <v>0</v>
          </cell>
          <cell r="AI420">
            <v>0</v>
          </cell>
          <cell r="AJ420">
            <v>0</v>
          </cell>
          <cell r="AL420">
            <v>0</v>
          </cell>
          <cell r="AM420">
            <v>0</v>
          </cell>
          <cell r="AO420">
            <v>0</v>
          </cell>
          <cell r="AP420">
            <v>0</v>
          </cell>
          <cell r="AR420">
            <v>0</v>
          </cell>
          <cell r="AS420">
            <v>0</v>
          </cell>
          <cell r="AU420">
            <v>0</v>
          </cell>
          <cell r="AV420">
            <v>0</v>
          </cell>
          <cell r="AX420">
            <v>0</v>
          </cell>
          <cell r="AY420">
            <v>0</v>
          </cell>
          <cell r="BA420">
            <v>0</v>
          </cell>
          <cell r="BB420">
            <v>0</v>
          </cell>
          <cell r="BD420">
            <v>0</v>
          </cell>
          <cell r="BE420">
            <v>0</v>
          </cell>
          <cell r="BG420">
            <v>0</v>
          </cell>
          <cell r="BH420">
            <v>0</v>
          </cell>
          <cell r="BJ420">
            <v>0</v>
          </cell>
          <cell r="BK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S420">
            <v>0</v>
          </cell>
          <cell r="BT420">
            <v>0</v>
          </cell>
          <cell r="BV420">
            <v>0</v>
          </cell>
          <cell r="BW420">
            <v>0</v>
          </cell>
          <cell r="BY420">
            <v>0</v>
          </cell>
          <cell r="BZ420">
            <v>0</v>
          </cell>
          <cell r="CB420">
            <v>0</v>
          </cell>
          <cell r="CC420">
            <v>0</v>
          </cell>
          <cell r="CE420">
            <v>0</v>
          </cell>
          <cell r="CF420">
            <v>0</v>
          </cell>
          <cell r="CH420">
            <v>0</v>
          </cell>
          <cell r="CI420">
            <v>0</v>
          </cell>
          <cell r="CK420">
            <v>0</v>
          </cell>
          <cell r="CL420">
            <v>0</v>
          </cell>
          <cell r="CN420">
            <v>0</v>
          </cell>
          <cell r="CO420">
            <v>0</v>
          </cell>
        </row>
        <row r="421">
          <cell r="B421">
            <v>0</v>
          </cell>
          <cell r="C421">
            <v>0</v>
          </cell>
          <cell r="E421">
            <v>0</v>
          </cell>
          <cell r="F421">
            <v>0</v>
          </cell>
          <cell r="H421">
            <v>0</v>
          </cell>
          <cell r="I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Q421">
            <v>0</v>
          </cell>
          <cell r="R421">
            <v>0</v>
          </cell>
          <cell r="T421">
            <v>0</v>
          </cell>
          <cell r="U421">
            <v>0</v>
          </cell>
          <cell r="W421">
            <v>0</v>
          </cell>
          <cell r="X421">
            <v>0</v>
          </cell>
          <cell r="Z421">
            <v>0</v>
          </cell>
          <cell r="AA421">
            <v>0</v>
          </cell>
          <cell r="AC421">
            <v>0</v>
          </cell>
          <cell r="AD421">
            <v>0</v>
          </cell>
          <cell r="AF421">
            <v>0</v>
          </cell>
          <cell r="AG421">
            <v>0</v>
          </cell>
          <cell r="AI421">
            <v>0</v>
          </cell>
          <cell r="AJ421">
            <v>0</v>
          </cell>
          <cell r="AL421">
            <v>0</v>
          </cell>
          <cell r="AM421">
            <v>0</v>
          </cell>
          <cell r="AO421">
            <v>0</v>
          </cell>
          <cell r="AP421">
            <v>0</v>
          </cell>
          <cell r="AR421">
            <v>0</v>
          </cell>
          <cell r="AS421">
            <v>0</v>
          </cell>
          <cell r="AU421">
            <v>0</v>
          </cell>
          <cell r="AV421">
            <v>0</v>
          </cell>
          <cell r="AX421">
            <v>0</v>
          </cell>
          <cell r="AY421">
            <v>0</v>
          </cell>
          <cell r="BA421">
            <v>0</v>
          </cell>
          <cell r="BB421">
            <v>0</v>
          </cell>
          <cell r="BD421">
            <v>0</v>
          </cell>
          <cell r="BE421">
            <v>0</v>
          </cell>
          <cell r="BG421">
            <v>0</v>
          </cell>
          <cell r="BH421">
            <v>0</v>
          </cell>
          <cell r="BJ421">
            <v>0</v>
          </cell>
          <cell r="BK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S421">
            <v>0</v>
          </cell>
          <cell r="BT421">
            <v>0</v>
          </cell>
          <cell r="BV421">
            <v>0</v>
          </cell>
          <cell r="BW421">
            <v>0</v>
          </cell>
          <cell r="BY421">
            <v>0</v>
          </cell>
          <cell r="BZ421">
            <v>0</v>
          </cell>
          <cell r="CB421">
            <v>0</v>
          </cell>
          <cell r="CC421">
            <v>0</v>
          </cell>
          <cell r="CE421">
            <v>0</v>
          </cell>
          <cell r="CF421">
            <v>0</v>
          </cell>
          <cell r="CH421">
            <v>0</v>
          </cell>
          <cell r="CI421">
            <v>0</v>
          </cell>
          <cell r="CK421">
            <v>0</v>
          </cell>
          <cell r="CL421">
            <v>0</v>
          </cell>
          <cell r="CN421">
            <v>0</v>
          </cell>
          <cell r="CO421">
            <v>0</v>
          </cell>
        </row>
        <row r="422">
          <cell r="B422">
            <v>0</v>
          </cell>
          <cell r="C422">
            <v>0</v>
          </cell>
          <cell r="E422">
            <v>0</v>
          </cell>
          <cell r="F422">
            <v>0</v>
          </cell>
          <cell r="H422">
            <v>0</v>
          </cell>
          <cell r="I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Q422">
            <v>0</v>
          </cell>
          <cell r="R422">
            <v>0</v>
          </cell>
          <cell r="T422">
            <v>0</v>
          </cell>
          <cell r="U422">
            <v>0</v>
          </cell>
          <cell r="W422">
            <v>0</v>
          </cell>
          <cell r="X422">
            <v>0</v>
          </cell>
          <cell r="Z422">
            <v>0</v>
          </cell>
          <cell r="AA422">
            <v>0</v>
          </cell>
          <cell r="AC422">
            <v>0</v>
          </cell>
          <cell r="AD422">
            <v>0</v>
          </cell>
          <cell r="AF422">
            <v>0</v>
          </cell>
          <cell r="AG422">
            <v>0</v>
          </cell>
          <cell r="AI422">
            <v>0</v>
          </cell>
          <cell r="AJ422">
            <v>0</v>
          </cell>
          <cell r="AL422">
            <v>0</v>
          </cell>
          <cell r="AM422">
            <v>0</v>
          </cell>
          <cell r="AO422">
            <v>0</v>
          </cell>
          <cell r="AP422">
            <v>0</v>
          </cell>
          <cell r="AR422">
            <v>0</v>
          </cell>
          <cell r="AS422">
            <v>0</v>
          </cell>
          <cell r="AU422">
            <v>0</v>
          </cell>
          <cell r="AV422">
            <v>0</v>
          </cell>
          <cell r="AX422">
            <v>0</v>
          </cell>
          <cell r="AY422">
            <v>0</v>
          </cell>
          <cell r="BA422">
            <v>0</v>
          </cell>
          <cell r="BB422">
            <v>0</v>
          </cell>
          <cell r="BD422">
            <v>0</v>
          </cell>
          <cell r="BE422">
            <v>0</v>
          </cell>
          <cell r="BG422">
            <v>0</v>
          </cell>
          <cell r="BH422">
            <v>0</v>
          </cell>
          <cell r="BJ422">
            <v>0</v>
          </cell>
          <cell r="BK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S422">
            <v>0</v>
          </cell>
          <cell r="BT422">
            <v>0</v>
          </cell>
          <cell r="BV422">
            <v>0</v>
          </cell>
          <cell r="BW422">
            <v>0</v>
          </cell>
          <cell r="BY422">
            <v>0</v>
          </cell>
          <cell r="BZ422">
            <v>0</v>
          </cell>
          <cell r="CB422">
            <v>0</v>
          </cell>
          <cell r="CC422">
            <v>0</v>
          </cell>
          <cell r="CE422">
            <v>0</v>
          </cell>
          <cell r="CF422">
            <v>0</v>
          </cell>
          <cell r="CH422">
            <v>0</v>
          </cell>
          <cell r="CI422">
            <v>0</v>
          </cell>
          <cell r="CK422">
            <v>0</v>
          </cell>
          <cell r="CL422">
            <v>0</v>
          </cell>
          <cell r="CN422">
            <v>0</v>
          </cell>
          <cell r="CO422">
            <v>0</v>
          </cell>
        </row>
        <row r="423">
          <cell r="B423">
            <v>0</v>
          </cell>
          <cell r="C423">
            <v>0</v>
          </cell>
          <cell r="E423">
            <v>0</v>
          </cell>
          <cell r="F423">
            <v>0</v>
          </cell>
          <cell r="H423">
            <v>0</v>
          </cell>
          <cell r="I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Q423">
            <v>0</v>
          </cell>
          <cell r="R423">
            <v>0</v>
          </cell>
          <cell r="T423">
            <v>0</v>
          </cell>
          <cell r="U423">
            <v>0</v>
          </cell>
          <cell r="W423">
            <v>0</v>
          </cell>
          <cell r="X423">
            <v>0</v>
          </cell>
          <cell r="Z423">
            <v>0</v>
          </cell>
          <cell r="AA423">
            <v>0</v>
          </cell>
          <cell r="AC423">
            <v>0</v>
          </cell>
          <cell r="AD423">
            <v>0</v>
          </cell>
          <cell r="AF423">
            <v>0</v>
          </cell>
          <cell r="AG423">
            <v>0</v>
          </cell>
          <cell r="AI423">
            <v>0</v>
          </cell>
          <cell r="AJ423">
            <v>0</v>
          </cell>
          <cell r="AL423">
            <v>0</v>
          </cell>
          <cell r="AM423">
            <v>0</v>
          </cell>
          <cell r="AO423">
            <v>0</v>
          </cell>
          <cell r="AP423">
            <v>0</v>
          </cell>
          <cell r="AR423">
            <v>0</v>
          </cell>
          <cell r="AS423">
            <v>0</v>
          </cell>
          <cell r="AU423">
            <v>0</v>
          </cell>
          <cell r="AV423">
            <v>0</v>
          </cell>
          <cell r="AX423">
            <v>0</v>
          </cell>
          <cell r="AY423">
            <v>0</v>
          </cell>
          <cell r="BA423">
            <v>0</v>
          </cell>
          <cell r="BB423">
            <v>0</v>
          </cell>
          <cell r="BD423">
            <v>0</v>
          </cell>
          <cell r="BE423">
            <v>0</v>
          </cell>
          <cell r="BG423">
            <v>0</v>
          </cell>
          <cell r="BH423">
            <v>0</v>
          </cell>
          <cell r="BJ423">
            <v>0</v>
          </cell>
          <cell r="BK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S423">
            <v>0</v>
          </cell>
          <cell r="BT423">
            <v>0</v>
          </cell>
          <cell r="BV423">
            <v>0</v>
          </cell>
          <cell r="BW423">
            <v>0</v>
          </cell>
          <cell r="BY423">
            <v>0</v>
          </cell>
          <cell r="BZ423">
            <v>0</v>
          </cell>
          <cell r="CB423">
            <v>0</v>
          </cell>
          <cell r="CC423">
            <v>0</v>
          </cell>
          <cell r="CE423">
            <v>0</v>
          </cell>
          <cell r="CF423">
            <v>0</v>
          </cell>
          <cell r="CH423">
            <v>0</v>
          </cell>
          <cell r="CI423">
            <v>0</v>
          </cell>
          <cell r="CK423">
            <v>0</v>
          </cell>
          <cell r="CL423">
            <v>0</v>
          </cell>
          <cell r="CN423">
            <v>0</v>
          </cell>
          <cell r="CO423">
            <v>0</v>
          </cell>
        </row>
        <row r="424">
          <cell r="B424">
            <v>0</v>
          </cell>
          <cell r="C424">
            <v>0</v>
          </cell>
          <cell r="E424">
            <v>0</v>
          </cell>
          <cell r="F424">
            <v>0</v>
          </cell>
          <cell r="H424">
            <v>0</v>
          </cell>
          <cell r="I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Q424">
            <v>0</v>
          </cell>
          <cell r="R424">
            <v>0</v>
          </cell>
          <cell r="T424">
            <v>0</v>
          </cell>
          <cell r="U424">
            <v>0</v>
          </cell>
          <cell r="W424">
            <v>0</v>
          </cell>
          <cell r="X424">
            <v>0</v>
          </cell>
          <cell r="Z424">
            <v>0</v>
          </cell>
          <cell r="AA424">
            <v>0</v>
          </cell>
          <cell r="AC424">
            <v>0</v>
          </cell>
          <cell r="AD424">
            <v>0</v>
          </cell>
          <cell r="AF424">
            <v>0</v>
          </cell>
          <cell r="AG424">
            <v>0</v>
          </cell>
          <cell r="AI424">
            <v>0</v>
          </cell>
          <cell r="AJ424">
            <v>0</v>
          </cell>
          <cell r="AL424">
            <v>0</v>
          </cell>
          <cell r="AM424">
            <v>0</v>
          </cell>
          <cell r="AO424">
            <v>0</v>
          </cell>
          <cell r="AP424">
            <v>0</v>
          </cell>
          <cell r="AR424">
            <v>0</v>
          </cell>
          <cell r="AS424">
            <v>0</v>
          </cell>
          <cell r="AU424">
            <v>0</v>
          </cell>
          <cell r="AV424">
            <v>0</v>
          </cell>
          <cell r="AX424">
            <v>0</v>
          </cell>
          <cell r="AY424">
            <v>0</v>
          </cell>
          <cell r="BA424">
            <v>0</v>
          </cell>
          <cell r="BB424">
            <v>0</v>
          </cell>
          <cell r="BD424">
            <v>0</v>
          </cell>
          <cell r="BE424">
            <v>0</v>
          </cell>
          <cell r="BG424">
            <v>0</v>
          </cell>
          <cell r="BH424">
            <v>0</v>
          </cell>
          <cell r="BJ424">
            <v>0</v>
          </cell>
          <cell r="BK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S424">
            <v>0</v>
          </cell>
          <cell r="BT424">
            <v>0</v>
          </cell>
          <cell r="BV424">
            <v>0</v>
          </cell>
          <cell r="BW424">
            <v>0</v>
          </cell>
          <cell r="BY424">
            <v>0</v>
          </cell>
          <cell r="BZ424">
            <v>0</v>
          </cell>
          <cell r="CB424">
            <v>0</v>
          </cell>
          <cell r="CC424">
            <v>0</v>
          </cell>
          <cell r="CE424">
            <v>0</v>
          </cell>
          <cell r="CF424">
            <v>0</v>
          </cell>
          <cell r="CH424">
            <v>0</v>
          </cell>
          <cell r="CI424">
            <v>0</v>
          </cell>
          <cell r="CK424">
            <v>0</v>
          </cell>
          <cell r="CL424">
            <v>0</v>
          </cell>
          <cell r="CN424">
            <v>0</v>
          </cell>
          <cell r="CO424">
            <v>0</v>
          </cell>
        </row>
        <row r="425">
          <cell r="B425">
            <v>0</v>
          </cell>
          <cell r="C425">
            <v>0</v>
          </cell>
          <cell r="E425">
            <v>0</v>
          </cell>
          <cell r="F425">
            <v>0</v>
          </cell>
          <cell r="H425">
            <v>0</v>
          </cell>
          <cell r="I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Q425">
            <v>0</v>
          </cell>
          <cell r="R425">
            <v>0</v>
          </cell>
          <cell r="T425">
            <v>0</v>
          </cell>
          <cell r="U425">
            <v>0</v>
          </cell>
          <cell r="W425">
            <v>0</v>
          </cell>
          <cell r="X425">
            <v>0</v>
          </cell>
          <cell r="Z425">
            <v>0</v>
          </cell>
          <cell r="AA425">
            <v>0</v>
          </cell>
          <cell r="AC425">
            <v>0</v>
          </cell>
          <cell r="AD425">
            <v>0</v>
          </cell>
          <cell r="AF425">
            <v>0</v>
          </cell>
          <cell r="AG425">
            <v>0</v>
          </cell>
          <cell r="AI425">
            <v>0</v>
          </cell>
          <cell r="AJ425">
            <v>0</v>
          </cell>
          <cell r="AL425">
            <v>0</v>
          </cell>
          <cell r="AM425">
            <v>0</v>
          </cell>
          <cell r="AO425">
            <v>0</v>
          </cell>
          <cell r="AP425">
            <v>0</v>
          </cell>
          <cell r="AR425">
            <v>0</v>
          </cell>
          <cell r="AS425">
            <v>0</v>
          </cell>
          <cell r="AU425">
            <v>0</v>
          </cell>
          <cell r="AV425">
            <v>0</v>
          </cell>
          <cell r="AX425">
            <v>0</v>
          </cell>
          <cell r="AY425">
            <v>0</v>
          </cell>
          <cell r="BA425">
            <v>0</v>
          </cell>
          <cell r="BB425">
            <v>0</v>
          </cell>
          <cell r="BD425">
            <v>0</v>
          </cell>
          <cell r="BE425">
            <v>0</v>
          </cell>
          <cell r="BG425">
            <v>0</v>
          </cell>
          <cell r="BH425">
            <v>0</v>
          </cell>
          <cell r="BJ425">
            <v>0</v>
          </cell>
          <cell r="BK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S425">
            <v>0</v>
          </cell>
          <cell r="BT425">
            <v>0</v>
          </cell>
          <cell r="BV425">
            <v>0</v>
          </cell>
          <cell r="BW425">
            <v>0</v>
          </cell>
          <cell r="BY425">
            <v>0</v>
          </cell>
          <cell r="BZ425">
            <v>0</v>
          </cell>
          <cell r="CB425">
            <v>0</v>
          </cell>
          <cell r="CC425">
            <v>0</v>
          </cell>
          <cell r="CE425">
            <v>0</v>
          </cell>
          <cell r="CF425">
            <v>0</v>
          </cell>
          <cell r="CH425">
            <v>0</v>
          </cell>
          <cell r="CI425">
            <v>0</v>
          </cell>
          <cell r="CK425">
            <v>0</v>
          </cell>
          <cell r="CL425">
            <v>0</v>
          </cell>
          <cell r="CN425">
            <v>0</v>
          </cell>
          <cell r="CO425">
            <v>0</v>
          </cell>
        </row>
        <row r="426">
          <cell r="B426">
            <v>0</v>
          </cell>
          <cell r="C426">
            <v>0</v>
          </cell>
          <cell r="E426">
            <v>0</v>
          </cell>
          <cell r="F426">
            <v>0</v>
          </cell>
          <cell r="H426">
            <v>0</v>
          </cell>
          <cell r="I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Q426">
            <v>0</v>
          </cell>
          <cell r="R426">
            <v>0</v>
          </cell>
          <cell r="T426">
            <v>0</v>
          </cell>
          <cell r="U426">
            <v>0</v>
          </cell>
          <cell r="W426">
            <v>0</v>
          </cell>
          <cell r="X426">
            <v>0</v>
          </cell>
          <cell r="Z426">
            <v>0</v>
          </cell>
          <cell r="AA426">
            <v>0</v>
          </cell>
          <cell r="AC426">
            <v>0</v>
          </cell>
          <cell r="AD426">
            <v>0</v>
          </cell>
          <cell r="AF426">
            <v>0</v>
          </cell>
          <cell r="AG426">
            <v>0</v>
          </cell>
          <cell r="AI426">
            <v>0</v>
          </cell>
          <cell r="AJ426">
            <v>0</v>
          </cell>
          <cell r="AL426">
            <v>0</v>
          </cell>
          <cell r="AM426">
            <v>0</v>
          </cell>
          <cell r="AO426">
            <v>0</v>
          </cell>
          <cell r="AP426">
            <v>0</v>
          </cell>
          <cell r="AR426">
            <v>0</v>
          </cell>
          <cell r="AS426">
            <v>0</v>
          </cell>
          <cell r="AU426">
            <v>0</v>
          </cell>
          <cell r="AV426">
            <v>0</v>
          </cell>
          <cell r="AX426">
            <v>0</v>
          </cell>
          <cell r="AY426">
            <v>0</v>
          </cell>
          <cell r="BA426">
            <v>0</v>
          </cell>
          <cell r="BB426">
            <v>0</v>
          </cell>
          <cell r="BD426">
            <v>0</v>
          </cell>
          <cell r="BE426">
            <v>0</v>
          </cell>
          <cell r="BG426">
            <v>0</v>
          </cell>
          <cell r="BH426">
            <v>0</v>
          </cell>
          <cell r="BJ426">
            <v>0</v>
          </cell>
          <cell r="BK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S426">
            <v>0</v>
          </cell>
          <cell r="BT426">
            <v>0</v>
          </cell>
          <cell r="BV426">
            <v>0</v>
          </cell>
          <cell r="BW426">
            <v>0</v>
          </cell>
          <cell r="BY426">
            <v>0</v>
          </cell>
          <cell r="BZ426">
            <v>0</v>
          </cell>
          <cell r="CB426">
            <v>0</v>
          </cell>
          <cell r="CC426">
            <v>0</v>
          </cell>
          <cell r="CE426">
            <v>0</v>
          </cell>
          <cell r="CF426">
            <v>0</v>
          </cell>
          <cell r="CH426">
            <v>0</v>
          </cell>
          <cell r="CI426">
            <v>0</v>
          </cell>
          <cell r="CK426">
            <v>0</v>
          </cell>
          <cell r="CL426">
            <v>0</v>
          </cell>
          <cell r="CN426">
            <v>0</v>
          </cell>
          <cell r="CO426">
            <v>0</v>
          </cell>
        </row>
        <row r="427">
          <cell r="B427">
            <v>0</v>
          </cell>
          <cell r="C427">
            <v>0</v>
          </cell>
          <cell r="E427">
            <v>0</v>
          </cell>
          <cell r="F427">
            <v>0</v>
          </cell>
          <cell r="H427">
            <v>0</v>
          </cell>
          <cell r="I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Q427">
            <v>0</v>
          </cell>
          <cell r="R427">
            <v>0</v>
          </cell>
          <cell r="T427">
            <v>0</v>
          </cell>
          <cell r="U427">
            <v>0</v>
          </cell>
          <cell r="W427">
            <v>0</v>
          </cell>
          <cell r="X427">
            <v>0</v>
          </cell>
          <cell r="Z427">
            <v>0</v>
          </cell>
          <cell r="AA427">
            <v>0</v>
          </cell>
          <cell r="AC427">
            <v>0</v>
          </cell>
          <cell r="AD427">
            <v>0</v>
          </cell>
          <cell r="AF427">
            <v>0</v>
          </cell>
          <cell r="AG427">
            <v>0</v>
          </cell>
          <cell r="AI427">
            <v>0</v>
          </cell>
          <cell r="AJ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0</v>
          </cell>
          <cell r="AR427">
            <v>0</v>
          </cell>
          <cell r="AS427">
            <v>0</v>
          </cell>
          <cell r="AU427">
            <v>0</v>
          </cell>
          <cell r="AV427">
            <v>0</v>
          </cell>
          <cell r="AX427">
            <v>0</v>
          </cell>
          <cell r="AY427">
            <v>0</v>
          </cell>
          <cell r="BA427">
            <v>0</v>
          </cell>
          <cell r="BB427">
            <v>0</v>
          </cell>
          <cell r="BD427">
            <v>0</v>
          </cell>
          <cell r="BE427">
            <v>0</v>
          </cell>
          <cell r="BG427">
            <v>0</v>
          </cell>
          <cell r="BH427">
            <v>0</v>
          </cell>
          <cell r="BJ427">
            <v>0</v>
          </cell>
          <cell r="BK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S427">
            <v>0</v>
          </cell>
          <cell r="BT427">
            <v>0</v>
          </cell>
          <cell r="BV427">
            <v>0</v>
          </cell>
          <cell r="BW427">
            <v>0</v>
          </cell>
          <cell r="BY427">
            <v>0</v>
          </cell>
          <cell r="BZ427">
            <v>0</v>
          </cell>
          <cell r="CB427">
            <v>0</v>
          </cell>
          <cell r="CC427">
            <v>0</v>
          </cell>
          <cell r="CE427">
            <v>0</v>
          </cell>
          <cell r="CF427">
            <v>0</v>
          </cell>
          <cell r="CH427">
            <v>0</v>
          </cell>
          <cell r="CI427">
            <v>0</v>
          </cell>
          <cell r="CK427">
            <v>0</v>
          </cell>
          <cell r="CL427">
            <v>0</v>
          </cell>
          <cell r="CN427">
            <v>0</v>
          </cell>
          <cell r="CO427">
            <v>0</v>
          </cell>
        </row>
        <row r="428">
          <cell r="B428">
            <v>0</v>
          </cell>
          <cell r="C428">
            <v>0</v>
          </cell>
          <cell r="E428">
            <v>0</v>
          </cell>
          <cell r="F428">
            <v>0</v>
          </cell>
          <cell r="H428">
            <v>0</v>
          </cell>
          <cell r="I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Q428">
            <v>0</v>
          </cell>
          <cell r="R428">
            <v>0</v>
          </cell>
          <cell r="T428">
            <v>0</v>
          </cell>
          <cell r="U428">
            <v>0</v>
          </cell>
          <cell r="W428">
            <v>0</v>
          </cell>
          <cell r="X428">
            <v>0</v>
          </cell>
          <cell r="Z428">
            <v>0</v>
          </cell>
          <cell r="AA428">
            <v>0</v>
          </cell>
          <cell r="AC428">
            <v>0</v>
          </cell>
          <cell r="AD428">
            <v>0</v>
          </cell>
          <cell r="AF428">
            <v>0</v>
          </cell>
          <cell r="AG428">
            <v>0</v>
          </cell>
          <cell r="AI428">
            <v>0</v>
          </cell>
          <cell r="AJ428">
            <v>0</v>
          </cell>
          <cell r="AL428">
            <v>0</v>
          </cell>
          <cell r="AM428">
            <v>0</v>
          </cell>
          <cell r="AO428">
            <v>0</v>
          </cell>
          <cell r="AP428">
            <v>0</v>
          </cell>
          <cell r="AR428">
            <v>0</v>
          </cell>
          <cell r="AS428">
            <v>0</v>
          </cell>
          <cell r="AU428">
            <v>0</v>
          </cell>
          <cell r="AV428">
            <v>0</v>
          </cell>
          <cell r="AX428">
            <v>0</v>
          </cell>
          <cell r="AY428">
            <v>0</v>
          </cell>
          <cell r="BA428">
            <v>0</v>
          </cell>
          <cell r="BB428">
            <v>0</v>
          </cell>
          <cell r="BD428">
            <v>0</v>
          </cell>
          <cell r="BE428">
            <v>0</v>
          </cell>
          <cell r="BG428">
            <v>0</v>
          </cell>
          <cell r="BH428">
            <v>0</v>
          </cell>
          <cell r="BJ428">
            <v>0</v>
          </cell>
          <cell r="BK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S428">
            <v>0</v>
          </cell>
          <cell r="BT428">
            <v>0</v>
          </cell>
          <cell r="BV428">
            <v>0</v>
          </cell>
          <cell r="BW428">
            <v>0</v>
          </cell>
          <cell r="BY428">
            <v>0</v>
          </cell>
          <cell r="BZ428">
            <v>0</v>
          </cell>
          <cell r="CB428">
            <v>0</v>
          </cell>
          <cell r="CC428">
            <v>0</v>
          </cell>
          <cell r="CE428">
            <v>0</v>
          </cell>
          <cell r="CF428">
            <v>0</v>
          </cell>
          <cell r="CH428">
            <v>0</v>
          </cell>
          <cell r="CI428">
            <v>0</v>
          </cell>
          <cell r="CK428">
            <v>0</v>
          </cell>
          <cell r="CL428">
            <v>0</v>
          </cell>
          <cell r="CN428">
            <v>0</v>
          </cell>
          <cell r="CO428">
            <v>0</v>
          </cell>
        </row>
        <row r="429">
          <cell r="B429">
            <v>0</v>
          </cell>
          <cell r="C429">
            <v>0</v>
          </cell>
          <cell r="E429">
            <v>0</v>
          </cell>
          <cell r="F429">
            <v>0</v>
          </cell>
          <cell r="H429">
            <v>0</v>
          </cell>
          <cell r="I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Q429">
            <v>0</v>
          </cell>
          <cell r="R429">
            <v>0</v>
          </cell>
          <cell r="T429">
            <v>0</v>
          </cell>
          <cell r="U429">
            <v>0</v>
          </cell>
          <cell r="W429">
            <v>0</v>
          </cell>
          <cell r="X429">
            <v>0</v>
          </cell>
          <cell r="Z429">
            <v>0</v>
          </cell>
          <cell r="AA429">
            <v>0</v>
          </cell>
          <cell r="AC429">
            <v>0</v>
          </cell>
          <cell r="AD429">
            <v>0</v>
          </cell>
          <cell r="AF429">
            <v>0</v>
          </cell>
          <cell r="AG429">
            <v>0</v>
          </cell>
          <cell r="AI429">
            <v>0</v>
          </cell>
          <cell r="AJ429">
            <v>0</v>
          </cell>
          <cell r="AL429">
            <v>0</v>
          </cell>
          <cell r="AM429">
            <v>0</v>
          </cell>
          <cell r="AO429">
            <v>0</v>
          </cell>
          <cell r="AP429">
            <v>0</v>
          </cell>
          <cell r="AR429">
            <v>0</v>
          </cell>
          <cell r="AS429">
            <v>0</v>
          </cell>
          <cell r="AU429">
            <v>0</v>
          </cell>
          <cell r="AV429">
            <v>0</v>
          </cell>
          <cell r="AX429">
            <v>0</v>
          </cell>
          <cell r="AY429">
            <v>0</v>
          </cell>
          <cell r="BA429">
            <v>0</v>
          </cell>
          <cell r="BB429">
            <v>0</v>
          </cell>
          <cell r="BD429">
            <v>0</v>
          </cell>
          <cell r="BE429">
            <v>0</v>
          </cell>
          <cell r="BG429">
            <v>0</v>
          </cell>
          <cell r="BH429">
            <v>0</v>
          </cell>
          <cell r="BJ429">
            <v>0</v>
          </cell>
          <cell r="BK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S429">
            <v>0</v>
          </cell>
          <cell r="BT429">
            <v>0</v>
          </cell>
          <cell r="BV429">
            <v>0</v>
          </cell>
          <cell r="BW429">
            <v>0</v>
          </cell>
          <cell r="BY429">
            <v>0</v>
          </cell>
          <cell r="BZ429">
            <v>0</v>
          </cell>
          <cell r="CB429">
            <v>0</v>
          </cell>
          <cell r="CC429">
            <v>0</v>
          </cell>
          <cell r="CE429">
            <v>0</v>
          </cell>
          <cell r="CF429">
            <v>0</v>
          </cell>
          <cell r="CH429">
            <v>0</v>
          </cell>
          <cell r="CI429">
            <v>0</v>
          </cell>
          <cell r="CK429">
            <v>0</v>
          </cell>
          <cell r="CL429">
            <v>0</v>
          </cell>
          <cell r="CN429">
            <v>0</v>
          </cell>
          <cell r="CO429">
            <v>0</v>
          </cell>
        </row>
        <row r="430">
          <cell r="B430">
            <v>0</v>
          </cell>
          <cell r="C430">
            <v>0</v>
          </cell>
          <cell r="E430">
            <v>0</v>
          </cell>
          <cell r="F430">
            <v>0</v>
          </cell>
          <cell r="H430">
            <v>0</v>
          </cell>
          <cell r="I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Q430">
            <v>0</v>
          </cell>
          <cell r="R430">
            <v>0</v>
          </cell>
          <cell r="T430">
            <v>0</v>
          </cell>
          <cell r="U430">
            <v>0</v>
          </cell>
          <cell r="W430">
            <v>0</v>
          </cell>
          <cell r="X430">
            <v>0</v>
          </cell>
          <cell r="Z430">
            <v>0</v>
          </cell>
          <cell r="AA430">
            <v>0</v>
          </cell>
          <cell r="AC430">
            <v>0</v>
          </cell>
          <cell r="AD430">
            <v>0</v>
          </cell>
          <cell r="AF430">
            <v>0</v>
          </cell>
          <cell r="AG430">
            <v>0</v>
          </cell>
          <cell r="AI430">
            <v>0</v>
          </cell>
          <cell r="AJ430">
            <v>0</v>
          </cell>
          <cell r="AL430">
            <v>0</v>
          </cell>
          <cell r="AM430">
            <v>0</v>
          </cell>
          <cell r="AO430">
            <v>0</v>
          </cell>
          <cell r="AP430">
            <v>0</v>
          </cell>
          <cell r="AR430">
            <v>0</v>
          </cell>
          <cell r="AS430">
            <v>0</v>
          </cell>
          <cell r="AU430">
            <v>0</v>
          </cell>
          <cell r="AV430">
            <v>0</v>
          </cell>
          <cell r="AX430">
            <v>0</v>
          </cell>
          <cell r="AY430">
            <v>0</v>
          </cell>
          <cell r="BA430">
            <v>0</v>
          </cell>
          <cell r="BB430">
            <v>0</v>
          </cell>
          <cell r="BD430">
            <v>0</v>
          </cell>
          <cell r="BE430">
            <v>0</v>
          </cell>
          <cell r="BG430">
            <v>0</v>
          </cell>
          <cell r="BH430">
            <v>0</v>
          </cell>
          <cell r="BJ430">
            <v>0</v>
          </cell>
          <cell r="BK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S430">
            <v>0</v>
          </cell>
          <cell r="BT430">
            <v>0</v>
          </cell>
          <cell r="BV430">
            <v>0</v>
          </cell>
          <cell r="BW430">
            <v>0</v>
          </cell>
          <cell r="BY430">
            <v>0</v>
          </cell>
          <cell r="BZ430">
            <v>0</v>
          </cell>
          <cell r="CB430">
            <v>0</v>
          </cell>
          <cell r="CC430">
            <v>0</v>
          </cell>
          <cell r="CE430">
            <v>0</v>
          </cell>
          <cell r="CF430">
            <v>0</v>
          </cell>
          <cell r="CH430">
            <v>0</v>
          </cell>
          <cell r="CI430">
            <v>0</v>
          </cell>
          <cell r="CK430">
            <v>0</v>
          </cell>
          <cell r="CL430">
            <v>0</v>
          </cell>
          <cell r="CN430">
            <v>0</v>
          </cell>
          <cell r="CO430">
            <v>0</v>
          </cell>
        </row>
        <row r="431">
          <cell r="B431">
            <v>0</v>
          </cell>
          <cell r="C431">
            <v>0</v>
          </cell>
          <cell r="E431">
            <v>0</v>
          </cell>
          <cell r="F431">
            <v>0</v>
          </cell>
          <cell r="H431">
            <v>0</v>
          </cell>
          <cell r="I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Q431">
            <v>0</v>
          </cell>
          <cell r="R431">
            <v>0</v>
          </cell>
          <cell r="T431">
            <v>0</v>
          </cell>
          <cell r="U431">
            <v>0</v>
          </cell>
          <cell r="W431">
            <v>0</v>
          </cell>
          <cell r="X431">
            <v>0</v>
          </cell>
          <cell r="Z431">
            <v>0</v>
          </cell>
          <cell r="AA431">
            <v>0</v>
          </cell>
          <cell r="AC431">
            <v>0</v>
          </cell>
          <cell r="AD431">
            <v>0</v>
          </cell>
          <cell r="AF431">
            <v>0</v>
          </cell>
          <cell r="AG431">
            <v>0</v>
          </cell>
          <cell r="AI431">
            <v>0</v>
          </cell>
          <cell r="AJ431">
            <v>0</v>
          </cell>
          <cell r="AL431">
            <v>0</v>
          </cell>
          <cell r="AM431">
            <v>0</v>
          </cell>
          <cell r="AO431">
            <v>0</v>
          </cell>
          <cell r="AP431">
            <v>0</v>
          </cell>
          <cell r="AR431">
            <v>0</v>
          </cell>
          <cell r="AS431">
            <v>0</v>
          </cell>
          <cell r="AU431">
            <v>0</v>
          </cell>
          <cell r="AV431">
            <v>0</v>
          </cell>
          <cell r="AX431">
            <v>0</v>
          </cell>
          <cell r="AY431">
            <v>0</v>
          </cell>
          <cell r="BA431">
            <v>0</v>
          </cell>
          <cell r="BB431">
            <v>0</v>
          </cell>
          <cell r="BD431">
            <v>0</v>
          </cell>
          <cell r="BE431">
            <v>0</v>
          </cell>
          <cell r="BG431">
            <v>0</v>
          </cell>
          <cell r="BH431">
            <v>0</v>
          </cell>
          <cell r="BJ431">
            <v>0</v>
          </cell>
          <cell r="BK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S431">
            <v>0</v>
          </cell>
          <cell r="BT431">
            <v>0</v>
          </cell>
          <cell r="BV431">
            <v>0</v>
          </cell>
          <cell r="BW431">
            <v>0</v>
          </cell>
          <cell r="BY431">
            <v>0</v>
          </cell>
          <cell r="BZ431">
            <v>0</v>
          </cell>
          <cell r="CB431">
            <v>0</v>
          </cell>
          <cell r="CC431">
            <v>0</v>
          </cell>
          <cell r="CE431">
            <v>0</v>
          </cell>
          <cell r="CF431">
            <v>0</v>
          </cell>
          <cell r="CH431">
            <v>0</v>
          </cell>
          <cell r="CI431">
            <v>0</v>
          </cell>
          <cell r="CK431">
            <v>0</v>
          </cell>
          <cell r="CL431">
            <v>0</v>
          </cell>
          <cell r="CN431">
            <v>0</v>
          </cell>
          <cell r="CO431">
            <v>0</v>
          </cell>
        </row>
        <row r="432">
          <cell r="B432">
            <v>0</v>
          </cell>
          <cell r="C432">
            <v>0</v>
          </cell>
          <cell r="E432">
            <v>0</v>
          </cell>
          <cell r="F432">
            <v>0</v>
          </cell>
          <cell r="H432">
            <v>0</v>
          </cell>
          <cell r="I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Q432">
            <v>0</v>
          </cell>
          <cell r="R432">
            <v>0</v>
          </cell>
          <cell r="T432">
            <v>0</v>
          </cell>
          <cell r="U432">
            <v>0</v>
          </cell>
          <cell r="W432">
            <v>0</v>
          </cell>
          <cell r="X432">
            <v>0</v>
          </cell>
          <cell r="Z432">
            <v>0</v>
          </cell>
          <cell r="AA432">
            <v>0</v>
          </cell>
          <cell r="AC432">
            <v>0</v>
          </cell>
          <cell r="AD432">
            <v>0</v>
          </cell>
          <cell r="AF432">
            <v>0</v>
          </cell>
          <cell r="AG432">
            <v>0</v>
          </cell>
          <cell r="AI432">
            <v>0</v>
          </cell>
          <cell r="AJ432">
            <v>0</v>
          </cell>
          <cell r="AL432">
            <v>0</v>
          </cell>
          <cell r="AM432">
            <v>0</v>
          </cell>
          <cell r="AO432">
            <v>0</v>
          </cell>
          <cell r="AP432">
            <v>0</v>
          </cell>
          <cell r="AR432">
            <v>0</v>
          </cell>
          <cell r="AS432">
            <v>0</v>
          </cell>
          <cell r="AU432">
            <v>0</v>
          </cell>
          <cell r="AV432">
            <v>0</v>
          </cell>
          <cell r="AX432">
            <v>0</v>
          </cell>
          <cell r="AY432">
            <v>0</v>
          </cell>
          <cell r="BA432">
            <v>0</v>
          </cell>
          <cell r="BB432">
            <v>0</v>
          </cell>
          <cell r="BD432">
            <v>0</v>
          </cell>
          <cell r="BE432">
            <v>0</v>
          </cell>
          <cell r="BG432">
            <v>0</v>
          </cell>
          <cell r="BH432">
            <v>0</v>
          </cell>
          <cell r="BJ432">
            <v>0</v>
          </cell>
          <cell r="BK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S432">
            <v>0</v>
          </cell>
          <cell r="BT432">
            <v>0</v>
          </cell>
          <cell r="BV432">
            <v>0</v>
          </cell>
          <cell r="BW432">
            <v>0</v>
          </cell>
          <cell r="BY432">
            <v>0</v>
          </cell>
          <cell r="BZ432">
            <v>0</v>
          </cell>
          <cell r="CB432">
            <v>0</v>
          </cell>
          <cell r="CC432">
            <v>0</v>
          </cell>
          <cell r="CE432">
            <v>0</v>
          </cell>
          <cell r="CF432">
            <v>0</v>
          </cell>
          <cell r="CH432">
            <v>0</v>
          </cell>
          <cell r="CI432">
            <v>0</v>
          </cell>
          <cell r="CK432">
            <v>0</v>
          </cell>
          <cell r="CL432">
            <v>0</v>
          </cell>
          <cell r="CN432">
            <v>0</v>
          </cell>
          <cell r="CO432">
            <v>0</v>
          </cell>
        </row>
        <row r="433">
          <cell r="B433">
            <v>0</v>
          </cell>
          <cell r="C433">
            <v>0</v>
          </cell>
          <cell r="E433">
            <v>0</v>
          </cell>
          <cell r="F433">
            <v>0</v>
          </cell>
          <cell r="H433">
            <v>0</v>
          </cell>
          <cell r="I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Q433">
            <v>0</v>
          </cell>
          <cell r="R433">
            <v>0</v>
          </cell>
          <cell r="T433">
            <v>0</v>
          </cell>
          <cell r="U433">
            <v>0</v>
          </cell>
          <cell r="W433">
            <v>0</v>
          </cell>
          <cell r="X433">
            <v>0</v>
          </cell>
          <cell r="Z433">
            <v>0</v>
          </cell>
          <cell r="AA433">
            <v>0</v>
          </cell>
          <cell r="AC433">
            <v>0</v>
          </cell>
          <cell r="AD433">
            <v>0</v>
          </cell>
          <cell r="AF433">
            <v>0</v>
          </cell>
          <cell r="AG433">
            <v>0</v>
          </cell>
          <cell r="AI433">
            <v>0</v>
          </cell>
          <cell r="AJ433">
            <v>0</v>
          </cell>
          <cell r="AL433">
            <v>0</v>
          </cell>
          <cell r="AM433">
            <v>0</v>
          </cell>
          <cell r="AO433">
            <v>0</v>
          </cell>
          <cell r="AP433">
            <v>0</v>
          </cell>
          <cell r="AR433">
            <v>0</v>
          </cell>
          <cell r="AS433">
            <v>0</v>
          </cell>
          <cell r="AU433">
            <v>0</v>
          </cell>
          <cell r="AV433">
            <v>0</v>
          </cell>
          <cell r="AX433">
            <v>0</v>
          </cell>
          <cell r="AY433">
            <v>0</v>
          </cell>
          <cell r="BA433">
            <v>0</v>
          </cell>
          <cell r="BB433">
            <v>0</v>
          </cell>
          <cell r="BD433">
            <v>0</v>
          </cell>
          <cell r="BE433">
            <v>0</v>
          </cell>
          <cell r="BG433">
            <v>0</v>
          </cell>
          <cell r="BH433">
            <v>0</v>
          </cell>
          <cell r="BJ433">
            <v>0</v>
          </cell>
          <cell r="BK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S433">
            <v>0</v>
          </cell>
          <cell r="BT433">
            <v>0</v>
          </cell>
          <cell r="BV433">
            <v>0</v>
          </cell>
          <cell r="BW433">
            <v>0</v>
          </cell>
          <cell r="BY433">
            <v>0</v>
          </cell>
          <cell r="BZ433">
            <v>0</v>
          </cell>
          <cell r="CB433">
            <v>0</v>
          </cell>
          <cell r="CC433">
            <v>0</v>
          </cell>
          <cell r="CE433">
            <v>0</v>
          </cell>
          <cell r="CF433">
            <v>0</v>
          </cell>
          <cell r="CH433">
            <v>0</v>
          </cell>
          <cell r="CI433">
            <v>0</v>
          </cell>
          <cell r="CK433">
            <v>0</v>
          </cell>
          <cell r="CL433">
            <v>0</v>
          </cell>
          <cell r="CN433">
            <v>0</v>
          </cell>
          <cell r="CO433">
            <v>0</v>
          </cell>
        </row>
        <row r="434">
          <cell r="B434">
            <v>0</v>
          </cell>
          <cell r="C434">
            <v>0</v>
          </cell>
          <cell r="E434">
            <v>0</v>
          </cell>
          <cell r="F434">
            <v>0</v>
          </cell>
          <cell r="H434">
            <v>0</v>
          </cell>
          <cell r="I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Q434">
            <v>0</v>
          </cell>
          <cell r="R434">
            <v>0</v>
          </cell>
          <cell r="T434">
            <v>0</v>
          </cell>
          <cell r="U434">
            <v>0</v>
          </cell>
          <cell r="W434">
            <v>0</v>
          </cell>
          <cell r="X434">
            <v>0</v>
          </cell>
          <cell r="Z434">
            <v>0</v>
          </cell>
          <cell r="AA434">
            <v>0</v>
          </cell>
          <cell r="AC434">
            <v>0</v>
          </cell>
          <cell r="AD434">
            <v>0</v>
          </cell>
          <cell r="AF434">
            <v>0</v>
          </cell>
          <cell r="AG434">
            <v>0</v>
          </cell>
          <cell r="AI434">
            <v>0</v>
          </cell>
          <cell r="AJ434">
            <v>0</v>
          </cell>
          <cell r="AL434">
            <v>0</v>
          </cell>
          <cell r="AM434">
            <v>0</v>
          </cell>
          <cell r="AO434">
            <v>0</v>
          </cell>
          <cell r="AP434">
            <v>0</v>
          </cell>
          <cell r="AR434">
            <v>0</v>
          </cell>
          <cell r="AS434">
            <v>0</v>
          </cell>
          <cell r="AU434">
            <v>0</v>
          </cell>
          <cell r="AV434">
            <v>0</v>
          </cell>
          <cell r="AX434">
            <v>0</v>
          </cell>
          <cell r="AY434">
            <v>0</v>
          </cell>
          <cell r="BA434">
            <v>0</v>
          </cell>
          <cell r="BB434">
            <v>0</v>
          </cell>
          <cell r="BD434">
            <v>0</v>
          </cell>
          <cell r="BE434">
            <v>0</v>
          </cell>
          <cell r="BG434">
            <v>0</v>
          </cell>
          <cell r="BH434">
            <v>0</v>
          </cell>
          <cell r="BJ434">
            <v>0</v>
          </cell>
          <cell r="BK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S434">
            <v>0</v>
          </cell>
          <cell r="BT434">
            <v>0</v>
          </cell>
          <cell r="BV434">
            <v>0</v>
          </cell>
          <cell r="BW434">
            <v>0</v>
          </cell>
          <cell r="BY434">
            <v>0</v>
          </cell>
          <cell r="BZ434">
            <v>0</v>
          </cell>
          <cell r="CB434">
            <v>0</v>
          </cell>
          <cell r="CC434">
            <v>0</v>
          </cell>
          <cell r="CE434">
            <v>0</v>
          </cell>
          <cell r="CF434">
            <v>0</v>
          </cell>
          <cell r="CH434">
            <v>0</v>
          </cell>
          <cell r="CI434">
            <v>0</v>
          </cell>
          <cell r="CK434">
            <v>0</v>
          </cell>
          <cell r="CL434">
            <v>0</v>
          </cell>
          <cell r="CN434">
            <v>0</v>
          </cell>
          <cell r="CO434">
            <v>0</v>
          </cell>
        </row>
        <row r="435">
          <cell r="B435">
            <v>0</v>
          </cell>
          <cell r="C435">
            <v>0</v>
          </cell>
          <cell r="E435">
            <v>0</v>
          </cell>
          <cell r="F435">
            <v>0</v>
          </cell>
          <cell r="H435">
            <v>0</v>
          </cell>
          <cell r="I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Q435">
            <v>0</v>
          </cell>
          <cell r="R435">
            <v>0</v>
          </cell>
          <cell r="T435">
            <v>0</v>
          </cell>
          <cell r="U435">
            <v>0</v>
          </cell>
          <cell r="W435">
            <v>0</v>
          </cell>
          <cell r="X435">
            <v>0</v>
          </cell>
          <cell r="Z435">
            <v>0</v>
          </cell>
          <cell r="AA435">
            <v>0</v>
          </cell>
          <cell r="AC435">
            <v>0</v>
          </cell>
          <cell r="AD435">
            <v>0</v>
          </cell>
          <cell r="AF435">
            <v>0</v>
          </cell>
          <cell r="AG435">
            <v>0</v>
          </cell>
          <cell r="AI435">
            <v>0</v>
          </cell>
          <cell r="AJ435">
            <v>0</v>
          </cell>
          <cell r="AL435">
            <v>0</v>
          </cell>
          <cell r="AM435">
            <v>0</v>
          </cell>
          <cell r="AO435">
            <v>0</v>
          </cell>
          <cell r="AP435">
            <v>0</v>
          </cell>
          <cell r="AR435">
            <v>0</v>
          </cell>
          <cell r="AS435">
            <v>0</v>
          </cell>
          <cell r="AU435">
            <v>0</v>
          </cell>
          <cell r="AV435">
            <v>0</v>
          </cell>
          <cell r="AX435">
            <v>0</v>
          </cell>
          <cell r="AY435">
            <v>0</v>
          </cell>
          <cell r="BA435">
            <v>0</v>
          </cell>
          <cell r="BB435">
            <v>0</v>
          </cell>
          <cell r="BD435">
            <v>0</v>
          </cell>
          <cell r="BE435">
            <v>0</v>
          </cell>
          <cell r="BG435">
            <v>0</v>
          </cell>
          <cell r="BH435">
            <v>0</v>
          </cell>
          <cell r="BJ435">
            <v>0</v>
          </cell>
          <cell r="BK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S435">
            <v>0</v>
          </cell>
          <cell r="BT435">
            <v>0</v>
          </cell>
          <cell r="BV435">
            <v>0</v>
          </cell>
          <cell r="BW435">
            <v>0</v>
          </cell>
          <cell r="BY435">
            <v>0</v>
          </cell>
          <cell r="BZ435">
            <v>0</v>
          </cell>
          <cell r="CB435">
            <v>0</v>
          </cell>
          <cell r="CC435">
            <v>0</v>
          </cell>
          <cell r="CE435">
            <v>0</v>
          </cell>
          <cell r="CF435">
            <v>0</v>
          </cell>
          <cell r="CH435">
            <v>0</v>
          </cell>
          <cell r="CI435">
            <v>0</v>
          </cell>
          <cell r="CK435">
            <v>0</v>
          </cell>
          <cell r="CL435">
            <v>0</v>
          </cell>
          <cell r="CN435">
            <v>0</v>
          </cell>
          <cell r="CO435">
            <v>0</v>
          </cell>
        </row>
        <row r="436">
          <cell r="B436">
            <v>0</v>
          </cell>
          <cell r="C436">
            <v>0</v>
          </cell>
          <cell r="E436">
            <v>0</v>
          </cell>
          <cell r="F436">
            <v>0</v>
          </cell>
          <cell r="H436">
            <v>0</v>
          </cell>
          <cell r="I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Q436">
            <v>0</v>
          </cell>
          <cell r="R436">
            <v>0</v>
          </cell>
          <cell r="T436">
            <v>0</v>
          </cell>
          <cell r="U436">
            <v>0</v>
          </cell>
          <cell r="W436">
            <v>0</v>
          </cell>
          <cell r="X436">
            <v>0</v>
          </cell>
          <cell r="Z436">
            <v>0</v>
          </cell>
          <cell r="AA436">
            <v>0</v>
          </cell>
          <cell r="AC436">
            <v>0</v>
          </cell>
          <cell r="AD436">
            <v>0</v>
          </cell>
          <cell r="AF436">
            <v>0</v>
          </cell>
          <cell r="AG436">
            <v>0</v>
          </cell>
          <cell r="AI436">
            <v>0</v>
          </cell>
          <cell r="AJ436">
            <v>0</v>
          </cell>
          <cell r="AL436">
            <v>0</v>
          </cell>
          <cell r="AM436">
            <v>0</v>
          </cell>
          <cell r="AO436">
            <v>0</v>
          </cell>
          <cell r="AP436">
            <v>0</v>
          </cell>
          <cell r="AR436">
            <v>0</v>
          </cell>
          <cell r="AS436">
            <v>0</v>
          </cell>
          <cell r="AU436">
            <v>0</v>
          </cell>
          <cell r="AV436">
            <v>0</v>
          </cell>
          <cell r="AX436">
            <v>0</v>
          </cell>
          <cell r="AY436">
            <v>0</v>
          </cell>
          <cell r="BA436">
            <v>0</v>
          </cell>
          <cell r="BB436">
            <v>0</v>
          </cell>
          <cell r="BD436">
            <v>0</v>
          </cell>
          <cell r="BE436">
            <v>0</v>
          </cell>
          <cell r="BG436">
            <v>0</v>
          </cell>
          <cell r="BH436">
            <v>0</v>
          </cell>
          <cell r="BJ436">
            <v>0</v>
          </cell>
          <cell r="BK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S436">
            <v>0</v>
          </cell>
          <cell r="BT436">
            <v>0</v>
          </cell>
          <cell r="BV436">
            <v>0</v>
          </cell>
          <cell r="BW436">
            <v>0</v>
          </cell>
          <cell r="BY436">
            <v>0</v>
          </cell>
          <cell r="BZ436">
            <v>0</v>
          </cell>
          <cell r="CB436">
            <v>0</v>
          </cell>
          <cell r="CC436">
            <v>0</v>
          </cell>
          <cell r="CE436">
            <v>0</v>
          </cell>
          <cell r="CF436">
            <v>0</v>
          </cell>
          <cell r="CH436">
            <v>0</v>
          </cell>
          <cell r="CI436">
            <v>0</v>
          </cell>
          <cell r="CK436">
            <v>0</v>
          </cell>
          <cell r="CL436">
            <v>0</v>
          </cell>
          <cell r="CN436">
            <v>0</v>
          </cell>
          <cell r="CO436">
            <v>0</v>
          </cell>
        </row>
        <row r="437">
          <cell r="B437">
            <v>0</v>
          </cell>
          <cell r="C437">
            <v>0</v>
          </cell>
          <cell r="E437">
            <v>0</v>
          </cell>
          <cell r="F437">
            <v>0</v>
          </cell>
          <cell r="H437">
            <v>0</v>
          </cell>
          <cell r="I437">
            <v>0</v>
          </cell>
          <cell r="K437">
            <v>0</v>
          </cell>
          <cell r="L437">
            <v>0</v>
          </cell>
          <cell r="N437">
            <v>0</v>
          </cell>
          <cell r="O437">
            <v>0</v>
          </cell>
          <cell r="Q437">
            <v>0</v>
          </cell>
          <cell r="R437">
            <v>0</v>
          </cell>
          <cell r="T437">
            <v>0</v>
          </cell>
          <cell r="U437">
            <v>0</v>
          </cell>
          <cell r="W437">
            <v>0</v>
          </cell>
          <cell r="X437">
            <v>0</v>
          </cell>
          <cell r="Z437">
            <v>0</v>
          </cell>
          <cell r="AA437">
            <v>0</v>
          </cell>
          <cell r="AC437">
            <v>0</v>
          </cell>
          <cell r="AD437">
            <v>0</v>
          </cell>
          <cell r="AF437">
            <v>0</v>
          </cell>
          <cell r="AG437">
            <v>0</v>
          </cell>
          <cell r="AI437">
            <v>0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0</v>
          </cell>
          <cell r="AR437">
            <v>0</v>
          </cell>
          <cell r="AS437">
            <v>0</v>
          </cell>
          <cell r="AU437">
            <v>0</v>
          </cell>
          <cell r="AV437">
            <v>0</v>
          </cell>
          <cell r="AX437">
            <v>0</v>
          </cell>
          <cell r="AY437">
            <v>0</v>
          </cell>
          <cell r="BA437">
            <v>0</v>
          </cell>
          <cell r="BB437">
            <v>0</v>
          </cell>
          <cell r="BD437">
            <v>0</v>
          </cell>
          <cell r="BE437">
            <v>0</v>
          </cell>
          <cell r="BG437">
            <v>0</v>
          </cell>
          <cell r="BH437">
            <v>0</v>
          </cell>
          <cell r="BJ437">
            <v>0</v>
          </cell>
          <cell r="BK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S437">
            <v>0</v>
          </cell>
          <cell r="BT437">
            <v>0</v>
          </cell>
          <cell r="BV437">
            <v>0</v>
          </cell>
          <cell r="BW437">
            <v>0</v>
          </cell>
          <cell r="BY437">
            <v>0</v>
          </cell>
          <cell r="BZ437">
            <v>0</v>
          </cell>
          <cell r="CB437">
            <v>0</v>
          </cell>
          <cell r="CC437">
            <v>0</v>
          </cell>
          <cell r="CE437">
            <v>0</v>
          </cell>
          <cell r="CF437">
            <v>0</v>
          </cell>
          <cell r="CH437">
            <v>0</v>
          </cell>
          <cell r="CI437">
            <v>0</v>
          </cell>
          <cell r="CK437">
            <v>0</v>
          </cell>
          <cell r="CL437">
            <v>0</v>
          </cell>
          <cell r="CN437">
            <v>0</v>
          </cell>
          <cell r="CO437">
            <v>0</v>
          </cell>
        </row>
        <row r="438">
          <cell r="B438">
            <v>0</v>
          </cell>
          <cell r="C438">
            <v>0</v>
          </cell>
          <cell r="E438">
            <v>0</v>
          </cell>
          <cell r="F438">
            <v>0</v>
          </cell>
          <cell r="H438">
            <v>0</v>
          </cell>
          <cell r="I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Q438">
            <v>0</v>
          </cell>
          <cell r="R438">
            <v>0</v>
          </cell>
          <cell r="T438">
            <v>0</v>
          </cell>
          <cell r="U438">
            <v>0</v>
          </cell>
          <cell r="W438">
            <v>0</v>
          </cell>
          <cell r="X438">
            <v>0</v>
          </cell>
          <cell r="Z438">
            <v>0</v>
          </cell>
          <cell r="AA438">
            <v>0</v>
          </cell>
          <cell r="AC438">
            <v>0</v>
          </cell>
          <cell r="AD438">
            <v>0</v>
          </cell>
          <cell r="AF438">
            <v>0</v>
          </cell>
          <cell r="AG438">
            <v>0</v>
          </cell>
          <cell r="AI438">
            <v>0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0</v>
          </cell>
          <cell r="AR438">
            <v>0</v>
          </cell>
          <cell r="AS438">
            <v>0</v>
          </cell>
          <cell r="AU438">
            <v>0</v>
          </cell>
          <cell r="AV438">
            <v>0</v>
          </cell>
          <cell r="AX438">
            <v>0</v>
          </cell>
          <cell r="AY438">
            <v>0</v>
          </cell>
          <cell r="BA438">
            <v>0</v>
          </cell>
          <cell r="BB438">
            <v>0</v>
          </cell>
          <cell r="BD438">
            <v>0</v>
          </cell>
          <cell r="BE438">
            <v>0</v>
          </cell>
          <cell r="BG438">
            <v>0</v>
          </cell>
          <cell r="BH438">
            <v>0</v>
          </cell>
          <cell r="BJ438">
            <v>0</v>
          </cell>
          <cell r="BK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S438">
            <v>0</v>
          </cell>
          <cell r="BT438">
            <v>0</v>
          </cell>
          <cell r="BV438">
            <v>0</v>
          </cell>
          <cell r="BW438">
            <v>0</v>
          </cell>
          <cell r="BY438">
            <v>0</v>
          </cell>
          <cell r="BZ438">
            <v>0</v>
          </cell>
          <cell r="CB438">
            <v>0</v>
          </cell>
          <cell r="CC438">
            <v>0</v>
          </cell>
          <cell r="CE438">
            <v>0</v>
          </cell>
          <cell r="CF438">
            <v>0</v>
          </cell>
          <cell r="CH438">
            <v>0</v>
          </cell>
          <cell r="CI438">
            <v>0</v>
          </cell>
          <cell r="CK438">
            <v>0</v>
          </cell>
          <cell r="CL438">
            <v>0</v>
          </cell>
          <cell r="CN438">
            <v>0</v>
          </cell>
          <cell r="CO438">
            <v>0</v>
          </cell>
        </row>
        <row r="439">
          <cell r="B439">
            <v>0</v>
          </cell>
          <cell r="C439">
            <v>0</v>
          </cell>
          <cell r="E439">
            <v>0</v>
          </cell>
          <cell r="F439">
            <v>0</v>
          </cell>
          <cell r="H439">
            <v>0</v>
          </cell>
          <cell r="I439">
            <v>0</v>
          </cell>
          <cell r="K439">
            <v>0</v>
          </cell>
          <cell r="L439">
            <v>0</v>
          </cell>
          <cell r="N439">
            <v>0</v>
          </cell>
          <cell r="O439">
            <v>0</v>
          </cell>
          <cell r="Q439">
            <v>0</v>
          </cell>
          <cell r="R439">
            <v>0</v>
          </cell>
          <cell r="T439">
            <v>0</v>
          </cell>
          <cell r="U439">
            <v>0</v>
          </cell>
          <cell r="W439">
            <v>0</v>
          </cell>
          <cell r="X439">
            <v>0</v>
          </cell>
          <cell r="Z439">
            <v>0</v>
          </cell>
          <cell r="AA439">
            <v>0</v>
          </cell>
          <cell r="AC439">
            <v>0</v>
          </cell>
          <cell r="AD439">
            <v>0</v>
          </cell>
          <cell r="AF439">
            <v>0</v>
          </cell>
          <cell r="AG439">
            <v>0</v>
          </cell>
          <cell r="AI439">
            <v>0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0</v>
          </cell>
          <cell r="AR439">
            <v>0</v>
          </cell>
          <cell r="AS439">
            <v>0</v>
          </cell>
          <cell r="AU439">
            <v>0</v>
          </cell>
          <cell r="AV439">
            <v>0</v>
          </cell>
          <cell r="AX439">
            <v>0</v>
          </cell>
          <cell r="AY439">
            <v>0</v>
          </cell>
          <cell r="BA439">
            <v>0</v>
          </cell>
          <cell r="BB439">
            <v>0</v>
          </cell>
          <cell r="BD439">
            <v>0</v>
          </cell>
          <cell r="BE439">
            <v>0</v>
          </cell>
          <cell r="BG439">
            <v>0</v>
          </cell>
          <cell r="BH439">
            <v>0</v>
          </cell>
          <cell r="BJ439">
            <v>0</v>
          </cell>
          <cell r="BK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S439">
            <v>0</v>
          </cell>
          <cell r="BT439">
            <v>0</v>
          </cell>
          <cell r="BV439">
            <v>0</v>
          </cell>
          <cell r="BW439">
            <v>0</v>
          </cell>
          <cell r="BY439">
            <v>0</v>
          </cell>
          <cell r="BZ439">
            <v>0</v>
          </cell>
          <cell r="CB439">
            <v>0</v>
          </cell>
          <cell r="CC439">
            <v>0</v>
          </cell>
          <cell r="CE439">
            <v>0</v>
          </cell>
          <cell r="CF439">
            <v>0</v>
          </cell>
          <cell r="CH439">
            <v>0</v>
          </cell>
          <cell r="CI439">
            <v>0</v>
          </cell>
          <cell r="CK439">
            <v>0</v>
          </cell>
          <cell r="CL439">
            <v>0</v>
          </cell>
          <cell r="CN439">
            <v>0</v>
          </cell>
          <cell r="CO439">
            <v>0</v>
          </cell>
        </row>
        <row r="440">
          <cell r="B440">
            <v>0</v>
          </cell>
          <cell r="C440">
            <v>0</v>
          </cell>
          <cell r="E440">
            <v>0</v>
          </cell>
          <cell r="F440">
            <v>0</v>
          </cell>
          <cell r="H440">
            <v>0</v>
          </cell>
          <cell r="I440">
            <v>0</v>
          </cell>
          <cell r="K440">
            <v>0</v>
          </cell>
          <cell r="L440">
            <v>0</v>
          </cell>
          <cell r="N440">
            <v>0</v>
          </cell>
          <cell r="O440">
            <v>0</v>
          </cell>
          <cell r="Q440">
            <v>0</v>
          </cell>
          <cell r="R440">
            <v>0</v>
          </cell>
          <cell r="T440">
            <v>0</v>
          </cell>
          <cell r="U440">
            <v>0</v>
          </cell>
          <cell r="W440">
            <v>0</v>
          </cell>
          <cell r="X440">
            <v>0</v>
          </cell>
          <cell r="Z440">
            <v>0</v>
          </cell>
          <cell r="AA440">
            <v>0</v>
          </cell>
          <cell r="AC440">
            <v>0</v>
          </cell>
          <cell r="AD440">
            <v>0</v>
          </cell>
          <cell r="AF440">
            <v>0</v>
          </cell>
          <cell r="AG440">
            <v>0</v>
          </cell>
          <cell r="AI440">
            <v>0</v>
          </cell>
          <cell r="AJ440">
            <v>0</v>
          </cell>
          <cell r="AL440">
            <v>0</v>
          </cell>
          <cell r="AM440">
            <v>0</v>
          </cell>
          <cell r="AO440">
            <v>0</v>
          </cell>
          <cell r="AP440">
            <v>0</v>
          </cell>
          <cell r="AR440">
            <v>0</v>
          </cell>
          <cell r="AS440">
            <v>0</v>
          </cell>
          <cell r="AU440">
            <v>0</v>
          </cell>
          <cell r="AV440">
            <v>0</v>
          </cell>
          <cell r="AX440">
            <v>0</v>
          </cell>
          <cell r="AY440">
            <v>0</v>
          </cell>
          <cell r="BA440">
            <v>0</v>
          </cell>
          <cell r="BB440">
            <v>0</v>
          </cell>
          <cell r="BD440">
            <v>0</v>
          </cell>
          <cell r="BE440">
            <v>0</v>
          </cell>
          <cell r="BG440">
            <v>0</v>
          </cell>
          <cell r="BH440">
            <v>0</v>
          </cell>
          <cell r="BJ440">
            <v>0</v>
          </cell>
          <cell r="BK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S440">
            <v>0</v>
          </cell>
          <cell r="BT440">
            <v>0</v>
          </cell>
          <cell r="BV440">
            <v>0</v>
          </cell>
          <cell r="BW440">
            <v>0</v>
          </cell>
          <cell r="BY440">
            <v>0</v>
          </cell>
          <cell r="BZ440">
            <v>0</v>
          </cell>
          <cell r="CB440">
            <v>0</v>
          </cell>
          <cell r="CC440">
            <v>0</v>
          </cell>
          <cell r="CE440">
            <v>0</v>
          </cell>
          <cell r="CF440">
            <v>0</v>
          </cell>
          <cell r="CH440">
            <v>0</v>
          </cell>
          <cell r="CI440">
            <v>0</v>
          </cell>
          <cell r="CK440">
            <v>0</v>
          </cell>
          <cell r="CL440">
            <v>0</v>
          </cell>
          <cell r="CN440">
            <v>0</v>
          </cell>
          <cell r="CO440">
            <v>0</v>
          </cell>
        </row>
        <row r="441">
          <cell r="B441">
            <v>0</v>
          </cell>
          <cell r="C441">
            <v>0</v>
          </cell>
          <cell r="E441">
            <v>0</v>
          </cell>
          <cell r="F441">
            <v>0</v>
          </cell>
          <cell r="H441">
            <v>0</v>
          </cell>
          <cell r="I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Q441">
            <v>0</v>
          </cell>
          <cell r="R441">
            <v>0</v>
          </cell>
          <cell r="T441">
            <v>0</v>
          </cell>
          <cell r="U441">
            <v>0</v>
          </cell>
          <cell r="W441">
            <v>0</v>
          </cell>
          <cell r="X441">
            <v>0</v>
          </cell>
          <cell r="Z441">
            <v>0</v>
          </cell>
          <cell r="AA441">
            <v>0</v>
          </cell>
          <cell r="AC441">
            <v>0</v>
          </cell>
          <cell r="AD441">
            <v>0</v>
          </cell>
          <cell r="AF441">
            <v>0</v>
          </cell>
          <cell r="AG441">
            <v>0</v>
          </cell>
          <cell r="AI441">
            <v>0</v>
          </cell>
          <cell r="AJ441">
            <v>0</v>
          </cell>
          <cell r="AL441">
            <v>0</v>
          </cell>
          <cell r="AM441">
            <v>0</v>
          </cell>
          <cell r="AO441">
            <v>0</v>
          </cell>
          <cell r="AP441">
            <v>0</v>
          </cell>
          <cell r="AR441">
            <v>0</v>
          </cell>
          <cell r="AS441">
            <v>0</v>
          </cell>
          <cell r="AU441">
            <v>0</v>
          </cell>
          <cell r="AV441">
            <v>0</v>
          </cell>
          <cell r="AX441">
            <v>0</v>
          </cell>
          <cell r="AY441">
            <v>0</v>
          </cell>
          <cell r="BA441">
            <v>0</v>
          </cell>
          <cell r="BB441">
            <v>0</v>
          </cell>
          <cell r="BD441">
            <v>0</v>
          </cell>
          <cell r="BE441">
            <v>0</v>
          </cell>
          <cell r="BG441">
            <v>0</v>
          </cell>
          <cell r="BH441">
            <v>0</v>
          </cell>
          <cell r="BJ441">
            <v>0</v>
          </cell>
          <cell r="BK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S441">
            <v>0</v>
          </cell>
          <cell r="BT441">
            <v>0</v>
          </cell>
          <cell r="BV441">
            <v>0</v>
          </cell>
          <cell r="BW441">
            <v>0</v>
          </cell>
          <cell r="BY441">
            <v>0</v>
          </cell>
          <cell r="BZ441">
            <v>0</v>
          </cell>
          <cell r="CB441">
            <v>0</v>
          </cell>
          <cell r="CC441">
            <v>0</v>
          </cell>
          <cell r="CE441">
            <v>0</v>
          </cell>
          <cell r="CF441">
            <v>0</v>
          </cell>
          <cell r="CH441">
            <v>0</v>
          </cell>
          <cell r="CI441">
            <v>0</v>
          </cell>
          <cell r="CK441">
            <v>0</v>
          </cell>
          <cell r="CL441">
            <v>0</v>
          </cell>
          <cell r="CN441">
            <v>0</v>
          </cell>
          <cell r="CO441">
            <v>0</v>
          </cell>
        </row>
        <row r="442">
          <cell r="B442">
            <v>0</v>
          </cell>
          <cell r="C442">
            <v>0</v>
          </cell>
          <cell r="E442">
            <v>0</v>
          </cell>
          <cell r="F442">
            <v>0</v>
          </cell>
          <cell r="H442">
            <v>0</v>
          </cell>
          <cell r="I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Q442">
            <v>0</v>
          </cell>
          <cell r="R442">
            <v>0</v>
          </cell>
          <cell r="T442">
            <v>0</v>
          </cell>
          <cell r="U442">
            <v>0</v>
          </cell>
          <cell r="W442">
            <v>0</v>
          </cell>
          <cell r="X442">
            <v>0</v>
          </cell>
          <cell r="Z442">
            <v>0</v>
          </cell>
          <cell r="AA442">
            <v>0</v>
          </cell>
          <cell r="AC442">
            <v>0</v>
          </cell>
          <cell r="AD442">
            <v>0</v>
          </cell>
          <cell r="AF442">
            <v>0</v>
          </cell>
          <cell r="AG442">
            <v>0</v>
          </cell>
          <cell r="AI442">
            <v>0</v>
          </cell>
          <cell r="AJ442">
            <v>0</v>
          </cell>
          <cell r="AL442">
            <v>0</v>
          </cell>
          <cell r="AM442">
            <v>0</v>
          </cell>
          <cell r="AO442">
            <v>0</v>
          </cell>
          <cell r="AP442">
            <v>0</v>
          </cell>
          <cell r="AR442">
            <v>0</v>
          </cell>
          <cell r="AS442">
            <v>0</v>
          </cell>
          <cell r="AU442">
            <v>0</v>
          </cell>
          <cell r="AV442">
            <v>0</v>
          </cell>
          <cell r="AX442">
            <v>0</v>
          </cell>
          <cell r="AY442">
            <v>0</v>
          </cell>
          <cell r="BA442">
            <v>0</v>
          </cell>
          <cell r="BB442">
            <v>0</v>
          </cell>
          <cell r="BD442">
            <v>0</v>
          </cell>
          <cell r="BE442">
            <v>0</v>
          </cell>
          <cell r="BG442">
            <v>0</v>
          </cell>
          <cell r="BH442">
            <v>0</v>
          </cell>
          <cell r="BJ442">
            <v>0</v>
          </cell>
          <cell r="BK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S442">
            <v>0</v>
          </cell>
          <cell r="BT442">
            <v>0</v>
          </cell>
          <cell r="BV442">
            <v>0</v>
          </cell>
          <cell r="BW442">
            <v>0</v>
          </cell>
          <cell r="BY442">
            <v>0</v>
          </cell>
          <cell r="BZ442">
            <v>0</v>
          </cell>
          <cell r="CB442">
            <v>0</v>
          </cell>
          <cell r="CC442">
            <v>0</v>
          </cell>
          <cell r="CE442">
            <v>0</v>
          </cell>
          <cell r="CF442">
            <v>0</v>
          </cell>
          <cell r="CH442">
            <v>0</v>
          </cell>
          <cell r="CI442">
            <v>0</v>
          </cell>
          <cell r="CK442">
            <v>0</v>
          </cell>
          <cell r="CL442">
            <v>0</v>
          </cell>
          <cell r="CN442">
            <v>0</v>
          </cell>
          <cell r="CO442">
            <v>0</v>
          </cell>
        </row>
        <row r="443">
          <cell r="B443">
            <v>0</v>
          </cell>
          <cell r="C443">
            <v>0</v>
          </cell>
          <cell r="E443">
            <v>0</v>
          </cell>
          <cell r="F443">
            <v>0</v>
          </cell>
          <cell r="H443">
            <v>0</v>
          </cell>
          <cell r="I443">
            <v>0</v>
          </cell>
          <cell r="K443">
            <v>0</v>
          </cell>
          <cell r="L443">
            <v>0</v>
          </cell>
          <cell r="N443">
            <v>0</v>
          </cell>
          <cell r="O443">
            <v>0</v>
          </cell>
          <cell r="Q443">
            <v>0</v>
          </cell>
          <cell r="R443">
            <v>0</v>
          </cell>
          <cell r="T443">
            <v>0</v>
          </cell>
          <cell r="U443">
            <v>0</v>
          </cell>
          <cell r="W443">
            <v>0</v>
          </cell>
          <cell r="X443">
            <v>0</v>
          </cell>
          <cell r="Z443">
            <v>0</v>
          </cell>
          <cell r="AA443">
            <v>0</v>
          </cell>
          <cell r="AC443">
            <v>0</v>
          </cell>
          <cell r="AD443">
            <v>0</v>
          </cell>
          <cell r="AF443">
            <v>0</v>
          </cell>
          <cell r="AG443">
            <v>0</v>
          </cell>
          <cell r="AI443">
            <v>0</v>
          </cell>
          <cell r="AJ443">
            <v>0</v>
          </cell>
          <cell r="AL443">
            <v>0</v>
          </cell>
          <cell r="AM443">
            <v>0</v>
          </cell>
          <cell r="AO443">
            <v>0</v>
          </cell>
          <cell r="AP443">
            <v>0</v>
          </cell>
          <cell r="AR443">
            <v>0</v>
          </cell>
          <cell r="AS443">
            <v>0</v>
          </cell>
          <cell r="AU443">
            <v>0</v>
          </cell>
          <cell r="AV443">
            <v>0</v>
          </cell>
          <cell r="AX443">
            <v>0</v>
          </cell>
          <cell r="AY443">
            <v>0</v>
          </cell>
          <cell r="BA443">
            <v>0</v>
          </cell>
          <cell r="BB443">
            <v>0</v>
          </cell>
          <cell r="BD443">
            <v>0</v>
          </cell>
          <cell r="BE443">
            <v>0</v>
          </cell>
          <cell r="BG443">
            <v>0</v>
          </cell>
          <cell r="BH443">
            <v>0</v>
          </cell>
          <cell r="BJ443">
            <v>0</v>
          </cell>
          <cell r="BK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S443">
            <v>0</v>
          </cell>
          <cell r="BT443">
            <v>0</v>
          </cell>
          <cell r="BV443">
            <v>0</v>
          </cell>
          <cell r="BW443">
            <v>0</v>
          </cell>
          <cell r="BY443">
            <v>0</v>
          </cell>
          <cell r="BZ443">
            <v>0</v>
          </cell>
          <cell r="CB443">
            <v>0</v>
          </cell>
          <cell r="CC443">
            <v>0</v>
          </cell>
          <cell r="CE443">
            <v>0</v>
          </cell>
          <cell r="CF443">
            <v>0</v>
          </cell>
          <cell r="CH443">
            <v>0</v>
          </cell>
          <cell r="CI443">
            <v>0</v>
          </cell>
          <cell r="CK443">
            <v>0</v>
          </cell>
          <cell r="CL443">
            <v>0</v>
          </cell>
          <cell r="CN443">
            <v>0</v>
          </cell>
          <cell r="CO443">
            <v>0</v>
          </cell>
        </row>
        <row r="444">
          <cell r="B444">
            <v>0</v>
          </cell>
          <cell r="C444">
            <v>0</v>
          </cell>
          <cell r="E444">
            <v>0</v>
          </cell>
          <cell r="F444">
            <v>0</v>
          </cell>
          <cell r="H444">
            <v>0</v>
          </cell>
          <cell r="I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Q444">
            <v>0</v>
          </cell>
          <cell r="R444">
            <v>0</v>
          </cell>
          <cell r="T444">
            <v>0</v>
          </cell>
          <cell r="U444">
            <v>0</v>
          </cell>
          <cell r="W444">
            <v>0</v>
          </cell>
          <cell r="X444">
            <v>0</v>
          </cell>
          <cell r="Z444">
            <v>0</v>
          </cell>
          <cell r="AA444">
            <v>0</v>
          </cell>
          <cell r="AC444">
            <v>0</v>
          </cell>
          <cell r="AD444">
            <v>0</v>
          </cell>
          <cell r="AF444">
            <v>0</v>
          </cell>
          <cell r="AG444">
            <v>0</v>
          </cell>
          <cell r="AI444">
            <v>0</v>
          </cell>
          <cell r="AJ444">
            <v>0</v>
          </cell>
          <cell r="AL444">
            <v>0</v>
          </cell>
          <cell r="AM444">
            <v>0</v>
          </cell>
          <cell r="AO444">
            <v>0</v>
          </cell>
          <cell r="AP444">
            <v>0</v>
          </cell>
          <cell r="AR444">
            <v>0</v>
          </cell>
          <cell r="AS444">
            <v>0</v>
          </cell>
          <cell r="AU444">
            <v>0</v>
          </cell>
          <cell r="AV444">
            <v>0</v>
          </cell>
          <cell r="AX444">
            <v>0</v>
          </cell>
          <cell r="AY444">
            <v>0</v>
          </cell>
          <cell r="BA444">
            <v>0</v>
          </cell>
          <cell r="BB444">
            <v>0</v>
          </cell>
          <cell r="BD444">
            <v>0</v>
          </cell>
          <cell r="BE444">
            <v>0</v>
          </cell>
          <cell r="BG444">
            <v>0</v>
          </cell>
          <cell r="BH444">
            <v>0</v>
          </cell>
          <cell r="BJ444">
            <v>0</v>
          </cell>
          <cell r="BK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S444">
            <v>0</v>
          </cell>
          <cell r="BT444">
            <v>0</v>
          </cell>
          <cell r="BV444">
            <v>0</v>
          </cell>
          <cell r="BW444">
            <v>0</v>
          </cell>
          <cell r="BY444">
            <v>0</v>
          </cell>
          <cell r="BZ444">
            <v>0</v>
          </cell>
          <cell r="CB444">
            <v>0</v>
          </cell>
          <cell r="CC444">
            <v>0</v>
          </cell>
          <cell r="CE444">
            <v>0</v>
          </cell>
          <cell r="CF444">
            <v>0</v>
          </cell>
          <cell r="CH444">
            <v>0</v>
          </cell>
          <cell r="CI444">
            <v>0</v>
          </cell>
          <cell r="CK444">
            <v>0</v>
          </cell>
          <cell r="CL444">
            <v>0</v>
          </cell>
          <cell r="CN444">
            <v>0</v>
          </cell>
          <cell r="CO444">
            <v>0</v>
          </cell>
        </row>
        <row r="445">
          <cell r="B445">
            <v>0</v>
          </cell>
          <cell r="C445">
            <v>0</v>
          </cell>
          <cell r="E445">
            <v>0</v>
          </cell>
          <cell r="F445">
            <v>0</v>
          </cell>
          <cell r="H445">
            <v>0</v>
          </cell>
          <cell r="I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Q445">
            <v>0</v>
          </cell>
          <cell r="R445">
            <v>0</v>
          </cell>
          <cell r="T445">
            <v>0</v>
          </cell>
          <cell r="U445">
            <v>0</v>
          </cell>
          <cell r="W445">
            <v>0</v>
          </cell>
          <cell r="X445">
            <v>0</v>
          </cell>
          <cell r="Z445">
            <v>0</v>
          </cell>
          <cell r="AA445">
            <v>0</v>
          </cell>
          <cell r="AC445">
            <v>0</v>
          </cell>
          <cell r="AD445">
            <v>0</v>
          </cell>
          <cell r="AF445">
            <v>0</v>
          </cell>
          <cell r="AG445">
            <v>0</v>
          </cell>
          <cell r="AI445">
            <v>0</v>
          </cell>
          <cell r="AJ445">
            <v>0</v>
          </cell>
          <cell r="AL445">
            <v>0</v>
          </cell>
          <cell r="AM445">
            <v>0</v>
          </cell>
          <cell r="AO445">
            <v>0</v>
          </cell>
          <cell r="AP445">
            <v>0</v>
          </cell>
          <cell r="AR445">
            <v>0</v>
          </cell>
          <cell r="AS445">
            <v>0</v>
          </cell>
          <cell r="AU445">
            <v>0</v>
          </cell>
          <cell r="AV445">
            <v>0</v>
          </cell>
          <cell r="AX445">
            <v>0</v>
          </cell>
          <cell r="AY445">
            <v>0</v>
          </cell>
          <cell r="BA445">
            <v>0</v>
          </cell>
          <cell r="BB445">
            <v>0</v>
          </cell>
          <cell r="BD445">
            <v>0</v>
          </cell>
          <cell r="BE445">
            <v>0</v>
          </cell>
          <cell r="BG445">
            <v>0</v>
          </cell>
          <cell r="BH445">
            <v>0</v>
          </cell>
          <cell r="BJ445">
            <v>0</v>
          </cell>
          <cell r="BK445">
            <v>0</v>
          </cell>
          <cell r="BM445">
            <v>0</v>
          </cell>
          <cell r="BN445">
            <v>0</v>
          </cell>
          <cell r="BP445">
            <v>0</v>
          </cell>
          <cell r="BQ445">
            <v>0</v>
          </cell>
          <cell r="BS445">
            <v>0</v>
          </cell>
          <cell r="BT445">
            <v>0</v>
          </cell>
          <cell r="BV445">
            <v>0</v>
          </cell>
          <cell r="BW445">
            <v>0</v>
          </cell>
          <cell r="BY445">
            <v>0</v>
          </cell>
          <cell r="BZ445">
            <v>0</v>
          </cell>
          <cell r="CB445">
            <v>0</v>
          </cell>
          <cell r="CC445">
            <v>0</v>
          </cell>
          <cell r="CE445">
            <v>0</v>
          </cell>
          <cell r="CF445">
            <v>0</v>
          </cell>
          <cell r="CH445">
            <v>0</v>
          </cell>
          <cell r="CI445">
            <v>0</v>
          </cell>
          <cell r="CK445">
            <v>0</v>
          </cell>
          <cell r="CL445">
            <v>0</v>
          </cell>
          <cell r="CN445">
            <v>0</v>
          </cell>
          <cell r="CO445">
            <v>0</v>
          </cell>
        </row>
        <row r="446">
          <cell r="B446">
            <v>0</v>
          </cell>
          <cell r="C446">
            <v>0</v>
          </cell>
          <cell r="E446">
            <v>0</v>
          </cell>
          <cell r="F446">
            <v>0</v>
          </cell>
          <cell r="H446">
            <v>0</v>
          </cell>
          <cell r="I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Q446">
            <v>0</v>
          </cell>
          <cell r="R446">
            <v>0</v>
          </cell>
          <cell r="T446">
            <v>0</v>
          </cell>
          <cell r="U446">
            <v>0</v>
          </cell>
          <cell r="W446">
            <v>0</v>
          </cell>
          <cell r="X446">
            <v>0</v>
          </cell>
          <cell r="Z446">
            <v>0</v>
          </cell>
          <cell r="AA446">
            <v>0</v>
          </cell>
          <cell r="AC446">
            <v>0</v>
          </cell>
          <cell r="AD446">
            <v>0</v>
          </cell>
          <cell r="AF446">
            <v>0</v>
          </cell>
          <cell r="AG446">
            <v>0</v>
          </cell>
          <cell r="AI446">
            <v>0</v>
          </cell>
          <cell r="AJ446">
            <v>0</v>
          </cell>
          <cell r="AL446">
            <v>0</v>
          </cell>
          <cell r="AM446">
            <v>0</v>
          </cell>
          <cell r="AO446">
            <v>0</v>
          </cell>
          <cell r="AP446">
            <v>0</v>
          </cell>
          <cell r="AR446">
            <v>0</v>
          </cell>
          <cell r="AS446">
            <v>0</v>
          </cell>
          <cell r="AU446">
            <v>0</v>
          </cell>
          <cell r="AV446">
            <v>0</v>
          </cell>
          <cell r="AX446">
            <v>0</v>
          </cell>
          <cell r="AY446">
            <v>0</v>
          </cell>
          <cell r="BA446">
            <v>0</v>
          </cell>
          <cell r="BB446">
            <v>0</v>
          </cell>
          <cell r="BD446">
            <v>0</v>
          </cell>
          <cell r="BE446">
            <v>0</v>
          </cell>
          <cell r="BG446">
            <v>0</v>
          </cell>
          <cell r="BH446">
            <v>0</v>
          </cell>
          <cell r="BJ446">
            <v>0</v>
          </cell>
          <cell r="BK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S446">
            <v>0</v>
          </cell>
          <cell r="BT446">
            <v>0</v>
          </cell>
          <cell r="BV446">
            <v>0</v>
          </cell>
          <cell r="BW446">
            <v>0</v>
          </cell>
          <cell r="BY446">
            <v>0</v>
          </cell>
          <cell r="BZ446">
            <v>0</v>
          </cell>
          <cell r="CB446">
            <v>0</v>
          </cell>
          <cell r="CC446">
            <v>0</v>
          </cell>
          <cell r="CE446">
            <v>0</v>
          </cell>
          <cell r="CF446">
            <v>0</v>
          </cell>
          <cell r="CH446">
            <v>0</v>
          </cell>
          <cell r="CI446">
            <v>0</v>
          </cell>
          <cell r="CK446">
            <v>0</v>
          </cell>
          <cell r="CL446">
            <v>0</v>
          </cell>
          <cell r="CN446">
            <v>0</v>
          </cell>
          <cell r="CO446">
            <v>0</v>
          </cell>
        </row>
        <row r="447">
          <cell r="B447">
            <v>0</v>
          </cell>
          <cell r="C447">
            <v>0</v>
          </cell>
          <cell r="E447">
            <v>0</v>
          </cell>
          <cell r="F447">
            <v>0</v>
          </cell>
          <cell r="H447">
            <v>0</v>
          </cell>
          <cell r="I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Q447">
            <v>0</v>
          </cell>
          <cell r="R447">
            <v>0</v>
          </cell>
          <cell r="T447">
            <v>0</v>
          </cell>
          <cell r="U447">
            <v>0</v>
          </cell>
          <cell r="W447">
            <v>0</v>
          </cell>
          <cell r="X447">
            <v>0</v>
          </cell>
          <cell r="Z447">
            <v>0</v>
          </cell>
          <cell r="AA447">
            <v>0</v>
          </cell>
          <cell r="AC447">
            <v>0</v>
          </cell>
          <cell r="AD447">
            <v>0</v>
          </cell>
          <cell r="AF447">
            <v>0</v>
          </cell>
          <cell r="AG447">
            <v>0</v>
          </cell>
          <cell r="AI447">
            <v>0</v>
          </cell>
          <cell r="AJ447">
            <v>0</v>
          </cell>
          <cell r="AL447">
            <v>0</v>
          </cell>
          <cell r="AM447">
            <v>0</v>
          </cell>
          <cell r="AO447">
            <v>0</v>
          </cell>
          <cell r="AP447">
            <v>0</v>
          </cell>
          <cell r="AR447">
            <v>0</v>
          </cell>
          <cell r="AS447">
            <v>0</v>
          </cell>
          <cell r="AU447">
            <v>0</v>
          </cell>
          <cell r="AV447">
            <v>0</v>
          </cell>
          <cell r="AX447">
            <v>0</v>
          </cell>
          <cell r="AY447">
            <v>0</v>
          </cell>
          <cell r="BA447">
            <v>0</v>
          </cell>
          <cell r="BB447">
            <v>0</v>
          </cell>
          <cell r="BD447">
            <v>0</v>
          </cell>
          <cell r="BE447">
            <v>0</v>
          </cell>
          <cell r="BG447">
            <v>0</v>
          </cell>
          <cell r="BH447">
            <v>0</v>
          </cell>
          <cell r="BJ447">
            <v>0</v>
          </cell>
          <cell r="BK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S447">
            <v>0</v>
          </cell>
          <cell r="BT447">
            <v>0</v>
          </cell>
          <cell r="BV447">
            <v>0</v>
          </cell>
          <cell r="BW447">
            <v>0</v>
          </cell>
          <cell r="BY447">
            <v>0</v>
          </cell>
          <cell r="BZ447">
            <v>0</v>
          </cell>
          <cell r="CB447">
            <v>0</v>
          </cell>
          <cell r="CC447">
            <v>0</v>
          </cell>
          <cell r="CE447">
            <v>0</v>
          </cell>
          <cell r="CF447">
            <v>0</v>
          </cell>
          <cell r="CH447">
            <v>0</v>
          </cell>
          <cell r="CI447">
            <v>0</v>
          </cell>
          <cell r="CK447">
            <v>0</v>
          </cell>
          <cell r="CL447">
            <v>0</v>
          </cell>
          <cell r="CN447">
            <v>0</v>
          </cell>
          <cell r="CO447">
            <v>0</v>
          </cell>
        </row>
        <row r="448">
          <cell r="B448">
            <v>0</v>
          </cell>
          <cell r="C448">
            <v>0</v>
          </cell>
          <cell r="E448">
            <v>0</v>
          </cell>
          <cell r="F448">
            <v>0</v>
          </cell>
          <cell r="H448">
            <v>0</v>
          </cell>
          <cell r="I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Q448">
            <v>0</v>
          </cell>
          <cell r="R448">
            <v>0</v>
          </cell>
          <cell r="T448">
            <v>0</v>
          </cell>
          <cell r="U448">
            <v>0</v>
          </cell>
          <cell r="W448">
            <v>0</v>
          </cell>
          <cell r="X448">
            <v>0</v>
          </cell>
          <cell r="Z448">
            <v>0</v>
          </cell>
          <cell r="AA448">
            <v>0</v>
          </cell>
          <cell r="AC448">
            <v>0</v>
          </cell>
          <cell r="AD448">
            <v>0</v>
          </cell>
          <cell r="AF448">
            <v>0</v>
          </cell>
          <cell r="AG448">
            <v>0</v>
          </cell>
          <cell r="AI448">
            <v>0</v>
          </cell>
          <cell r="AJ448">
            <v>0</v>
          </cell>
          <cell r="AL448">
            <v>0</v>
          </cell>
          <cell r="AM448">
            <v>0</v>
          </cell>
          <cell r="AO448">
            <v>0</v>
          </cell>
          <cell r="AP448">
            <v>0</v>
          </cell>
          <cell r="AR448">
            <v>0</v>
          </cell>
          <cell r="AS448">
            <v>0</v>
          </cell>
          <cell r="AU448">
            <v>0</v>
          </cell>
          <cell r="AV448">
            <v>0</v>
          </cell>
          <cell r="AX448">
            <v>0</v>
          </cell>
          <cell r="AY448">
            <v>0</v>
          </cell>
          <cell r="BA448">
            <v>0</v>
          </cell>
          <cell r="BB448">
            <v>0</v>
          </cell>
          <cell r="BD448">
            <v>0</v>
          </cell>
          <cell r="BE448">
            <v>0</v>
          </cell>
          <cell r="BG448">
            <v>0</v>
          </cell>
          <cell r="BH448">
            <v>0</v>
          </cell>
          <cell r="BJ448">
            <v>0</v>
          </cell>
          <cell r="BK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S448">
            <v>0</v>
          </cell>
          <cell r="BT448">
            <v>0</v>
          </cell>
          <cell r="BV448">
            <v>0</v>
          </cell>
          <cell r="BW448">
            <v>0</v>
          </cell>
          <cell r="BY448">
            <v>0</v>
          </cell>
          <cell r="BZ448">
            <v>0</v>
          </cell>
          <cell r="CB448">
            <v>0</v>
          </cell>
          <cell r="CC448">
            <v>0</v>
          </cell>
          <cell r="CE448">
            <v>0</v>
          </cell>
          <cell r="CF448">
            <v>0</v>
          </cell>
          <cell r="CH448">
            <v>0</v>
          </cell>
          <cell r="CI448">
            <v>0</v>
          </cell>
          <cell r="CK448">
            <v>0</v>
          </cell>
          <cell r="CL448">
            <v>0</v>
          </cell>
          <cell r="CN448">
            <v>0</v>
          </cell>
          <cell r="CO448">
            <v>0</v>
          </cell>
        </row>
        <row r="449">
          <cell r="B449">
            <v>0</v>
          </cell>
          <cell r="C449">
            <v>0</v>
          </cell>
          <cell r="E449">
            <v>0</v>
          </cell>
          <cell r="F449">
            <v>0</v>
          </cell>
          <cell r="H449">
            <v>0</v>
          </cell>
          <cell r="I449">
            <v>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Q449">
            <v>0</v>
          </cell>
          <cell r="R449">
            <v>0</v>
          </cell>
          <cell r="T449">
            <v>0</v>
          </cell>
          <cell r="U449">
            <v>0</v>
          </cell>
          <cell r="W449">
            <v>0</v>
          </cell>
          <cell r="X449">
            <v>0</v>
          </cell>
          <cell r="Z449">
            <v>0</v>
          </cell>
          <cell r="AA449">
            <v>0</v>
          </cell>
          <cell r="AC449">
            <v>0</v>
          </cell>
          <cell r="AD449">
            <v>0</v>
          </cell>
          <cell r="AF449">
            <v>0</v>
          </cell>
          <cell r="AG449">
            <v>0</v>
          </cell>
          <cell r="AI449">
            <v>0</v>
          </cell>
          <cell r="AJ449">
            <v>0</v>
          </cell>
          <cell r="AL449">
            <v>0</v>
          </cell>
          <cell r="AM449">
            <v>0</v>
          </cell>
          <cell r="AO449">
            <v>0</v>
          </cell>
          <cell r="AP449">
            <v>0</v>
          </cell>
          <cell r="AR449">
            <v>0</v>
          </cell>
          <cell r="AS449">
            <v>0</v>
          </cell>
          <cell r="AU449">
            <v>0</v>
          </cell>
          <cell r="AV449">
            <v>0</v>
          </cell>
          <cell r="AX449">
            <v>0</v>
          </cell>
          <cell r="AY449">
            <v>0</v>
          </cell>
          <cell r="BA449">
            <v>0</v>
          </cell>
          <cell r="BB449">
            <v>0</v>
          </cell>
          <cell r="BD449">
            <v>0</v>
          </cell>
          <cell r="BE449">
            <v>0</v>
          </cell>
          <cell r="BG449">
            <v>0</v>
          </cell>
          <cell r="BH449">
            <v>0</v>
          </cell>
          <cell r="BJ449">
            <v>0</v>
          </cell>
          <cell r="BK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S449">
            <v>0</v>
          </cell>
          <cell r="BT449">
            <v>0</v>
          </cell>
          <cell r="BV449">
            <v>0</v>
          </cell>
          <cell r="BW449">
            <v>0</v>
          </cell>
          <cell r="BY449">
            <v>0</v>
          </cell>
          <cell r="BZ449">
            <v>0</v>
          </cell>
          <cell r="CB449">
            <v>0</v>
          </cell>
          <cell r="CC449">
            <v>0</v>
          </cell>
          <cell r="CE449">
            <v>0</v>
          </cell>
          <cell r="CF449">
            <v>0</v>
          </cell>
          <cell r="CH449">
            <v>0</v>
          </cell>
          <cell r="CI449">
            <v>0</v>
          </cell>
          <cell r="CK449">
            <v>0</v>
          </cell>
          <cell r="CL449">
            <v>0</v>
          </cell>
          <cell r="CN449">
            <v>0</v>
          </cell>
          <cell r="CO449">
            <v>0</v>
          </cell>
        </row>
        <row r="450">
          <cell r="B450">
            <v>0</v>
          </cell>
          <cell r="C450">
            <v>0</v>
          </cell>
          <cell r="E450">
            <v>0</v>
          </cell>
          <cell r="F450">
            <v>0</v>
          </cell>
          <cell r="H450">
            <v>0</v>
          </cell>
          <cell r="I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Q450">
            <v>0</v>
          </cell>
          <cell r="R450">
            <v>0</v>
          </cell>
          <cell r="T450">
            <v>0</v>
          </cell>
          <cell r="U450">
            <v>0</v>
          </cell>
          <cell r="W450">
            <v>0</v>
          </cell>
          <cell r="X450">
            <v>0</v>
          </cell>
          <cell r="Z450">
            <v>0</v>
          </cell>
          <cell r="AA450">
            <v>0</v>
          </cell>
          <cell r="AC450">
            <v>0</v>
          </cell>
          <cell r="AD450">
            <v>0</v>
          </cell>
          <cell r="AF450">
            <v>0</v>
          </cell>
          <cell r="AG450">
            <v>0</v>
          </cell>
          <cell r="AI450">
            <v>0</v>
          </cell>
          <cell r="AJ450">
            <v>0</v>
          </cell>
          <cell r="AL450">
            <v>0</v>
          </cell>
          <cell r="AM450">
            <v>0</v>
          </cell>
          <cell r="AO450">
            <v>0</v>
          </cell>
          <cell r="AP450">
            <v>0</v>
          </cell>
          <cell r="AR450">
            <v>0</v>
          </cell>
          <cell r="AS450">
            <v>0</v>
          </cell>
          <cell r="AU450">
            <v>0</v>
          </cell>
          <cell r="AV450">
            <v>0</v>
          </cell>
          <cell r="AX450">
            <v>0</v>
          </cell>
          <cell r="AY450">
            <v>0</v>
          </cell>
          <cell r="BA450">
            <v>0</v>
          </cell>
          <cell r="BB450">
            <v>0</v>
          </cell>
          <cell r="BD450">
            <v>0</v>
          </cell>
          <cell r="BE450">
            <v>0</v>
          </cell>
          <cell r="BG450">
            <v>0</v>
          </cell>
          <cell r="BH450">
            <v>0</v>
          </cell>
          <cell r="BJ450">
            <v>0</v>
          </cell>
          <cell r="BK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S450">
            <v>0</v>
          </cell>
          <cell r="BT450">
            <v>0</v>
          </cell>
          <cell r="BV450">
            <v>0</v>
          </cell>
          <cell r="BW450">
            <v>0</v>
          </cell>
          <cell r="BY450">
            <v>0</v>
          </cell>
          <cell r="BZ450">
            <v>0</v>
          </cell>
          <cell r="CB450">
            <v>0</v>
          </cell>
          <cell r="CC450">
            <v>0</v>
          </cell>
          <cell r="CE450">
            <v>0</v>
          </cell>
          <cell r="CF450">
            <v>0</v>
          </cell>
          <cell r="CH450">
            <v>0</v>
          </cell>
          <cell r="CI450">
            <v>0</v>
          </cell>
          <cell r="CK450">
            <v>0</v>
          </cell>
          <cell r="CL450">
            <v>0</v>
          </cell>
          <cell r="CN450">
            <v>0</v>
          </cell>
          <cell r="CO450">
            <v>0</v>
          </cell>
        </row>
        <row r="451">
          <cell r="B451">
            <v>0</v>
          </cell>
          <cell r="C451">
            <v>0</v>
          </cell>
          <cell r="E451">
            <v>0</v>
          </cell>
          <cell r="F451">
            <v>0</v>
          </cell>
          <cell r="H451">
            <v>0</v>
          </cell>
          <cell r="I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Q451">
            <v>0</v>
          </cell>
          <cell r="R451">
            <v>0</v>
          </cell>
          <cell r="T451">
            <v>0</v>
          </cell>
          <cell r="U451">
            <v>0</v>
          </cell>
          <cell r="W451">
            <v>0</v>
          </cell>
          <cell r="X451">
            <v>0</v>
          </cell>
          <cell r="Z451">
            <v>0</v>
          </cell>
          <cell r="AA451">
            <v>0</v>
          </cell>
          <cell r="AC451">
            <v>0</v>
          </cell>
          <cell r="AD451">
            <v>0</v>
          </cell>
          <cell r="AF451">
            <v>0</v>
          </cell>
          <cell r="AG451">
            <v>0</v>
          </cell>
          <cell r="AI451">
            <v>0</v>
          </cell>
          <cell r="AJ451">
            <v>0</v>
          </cell>
          <cell r="AL451">
            <v>0</v>
          </cell>
          <cell r="AM451">
            <v>0</v>
          </cell>
          <cell r="AO451">
            <v>0</v>
          </cell>
          <cell r="AP451">
            <v>0</v>
          </cell>
          <cell r="AR451">
            <v>0</v>
          </cell>
          <cell r="AS451">
            <v>0</v>
          </cell>
          <cell r="AU451">
            <v>0</v>
          </cell>
          <cell r="AV451">
            <v>0</v>
          </cell>
          <cell r="AX451">
            <v>0</v>
          </cell>
          <cell r="AY451">
            <v>0</v>
          </cell>
          <cell r="BA451">
            <v>0</v>
          </cell>
          <cell r="BB451">
            <v>0</v>
          </cell>
          <cell r="BD451">
            <v>0</v>
          </cell>
          <cell r="BE451">
            <v>0</v>
          </cell>
          <cell r="BG451">
            <v>0</v>
          </cell>
          <cell r="BH451">
            <v>0</v>
          </cell>
          <cell r="BJ451">
            <v>0</v>
          </cell>
          <cell r="BK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S451">
            <v>0</v>
          </cell>
          <cell r="BT451">
            <v>0</v>
          </cell>
          <cell r="BV451">
            <v>0</v>
          </cell>
          <cell r="BW451">
            <v>0</v>
          </cell>
          <cell r="BY451">
            <v>0</v>
          </cell>
          <cell r="BZ451">
            <v>0</v>
          </cell>
          <cell r="CB451">
            <v>0</v>
          </cell>
          <cell r="CC451">
            <v>0</v>
          </cell>
          <cell r="CE451">
            <v>0</v>
          </cell>
          <cell r="CF451">
            <v>0</v>
          </cell>
          <cell r="CH451">
            <v>0</v>
          </cell>
          <cell r="CI451">
            <v>0</v>
          </cell>
          <cell r="CK451">
            <v>0</v>
          </cell>
          <cell r="CL451">
            <v>0</v>
          </cell>
          <cell r="CN451">
            <v>0</v>
          </cell>
          <cell r="CO451">
            <v>0</v>
          </cell>
        </row>
        <row r="452">
          <cell r="B452">
            <v>0</v>
          </cell>
          <cell r="C452">
            <v>0</v>
          </cell>
          <cell r="E452">
            <v>0</v>
          </cell>
          <cell r="F452">
            <v>0</v>
          </cell>
          <cell r="H452">
            <v>0</v>
          </cell>
          <cell r="I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Q452">
            <v>0</v>
          </cell>
          <cell r="R452">
            <v>0</v>
          </cell>
          <cell r="T452">
            <v>0</v>
          </cell>
          <cell r="U452">
            <v>0</v>
          </cell>
          <cell r="W452">
            <v>0</v>
          </cell>
          <cell r="X452">
            <v>0</v>
          </cell>
          <cell r="Z452">
            <v>0</v>
          </cell>
          <cell r="AA452">
            <v>0</v>
          </cell>
          <cell r="AC452">
            <v>0</v>
          </cell>
          <cell r="AD452">
            <v>0</v>
          </cell>
          <cell r="AF452">
            <v>0</v>
          </cell>
          <cell r="AG452">
            <v>0</v>
          </cell>
          <cell r="AI452">
            <v>0</v>
          </cell>
          <cell r="AJ452">
            <v>0</v>
          </cell>
          <cell r="AL452">
            <v>0</v>
          </cell>
          <cell r="AM452">
            <v>0</v>
          </cell>
          <cell r="AO452">
            <v>0</v>
          </cell>
          <cell r="AP452">
            <v>0</v>
          </cell>
          <cell r="AR452">
            <v>0</v>
          </cell>
          <cell r="AS452">
            <v>0</v>
          </cell>
          <cell r="AU452">
            <v>0</v>
          </cell>
          <cell r="AV452">
            <v>0</v>
          </cell>
          <cell r="AX452">
            <v>0</v>
          </cell>
          <cell r="AY452">
            <v>0</v>
          </cell>
          <cell r="BA452">
            <v>0</v>
          </cell>
          <cell r="BB452">
            <v>0</v>
          </cell>
          <cell r="BD452">
            <v>0</v>
          </cell>
          <cell r="BE452">
            <v>0</v>
          </cell>
          <cell r="BG452">
            <v>0</v>
          </cell>
          <cell r="BH452">
            <v>0</v>
          </cell>
          <cell r="BJ452">
            <v>0</v>
          </cell>
          <cell r="BK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S452">
            <v>0</v>
          </cell>
          <cell r="BT452">
            <v>0</v>
          </cell>
          <cell r="BV452">
            <v>0</v>
          </cell>
          <cell r="BW452">
            <v>0</v>
          </cell>
          <cell r="BY452">
            <v>0</v>
          </cell>
          <cell r="BZ452">
            <v>0</v>
          </cell>
          <cell r="CB452">
            <v>0</v>
          </cell>
          <cell r="CC452">
            <v>0</v>
          </cell>
          <cell r="CE452">
            <v>0</v>
          </cell>
          <cell r="CF452">
            <v>0</v>
          </cell>
          <cell r="CH452">
            <v>0</v>
          </cell>
          <cell r="CI452">
            <v>0</v>
          </cell>
          <cell r="CK452">
            <v>0</v>
          </cell>
          <cell r="CL452">
            <v>0</v>
          </cell>
          <cell r="CN452">
            <v>0</v>
          </cell>
          <cell r="CO452">
            <v>0</v>
          </cell>
        </row>
        <row r="453">
          <cell r="B453">
            <v>0</v>
          </cell>
          <cell r="C453">
            <v>0</v>
          </cell>
          <cell r="E453">
            <v>0</v>
          </cell>
          <cell r="F453">
            <v>0</v>
          </cell>
          <cell r="H453">
            <v>0</v>
          </cell>
          <cell r="I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Q453">
            <v>0</v>
          </cell>
          <cell r="R453">
            <v>0</v>
          </cell>
          <cell r="T453">
            <v>0</v>
          </cell>
          <cell r="U453">
            <v>0</v>
          </cell>
          <cell r="W453">
            <v>0</v>
          </cell>
          <cell r="X453">
            <v>0</v>
          </cell>
          <cell r="Z453">
            <v>0</v>
          </cell>
          <cell r="AA453">
            <v>0</v>
          </cell>
          <cell r="AC453">
            <v>0</v>
          </cell>
          <cell r="AD453">
            <v>0</v>
          </cell>
          <cell r="AF453">
            <v>0</v>
          </cell>
          <cell r="AG453">
            <v>0</v>
          </cell>
          <cell r="AI453">
            <v>0</v>
          </cell>
          <cell r="AJ453">
            <v>0</v>
          </cell>
          <cell r="AL453">
            <v>0</v>
          </cell>
          <cell r="AM453">
            <v>0</v>
          </cell>
          <cell r="AO453">
            <v>0</v>
          </cell>
          <cell r="AP453">
            <v>0</v>
          </cell>
          <cell r="AR453">
            <v>0</v>
          </cell>
          <cell r="AS453">
            <v>0</v>
          </cell>
          <cell r="AU453">
            <v>0</v>
          </cell>
          <cell r="AV453">
            <v>0</v>
          </cell>
          <cell r="AX453">
            <v>0</v>
          </cell>
          <cell r="AY453">
            <v>0</v>
          </cell>
          <cell r="BA453">
            <v>0</v>
          </cell>
          <cell r="BB453">
            <v>0</v>
          </cell>
          <cell r="BD453">
            <v>0</v>
          </cell>
          <cell r="BE453">
            <v>0</v>
          </cell>
          <cell r="BG453">
            <v>0</v>
          </cell>
          <cell r="BH453">
            <v>0</v>
          </cell>
          <cell r="BJ453">
            <v>0</v>
          </cell>
          <cell r="BK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S453">
            <v>0</v>
          </cell>
          <cell r="BT453">
            <v>0</v>
          </cell>
          <cell r="BV453">
            <v>0</v>
          </cell>
          <cell r="BW453">
            <v>0</v>
          </cell>
          <cell r="BY453">
            <v>0</v>
          </cell>
          <cell r="BZ453">
            <v>0</v>
          </cell>
          <cell r="CB453">
            <v>0</v>
          </cell>
          <cell r="CC453">
            <v>0</v>
          </cell>
          <cell r="CE453">
            <v>0</v>
          </cell>
          <cell r="CF453">
            <v>0</v>
          </cell>
          <cell r="CH453">
            <v>0</v>
          </cell>
          <cell r="CI453">
            <v>0</v>
          </cell>
          <cell r="CK453">
            <v>0</v>
          </cell>
          <cell r="CL453">
            <v>0</v>
          </cell>
          <cell r="CN453">
            <v>0</v>
          </cell>
          <cell r="CO453">
            <v>0</v>
          </cell>
        </row>
        <row r="454">
          <cell r="B454">
            <v>0</v>
          </cell>
          <cell r="C454">
            <v>0</v>
          </cell>
          <cell r="E454">
            <v>0</v>
          </cell>
          <cell r="F454">
            <v>0</v>
          </cell>
          <cell r="H454">
            <v>0</v>
          </cell>
          <cell r="I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0</v>
          </cell>
          <cell r="Q454">
            <v>0</v>
          </cell>
          <cell r="R454">
            <v>0</v>
          </cell>
          <cell r="T454">
            <v>0</v>
          </cell>
          <cell r="U454">
            <v>0</v>
          </cell>
          <cell r="W454">
            <v>0</v>
          </cell>
          <cell r="X454">
            <v>0</v>
          </cell>
          <cell r="Z454">
            <v>0</v>
          </cell>
          <cell r="AA454">
            <v>0</v>
          </cell>
          <cell r="AC454">
            <v>0</v>
          </cell>
          <cell r="AD454">
            <v>0</v>
          </cell>
          <cell r="AF454">
            <v>0</v>
          </cell>
          <cell r="AG454">
            <v>0</v>
          </cell>
          <cell r="AI454">
            <v>0</v>
          </cell>
          <cell r="AJ454">
            <v>0</v>
          </cell>
          <cell r="AL454">
            <v>0</v>
          </cell>
          <cell r="AM454">
            <v>0</v>
          </cell>
          <cell r="AO454">
            <v>0</v>
          </cell>
          <cell r="AP454">
            <v>0</v>
          </cell>
          <cell r="AR454">
            <v>0</v>
          </cell>
          <cell r="AS454">
            <v>0</v>
          </cell>
          <cell r="AU454">
            <v>0</v>
          </cell>
          <cell r="AV454">
            <v>0</v>
          </cell>
          <cell r="AX454">
            <v>0</v>
          </cell>
          <cell r="AY454">
            <v>0</v>
          </cell>
          <cell r="BA454">
            <v>0</v>
          </cell>
          <cell r="BB454">
            <v>0</v>
          </cell>
          <cell r="BD454">
            <v>0</v>
          </cell>
          <cell r="BE454">
            <v>0</v>
          </cell>
          <cell r="BG454">
            <v>0</v>
          </cell>
          <cell r="BH454">
            <v>0</v>
          </cell>
          <cell r="BJ454">
            <v>0</v>
          </cell>
          <cell r="BK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S454">
            <v>0</v>
          </cell>
          <cell r="BT454">
            <v>0</v>
          </cell>
          <cell r="BV454">
            <v>0</v>
          </cell>
          <cell r="BW454">
            <v>0</v>
          </cell>
          <cell r="BY454">
            <v>0</v>
          </cell>
          <cell r="BZ454">
            <v>0</v>
          </cell>
          <cell r="CB454">
            <v>0</v>
          </cell>
          <cell r="CC454">
            <v>0</v>
          </cell>
          <cell r="CE454">
            <v>0</v>
          </cell>
          <cell r="CF454">
            <v>0</v>
          </cell>
          <cell r="CH454">
            <v>0</v>
          </cell>
          <cell r="CI454">
            <v>0</v>
          </cell>
          <cell r="CK454">
            <v>0</v>
          </cell>
          <cell r="CL454">
            <v>0</v>
          </cell>
          <cell r="CN454">
            <v>0</v>
          </cell>
          <cell r="CO454">
            <v>0</v>
          </cell>
        </row>
        <row r="455">
          <cell r="B455">
            <v>0</v>
          </cell>
          <cell r="C455">
            <v>0</v>
          </cell>
          <cell r="E455">
            <v>0</v>
          </cell>
          <cell r="F455">
            <v>0</v>
          </cell>
          <cell r="H455">
            <v>0</v>
          </cell>
          <cell r="I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Q455">
            <v>0</v>
          </cell>
          <cell r="R455">
            <v>0</v>
          </cell>
          <cell r="T455">
            <v>0</v>
          </cell>
          <cell r="U455">
            <v>0</v>
          </cell>
          <cell r="W455">
            <v>0</v>
          </cell>
          <cell r="X455">
            <v>0</v>
          </cell>
          <cell r="Z455">
            <v>0</v>
          </cell>
          <cell r="AA455">
            <v>0</v>
          </cell>
          <cell r="AC455">
            <v>0</v>
          </cell>
          <cell r="AD455">
            <v>0</v>
          </cell>
          <cell r="AF455">
            <v>0</v>
          </cell>
          <cell r="AG455">
            <v>0</v>
          </cell>
          <cell r="AI455">
            <v>0</v>
          </cell>
          <cell r="AJ455">
            <v>0</v>
          </cell>
          <cell r="AL455">
            <v>0</v>
          </cell>
          <cell r="AM455">
            <v>0</v>
          </cell>
          <cell r="AO455">
            <v>0</v>
          </cell>
          <cell r="AP455">
            <v>0</v>
          </cell>
          <cell r="AR455">
            <v>0</v>
          </cell>
          <cell r="AS455">
            <v>0</v>
          </cell>
          <cell r="AU455">
            <v>0</v>
          </cell>
          <cell r="AV455">
            <v>0</v>
          </cell>
          <cell r="AX455">
            <v>0</v>
          </cell>
          <cell r="AY455">
            <v>0</v>
          </cell>
          <cell r="BA455">
            <v>0</v>
          </cell>
          <cell r="BB455">
            <v>0</v>
          </cell>
          <cell r="BD455">
            <v>0</v>
          </cell>
          <cell r="BE455">
            <v>0</v>
          </cell>
          <cell r="BG455">
            <v>0</v>
          </cell>
          <cell r="BH455">
            <v>0</v>
          </cell>
          <cell r="BJ455">
            <v>0</v>
          </cell>
          <cell r="BK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S455">
            <v>0</v>
          </cell>
          <cell r="BT455">
            <v>0</v>
          </cell>
          <cell r="BV455">
            <v>0</v>
          </cell>
          <cell r="BW455">
            <v>0</v>
          </cell>
          <cell r="BY455">
            <v>0</v>
          </cell>
          <cell r="BZ455">
            <v>0</v>
          </cell>
          <cell r="CB455">
            <v>0</v>
          </cell>
          <cell r="CC455">
            <v>0</v>
          </cell>
          <cell r="CE455">
            <v>0</v>
          </cell>
          <cell r="CF455">
            <v>0</v>
          </cell>
          <cell r="CH455">
            <v>0</v>
          </cell>
          <cell r="CI455">
            <v>0</v>
          </cell>
          <cell r="CK455">
            <v>0</v>
          </cell>
          <cell r="CL455">
            <v>0</v>
          </cell>
          <cell r="CN455">
            <v>0</v>
          </cell>
          <cell r="CO455">
            <v>0</v>
          </cell>
        </row>
        <row r="456">
          <cell r="B456">
            <v>0</v>
          </cell>
          <cell r="C456">
            <v>0</v>
          </cell>
          <cell r="E456">
            <v>0</v>
          </cell>
          <cell r="F456">
            <v>0</v>
          </cell>
          <cell r="H456">
            <v>0</v>
          </cell>
          <cell r="I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Q456">
            <v>0</v>
          </cell>
          <cell r="R456">
            <v>0</v>
          </cell>
          <cell r="T456">
            <v>0</v>
          </cell>
          <cell r="U456">
            <v>0</v>
          </cell>
          <cell r="W456">
            <v>0</v>
          </cell>
          <cell r="X456">
            <v>0</v>
          </cell>
          <cell r="Z456">
            <v>0</v>
          </cell>
          <cell r="AA456">
            <v>0</v>
          </cell>
          <cell r="AC456">
            <v>0</v>
          </cell>
          <cell r="AD456">
            <v>0</v>
          </cell>
          <cell r="AF456">
            <v>0</v>
          </cell>
          <cell r="AG456">
            <v>0</v>
          </cell>
          <cell r="AI456">
            <v>0</v>
          </cell>
          <cell r="AJ456">
            <v>0</v>
          </cell>
          <cell r="AL456">
            <v>0</v>
          </cell>
          <cell r="AM456">
            <v>0</v>
          </cell>
          <cell r="AO456">
            <v>0</v>
          </cell>
          <cell r="AP456">
            <v>0</v>
          </cell>
          <cell r="AR456">
            <v>0</v>
          </cell>
          <cell r="AS456">
            <v>0</v>
          </cell>
          <cell r="AU456">
            <v>0</v>
          </cell>
          <cell r="AV456">
            <v>0</v>
          </cell>
          <cell r="AX456">
            <v>0</v>
          </cell>
          <cell r="AY456">
            <v>0</v>
          </cell>
          <cell r="BA456">
            <v>0</v>
          </cell>
          <cell r="BB456">
            <v>0</v>
          </cell>
          <cell r="BD456">
            <v>0</v>
          </cell>
          <cell r="BE456">
            <v>0</v>
          </cell>
          <cell r="BG456">
            <v>0</v>
          </cell>
          <cell r="BH456">
            <v>0</v>
          </cell>
          <cell r="BJ456">
            <v>0</v>
          </cell>
          <cell r="BK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S456">
            <v>0</v>
          </cell>
          <cell r="BT456">
            <v>0</v>
          </cell>
          <cell r="BV456">
            <v>0</v>
          </cell>
          <cell r="BW456">
            <v>0</v>
          </cell>
          <cell r="BY456">
            <v>0</v>
          </cell>
          <cell r="BZ456">
            <v>0</v>
          </cell>
          <cell r="CB456">
            <v>0</v>
          </cell>
          <cell r="CC456">
            <v>0</v>
          </cell>
          <cell r="CE456">
            <v>0</v>
          </cell>
          <cell r="CF456">
            <v>0</v>
          </cell>
          <cell r="CH456">
            <v>0</v>
          </cell>
          <cell r="CI456">
            <v>0</v>
          </cell>
          <cell r="CK456">
            <v>0</v>
          </cell>
          <cell r="CL456">
            <v>0</v>
          </cell>
          <cell r="CN456">
            <v>0</v>
          </cell>
          <cell r="CO456">
            <v>0</v>
          </cell>
        </row>
        <row r="457">
          <cell r="B457">
            <v>0</v>
          </cell>
          <cell r="C457">
            <v>0</v>
          </cell>
          <cell r="E457">
            <v>0</v>
          </cell>
          <cell r="F457">
            <v>0</v>
          </cell>
          <cell r="H457">
            <v>0</v>
          </cell>
          <cell r="I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Q457">
            <v>0</v>
          </cell>
          <cell r="R457">
            <v>0</v>
          </cell>
          <cell r="T457">
            <v>0</v>
          </cell>
          <cell r="U457">
            <v>0</v>
          </cell>
          <cell r="W457">
            <v>0</v>
          </cell>
          <cell r="X457">
            <v>0</v>
          </cell>
          <cell r="Z457">
            <v>0</v>
          </cell>
          <cell r="AA457">
            <v>0</v>
          </cell>
          <cell r="AC457">
            <v>0</v>
          </cell>
          <cell r="AD457">
            <v>0</v>
          </cell>
          <cell r="AF457">
            <v>0</v>
          </cell>
          <cell r="AG457">
            <v>0</v>
          </cell>
          <cell r="AI457">
            <v>0</v>
          </cell>
          <cell r="AJ457">
            <v>0</v>
          </cell>
          <cell r="AL457">
            <v>0</v>
          </cell>
          <cell r="AM457">
            <v>0</v>
          </cell>
          <cell r="AO457">
            <v>0</v>
          </cell>
          <cell r="AP457">
            <v>0</v>
          </cell>
          <cell r="AR457">
            <v>0</v>
          </cell>
          <cell r="AS457">
            <v>0</v>
          </cell>
          <cell r="AU457">
            <v>0</v>
          </cell>
          <cell r="AV457">
            <v>0</v>
          </cell>
          <cell r="AX457">
            <v>0</v>
          </cell>
          <cell r="AY457">
            <v>0</v>
          </cell>
          <cell r="BA457">
            <v>0</v>
          </cell>
          <cell r="BB457">
            <v>0</v>
          </cell>
          <cell r="BD457">
            <v>0</v>
          </cell>
          <cell r="BE457">
            <v>0</v>
          </cell>
          <cell r="BG457">
            <v>0</v>
          </cell>
          <cell r="BH457">
            <v>0</v>
          </cell>
          <cell r="BJ457">
            <v>0</v>
          </cell>
          <cell r="BK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S457">
            <v>0</v>
          </cell>
          <cell r="BT457">
            <v>0</v>
          </cell>
          <cell r="BV457">
            <v>0</v>
          </cell>
          <cell r="BW457">
            <v>0</v>
          </cell>
          <cell r="BY457">
            <v>0</v>
          </cell>
          <cell r="BZ457">
            <v>0</v>
          </cell>
          <cell r="CB457">
            <v>0</v>
          </cell>
          <cell r="CC457">
            <v>0</v>
          </cell>
          <cell r="CE457">
            <v>0</v>
          </cell>
          <cell r="CF457">
            <v>0</v>
          </cell>
          <cell r="CH457">
            <v>0</v>
          </cell>
          <cell r="CI457">
            <v>0</v>
          </cell>
          <cell r="CK457">
            <v>0</v>
          </cell>
          <cell r="CL457">
            <v>0</v>
          </cell>
          <cell r="CN457">
            <v>0</v>
          </cell>
          <cell r="CO457">
            <v>0</v>
          </cell>
        </row>
        <row r="458">
          <cell r="B458">
            <v>0</v>
          </cell>
          <cell r="C458">
            <v>0</v>
          </cell>
          <cell r="E458">
            <v>0</v>
          </cell>
          <cell r="F458">
            <v>0</v>
          </cell>
          <cell r="H458">
            <v>0</v>
          </cell>
          <cell r="I458">
            <v>0</v>
          </cell>
          <cell r="K458">
            <v>0</v>
          </cell>
          <cell r="L458">
            <v>0</v>
          </cell>
          <cell r="N458">
            <v>0</v>
          </cell>
          <cell r="O458">
            <v>0</v>
          </cell>
          <cell r="Q458">
            <v>0</v>
          </cell>
          <cell r="R458">
            <v>0</v>
          </cell>
          <cell r="T458">
            <v>0</v>
          </cell>
          <cell r="U458">
            <v>0</v>
          </cell>
          <cell r="W458">
            <v>0</v>
          </cell>
          <cell r="X458">
            <v>0</v>
          </cell>
          <cell r="Z458">
            <v>0</v>
          </cell>
          <cell r="AA458">
            <v>0</v>
          </cell>
          <cell r="AC458">
            <v>0</v>
          </cell>
          <cell r="AD458">
            <v>0</v>
          </cell>
          <cell r="AF458">
            <v>0</v>
          </cell>
          <cell r="AG458">
            <v>0</v>
          </cell>
          <cell r="AI458">
            <v>0</v>
          </cell>
          <cell r="AJ458">
            <v>0</v>
          </cell>
          <cell r="AL458">
            <v>0</v>
          </cell>
          <cell r="AM458">
            <v>0</v>
          </cell>
          <cell r="AO458">
            <v>0</v>
          </cell>
          <cell r="AP458">
            <v>0</v>
          </cell>
          <cell r="AR458">
            <v>0</v>
          </cell>
          <cell r="AS458">
            <v>0</v>
          </cell>
          <cell r="AU458">
            <v>0</v>
          </cell>
          <cell r="AV458">
            <v>0</v>
          </cell>
          <cell r="AX458">
            <v>0</v>
          </cell>
          <cell r="AY458">
            <v>0</v>
          </cell>
          <cell r="BA458">
            <v>0</v>
          </cell>
          <cell r="BB458">
            <v>0</v>
          </cell>
          <cell r="BD458">
            <v>0</v>
          </cell>
          <cell r="BE458">
            <v>0</v>
          </cell>
          <cell r="BG458">
            <v>0</v>
          </cell>
          <cell r="BH458">
            <v>0</v>
          </cell>
          <cell r="BJ458">
            <v>0</v>
          </cell>
          <cell r="BK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S458">
            <v>0</v>
          </cell>
          <cell r="BT458">
            <v>0</v>
          </cell>
          <cell r="BV458">
            <v>0</v>
          </cell>
          <cell r="BW458">
            <v>0</v>
          </cell>
          <cell r="BY458">
            <v>0</v>
          </cell>
          <cell r="BZ458">
            <v>0</v>
          </cell>
          <cell r="CB458">
            <v>0</v>
          </cell>
          <cell r="CC458">
            <v>0</v>
          </cell>
          <cell r="CE458">
            <v>0</v>
          </cell>
          <cell r="CF458">
            <v>0</v>
          </cell>
          <cell r="CH458">
            <v>0</v>
          </cell>
          <cell r="CI458">
            <v>0</v>
          </cell>
          <cell r="CK458">
            <v>0</v>
          </cell>
          <cell r="CL458">
            <v>0</v>
          </cell>
          <cell r="CN458">
            <v>0</v>
          </cell>
          <cell r="CO458">
            <v>0</v>
          </cell>
        </row>
        <row r="459">
          <cell r="B459">
            <v>0</v>
          </cell>
          <cell r="C459">
            <v>0</v>
          </cell>
          <cell r="E459">
            <v>0</v>
          </cell>
          <cell r="F459">
            <v>0</v>
          </cell>
          <cell r="H459">
            <v>0</v>
          </cell>
          <cell r="I459">
            <v>0</v>
          </cell>
          <cell r="K459">
            <v>0</v>
          </cell>
          <cell r="L459">
            <v>0</v>
          </cell>
          <cell r="N459">
            <v>0</v>
          </cell>
          <cell r="O459">
            <v>0</v>
          </cell>
          <cell r="Q459">
            <v>0</v>
          </cell>
          <cell r="R459">
            <v>0</v>
          </cell>
          <cell r="T459">
            <v>0</v>
          </cell>
          <cell r="U459">
            <v>0</v>
          </cell>
          <cell r="W459">
            <v>0</v>
          </cell>
          <cell r="X459">
            <v>0</v>
          </cell>
          <cell r="Z459">
            <v>0</v>
          </cell>
          <cell r="AA459">
            <v>0</v>
          </cell>
          <cell r="AC459">
            <v>0</v>
          </cell>
          <cell r="AD459">
            <v>0</v>
          </cell>
          <cell r="AF459">
            <v>0</v>
          </cell>
          <cell r="AG459">
            <v>0</v>
          </cell>
          <cell r="AI459">
            <v>0</v>
          </cell>
          <cell r="AJ459">
            <v>0</v>
          </cell>
          <cell r="AL459">
            <v>0</v>
          </cell>
          <cell r="AM459">
            <v>0</v>
          </cell>
          <cell r="AO459">
            <v>0</v>
          </cell>
          <cell r="AP459">
            <v>0</v>
          </cell>
          <cell r="AR459">
            <v>0</v>
          </cell>
          <cell r="AS459">
            <v>0</v>
          </cell>
          <cell r="AU459">
            <v>0</v>
          </cell>
          <cell r="AV459">
            <v>0</v>
          </cell>
          <cell r="AX459">
            <v>0</v>
          </cell>
          <cell r="AY459">
            <v>0</v>
          </cell>
          <cell r="BA459">
            <v>0</v>
          </cell>
          <cell r="BB459">
            <v>0</v>
          </cell>
          <cell r="BD459">
            <v>0</v>
          </cell>
          <cell r="BE459">
            <v>0</v>
          </cell>
          <cell r="BG459">
            <v>0</v>
          </cell>
          <cell r="BH459">
            <v>0</v>
          </cell>
          <cell r="BJ459">
            <v>0</v>
          </cell>
          <cell r="BK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S459">
            <v>0</v>
          </cell>
          <cell r="BT459">
            <v>0</v>
          </cell>
          <cell r="BV459">
            <v>0</v>
          </cell>
          <cell r="BW459">
            <v>0</v>
          </cell>
          <cell r="BY459">
            <v>0</v>
          </cell>
          <cell r="BZ459">
            <v>0</v>
          </cell>
          <cell r="CB459">
            <v>0</v>
          </cell>
          <cell r="CC459">
            <v>0</v>
          </cell>
          <cell r="CE459">
            <v>0</v>
          </cell>
          <cell r="CF459">
            <v>0</v>
          </cell>
          <cell r="CH459">
            <v>0</v>
          </cell>
          <cell r="CI459">
            <v>0</v>
          </cell>
          <cell r="CK459">
            <v>0</v>
          </cell>
          <cell r="CL459">
            <v>0</v>
          </cell>
          <cell r="CN459">
            <v>0</v>
          </cell>
          <cell r="CO459">
            <v>0</v>
          </cell>
        </row>
        <row r="460">
          <cell r="B460">
            <v>0</v>
          </cell>
          <cell r="C460">
            <v>0</v>
          </cell>
          <cell r="E460">
            <v>0</v>
          </cell>
          <cell r="F460">
            <v>0</v>
          </cell>
          <cell r="H460">
            <v>0</v>
          </cell>
          <cell r="I460">
            <v>0</v>
          </cell>
          <cell r="K460">
            <v>0</v>
          </cell>
          <cell r="L460">
            <v>0</v>
          </cell>
          <cell r="N460">
            <v>0</v>
          </cell>
          <cell r="O460">
            <v>0</v>
          </cell>
          <cell r="Q460">
            <v>0</v>
          </cell>
          <cell r="R460">
            <v>0</v>
          </cell>
          <cell r="T460">
            <v>0</v>
          </cell>
          <cell r="U460">
            <v>0</v>
          </cell>
          <cell r="W460">
            <v>0</v>
          </cell>
          <cell r="X460">
            <v>0</v>
          </cell>
          <cell r="Z460">
            <v>0</v>
          </cell>
          <cell r="AA460">
            <v>0</v>
          </cell>
          <cell r="AC460">
            <v>0</v>
          </cell>
          <cell r="AD460">
            <v>0</v>
          </cell>
          <cell r="AF460">
            <v>0</v>
          </cell>
          <cell r="AG460">
            <v>0</v>
          </cell>
          <cell r="AI460">
            <v>0</v>
          </cell>
          <cell r="AJ460">
            <v>0</v>
          </cell>
          <cell r="AL460">
            <v>0</v>
          </cell>
          <cell r="AM460">
            <v>0</v>
          </cell>
          <cell r="AO460">
            <v>0</v>
          </cell>
          <cell r="AP460">
            <v>0</v>
          </cell>
          <cell r="AR460">
            <v>0</v>
          </cell>
          <cell r="AS460">
            <v>0</v>
          </cell>
          <cell r="AU460">
            <v>0</v>
          </cell>
          <cell r="AV460">
            <v>0</v>
          </cell>
          <cell r="AX460">
            <v>0</v>
          </cell>
          <cell r="AY460">
            <v>0</v>
          </cell>
          <cell r="BA460">
            <v>0</v>
          </cell>
          <cell r="BB460">
            <v>0</v>
          </cell>
          <cell r="BD460">
            <v>0</v>
          </cell>
          <cell r="BE460">
            <v>0</v>
          </cell>
          <cell r="BG460">
            <v>0</v>
          </cell>
          <cell r="BH460">
            <v>0</v>
          </cell>
          <cell r="BJ460">
            <v>0</v>
          </cell>
          <cell r="BK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S460">
            <v>0</v>
          </cell>
          <cell r="BT460">
            <v>0</v>
          </cell>
          <cell r="BV460">
            <v>0</v>
          </cell>
          <cell r="BW460">
            <v>0</v>
          </cell>
          <cell r="BY460">
            <v>0</v>
          </cell>
          <cell r="BZ460">
            <v>0</v>
          </cell>
          <cell r="CB460">
            <v>0</v>
          </cell>
          <cell r="CC460">
            <v>0</v>
          </cell>
          <cell r="CE460">
            <v>0</v>
          </cell>
          <cell r="CF460">
            <v>0</v>
          </cell>
          <cell r="CH460">
            <v>0</v>
          </cell>
          <cell r="CI460">
            <v>0</v>
          </cell>
          <cell r="CK460">
            <v>0</v>
          </cell>
          <cell r="CL460">
            <v>0</v>
          </cell>
          <cell r="CN460">
            <v>0</v>
          </cell>
          <cell r="CO460">
            <v>0</v>
          </cell>
        </row>
        <row r="461">
          <cell r="B461">
            <v>0</v>
          </cell>
          <cell r="C461">
            <v>0</v>
          </cell>
          <cell r="E461">
            <v>0</v>
          </cell>
          <cell r="F461">
            <v>0</v>
          </cell>
          <cell r="H461">
            <v>0</v>
          </cell>
          <cell r="I461">
            <v>0</v>
          </cell>
          <cell r="K461">
            <v>0</v>
          </cell>
          <cell r="L461">
            <v>0</v>
          </cell>
          <cell r="N461">
            <v>0</v>
          </cell>
          <cell r="O461">
            <v>0</v>
          </cell>
          <cell r="Q461">
            <v>0</v>
          </cell>
          <cell r="R461">
            <v>0</v>
          </cell>
          <cell r="T461">
            <v>0</v>
          </cell>
          <cell r="U461">
            <v>0</v>
          </cell>
          <cell r="W461">
            <v>0</v>
          </cell>
          <cell r="X461">
            <v>0</v>
          </cell>
          <cell r="Z461">
            <v>0</v>
          </cell>
          <cell r="AA461">
            <v>0</v>
          </cell>
          <cell r="AC461">
            <v>0</v>
          </cell>
          <cell r="AD461">
            <v>0</v>
          </cell>
          <cell r="AF461">
            <v>0</v>
          </cell>
          <cell r="AG461">
            <v>0</v>
          </cell>
          <cell r="AI461">
            <v>0</v>
          </cell>
          <cell r="AJ461">
            <v>0</v>
          </cell>
          <cell r="AL461">
            <v>0</v>
          </cell>
          <cell r="AM461">
            <v>0</v>
          </cell>
          <cell r="AO461">
            <v>0</v>
          </cell>
          <cell r="AP461">
            <v>0</v>
          </cell>
          <cell r="AR461">
            <v>0</v>
          </cell>
          <cell r="AS461">
            <v>0</v>
          </cell>
          <cell r="AU461">
            <v>0</v>
          </cell>
          <cell r="AV461">
            <v>0</v>
          </cell>
          <cell r="AX461">
            <v>0</v>
          </cell>
          <cell r="AY461">
            <v>0</v>
          </cell>
          <cell r="BA461">
            <v>0</v>
          </cell>
          <cell r="BB461">
            <v>0</v>
          </cell>
          <cell r="BD461">
            <v>0</v>
          </cell>
          <cell r="BE461">
            <v>0</v>
          </cell>
          <cell r="BG461">
            <v>0</v>
          </cell>
          <cell r="BH461">
            <v>0</v>
          </cell>
          <cell r="BJ461">
            <v>0</v>
          </cell>
          <cell r="BK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S461">
            <v>0</v>
          </cell>
          <cell r="BT461">
            <v>0</v>
          </cell>
          <cell r="BV461">
            <v>0</v>
          </cell>
          <cell r="BW461">
            <v>0</v>
          </cell>
          <cell r="BY461">
            <v>0</v>
          </cell>
          <cell r="BZ461">
            <v>0</v>
          </cell>
          <cell r="CB461">
            <v>0</v>
          </cell>
          <cell r="CC461">
            <v>0</v>
          </cell>
          <cell r="CE461">
            <v>0</v>
          </cell>
          <cell r="CF461">
            <v>0</v>
          </cell>
          <cell r="CH461">
            <v>0</v>
          </cell>
          <cell r="CI461">
            <v>0</v>
          </cell>
          <cell r="CK461">
            <v>0</v>
          </cell>
          <cell r="CL461">
            <v>0</v>
          </cell>
          <cell r="CN461">
            <v>0</v>
          </cell>
          <cell r="CO461">
            <v>0</v>
          </cell>
        </row>
        <row r="462">
          <cell r="B462">
            <v>0</v>
          </cell>
          <cell r="C462">
            <v>0</v>
          </cell>
          <cell r="E462">
            <v>0</v>
          </cell>
          <cell r="F462">
            <v>0</v>
          </cell>
          <cell r="H462">
            <v>0</v>
          </cell>
          <cell r="I462">
            <v>0</v>
          </cell>
          <cell r="K462">
            <v>0</v>
          </cell>
          <cell r="L462">
            <v>0</v>
          </cell>
          <cell r="N462">
            <v>0</v>
          </cell>
          <cell r="O462">
            <v>0</v>
          </cell>
          <cell r="Q462">
            <v>0</v>
          </cell>
          <cell r="R462">
            <v>0</v>
          </cell>
          <cell r="T462">
            <v>0</v>
          </cell>
          <cell r="U462">
            <v>0</v>
          </cell>
          <cell r="W462">
            <v>0</v>
          </cell>
          <cell r="X462">
            <v>0</v>
          </cell>
          <cell r="Z462">
            <v>0</v>
          </cell>
          <cell r="AA462">
            <v>0</v>
          </cell>
          <cell r="AC462">
            <v>0</v>
          </cell>
          <cell r="AD462">
            <v>0</v>
          </cell>
          <cell r="AF462">
            <v>0</v>
          </cell>
          <cell r="AG462">
            <v>0</v>
          </cell>
          <cell r="AI462">
            <v>0</v>
          </cell>
          <cell r="AJ462">
            <v>0</v>
          </cell>
          <cell r="AL462">
            <v>0</v>
          </cell>
          <cell r="AM462">
            <v>0</v>
          </cell>
          <cell r="AO462">
            <v>0</v>
          </cell>
          <cell r="AP462">
            <v>0</v>
          </cell>
          <cell r="AR462">
            <v>0</v>
          </cell>
          <cell r="AS462">
            <v>0</v>
          </cell>
          <cell r="AU462">
            <v>0</v>
          </cell>
          <cell r="AV462">
            <v>0</v>
          </cell>
          <cell r="AX462">
            <v>0</v>
          </cell>
          <cell r="AY462">
            <v>0</v>
          </cell>
          <cell r="BA462">
            <v>0</v>
          </cell>
          <cell r="BB462">
            <v>0</v>
          </cell>
          <cell r="BD462">
            <v>0</v>
          </cell>
          <cell r="BE462">
            <v>0</v>
          </cell>
          <cell r="BG462">
            <v>0</v>
          </cell>
          <cell r="BH462">
            <v>0</v>
          </cell>
          <cell r="BJ462">
            <v>0</v>
          </cell>
          <cell r="BK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S462">
            <v>0</v>
          </cell>
          <cell r="BT462">
            <v>0</v>
          </cell>
          <cell r="BV462">
            <v>0</v>
          </cell>
          <cell r="BW462">
            <v>0</v>
          </cell>
          <cell r="BY462">
            <v>0</v>
          </cell>
          <cell r="BZ462">
            <v>0</v>
          </cell>
          <cell r="CB462">
            <v>0</v>
          </cell>
          <cell r="CC462">
            <v>0</v>
          </cell>
          <cell r="CE462">
            <v>0</v>
          </cell>
          <cell r="CF462">
            <v>0</v>
          </cell>
          <cell r="CH462">
            <v>0</v>
          </cell>
          <cell r="CI462">
            <v>0</v>
          </cell>
          <cell r="CK462">
            <v>0</v>
          </cell>
          <cell r="CL462">
            <v>0</v>
          </cell>
          <cell r="CN462">
            <v>0</v>
          </cell>
          <cell r="CO462">
            <v>0</v>
          </cell>
        </row>
        <row r="463">
          <cell r="B463">
            <v>0</v>
          </cell>
          <cell r="C463">
            <v>0</v>
          </cell>
          <cell r="E463">
            <v>0</v>
          </cell>
          <cell r="F463">
            <v>0</v>
          </cell>
          <cell r="H463">
            <v>0</v>
          </cell>
          <cell r="I463">
            <v>0</v>
          </cell>
          <cell r="K463">
            <v>0</v>
          </cell>
          <cell r="L463">
            <v>0</v>
          </cell>
          <cell r="N463">
            <v>0</v>
          </cell>
          <cell r="O463">
            <v>0</v>
          </cell>
          <cell r="Q463">
            <v>0</v>
          </cell>
          <cell r="R463">
            <v>0</v>
          </cell>
          <cell r="T463">
            <v>0</v>
          </cell>
          <cell r="U463">
            <v>0</v>
          </cell>
          <cell r="W463">
            <v>0</v>
          </cell>
          <cell r="X463">
            <v>0</v>
          </cell>
          <cell r="Z463">
            <v>0</v>
          </cell>
          <cell r="AA463">
            <v>0</v>
          </cell>
          <cell r="AC463">
            <v>0</v>
          </cell>
          <cell r="AD463">
            <v>0</v>
          </cell>
          <cell r="AF463">
            <v>0</v>
          </cell>
          <cell r="AG463">
            <v>0</v>
          </cell>
          <cell r="AI463">
            <v>0</v>
          </cell>
          <cell r="AJ463">
            <v>0</v>
          </cell>
          <cell r="AL463">
            <v>0</v>
          </cell>
          <cell r="AM463">
            <v>0</v>
          </cell>
          <cell r="AO463">
            <v>0</v>
          </cell>
          <cell r="AP463">
            <v>0</v>
          </cell>
          <cell r="AR463">
            <v>0</v>
          </cell>
          <cell r="AS463">
            <v>0</v>
          </cell>
          <cell r="AU463">
            <v>0</v>
          </cell>
          <cell r="AV463">
            <v>0</v>
          </cell>
          <cell r="AX463">
            <v>0</v>
          </cell>
          <cell r="AY463">
            <v>0</v>
          </cell>
          <cell r="BA463">
            <v>0</v>
          </cell>
          <cell r="BB463">
            <v>0</v>
          </cell>
          <cell r="BD463">
            <v>0</v>
          </cell>
          <cell r="BE463">
            <v>0</v>
          </cell>
          <cell r="BG463">
            <v>0</v>
          </cell>
          <cell r="BH463">
            <v>0</v>
          </cell>
          <cell r="BJ463">
            <v>0</v>
          </cell>
          <cell r="BK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S463">
            <v>0</v>
          </cell>
          <cell r="BT463">
            <v>0</v>
          </cell>
          <cell r="BV463">
            <v>0</v>
          </cell>
          <cell r="BW463">
            <v>0</v>
          </cell>
          <cell r="BY463">
            <v>0</v>
          </cell>
          <cell r="BZ463">
            <v>0</v>
          </cell>
          <cell r="CB463">
            <v>0</v>
          </cell>
          <cell r="CC463">
            <v>0</v>
          </cell>
          <cell r="CE463">
            <v>0</v>
          </cell>
          <cell r="CF463">
            <v>0</v>
          </cell>
          <cell r="CH463">
            <v>0</v>
          </cell>
          <cell r="CI463">
            <v>0</v>
          </cell>
          <cell r="CK463">
            <v>0</v>
          </cell>
          <cell r="CL463">
            <v>0</v>
          </cell>
          <cell r="CN463">
            <v>0</v>
          </cell>
          <cell r="CO463">
            <v>0</v>
          </cell>
        </row>
        <row r="464">
          <cell r="B464">
            <v>0</v>
          </cell>
          <cell r="C464">
            <v>0</v>
          </cell>
          <cell r="E464">
            <v>0</v>
          </cell>
          <cell r="F464">
            <v>0</v>
          </cell>
          <cell r="H464">
            <v>0</v>
          </cell>
          <cell r="I464">
            <v>0</v>
          </cell>
          <cell r="K464">
            <v>0</v>
          </cell>
          <cell r="L464">
            <v>0</v>
          </cell>
          <cell r="N464">
            <v>0</v>
          </cell>
          <cell r="O464">
            <v>0</v>
          </cell>
          <cell r="Q464">
            <v>0</v>
          </cell>
          <cell r="R464">
            <v>0</v>
          </cell>
          <cell r="T464">
            <v>0</v>
          </cell>
          <cell r="U464">
            <v>0</v>
          </cell>
          <cell r="W464">
            <v>0</v>
          </cell>
          <cell r="X464">
            <v>0</v>
          </cell>
          <cell r="Z464">
            <v>0</v>
          </cell>
          <cell r="AA464">
            <v>0</v>
          </cell>
          <cell r="AC464">
            <v>0</v>
          </cell>
          <cell r="AD464">
            <v>0</v>
          </cell>
          <cell r="AF464">
            <v>0</v>
          </cell>
          <cell r="AG464">
            <v>0</v>
          </cell>
          <cell r="AI464">
            <v>0</v>
          </cell>
          <cell r="AJ464">
            <v>0</v>
          </cell>
          <cell r="AL464">
            <v>0</v>
          </cell>
          <cell r="AM464">
            <v>0</v>
          </cell>
          <cell r="AO464">
            <v>0</v>
          </cell>
          <cell r="AP464">
            <v>0</v>
          </cell>
          <cell r="AR464">
            <v>0</v>
          </cell>
          <cell r="AS464">
            <v>0</v>
          </cell>
          <cell r="AU464">
            <v>0</v>
          </cell>
          <cell r="AV464">
            <v>0</v>
          </cell>
          <cell r="AX464">
            <v>0</v>
          </cell>
          <cell r="AY464">
            <v>0</v>
          </cell>
          <cell r="BA464">
            <v>0</v>
          </cell>
          <cell r="BB464">
            <v>0</v>
          </cell>
          <cell r="BD464">
            <v>0</v>
          </cell>
          <cell r="BE464">
            <v>0</v>
          </cell>
          <cell r="BG464">
            <v>0</v>
          </cell>
          <cell r="BH464">
            <v>0</v>
          </cell>
          <cell r="BJ464">
            <v>0</v>
          </cell>
          <cell r="BK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S464">
            <v>0</v>
          </cell>
          <cell r="BT464">
            <v>0</v>
          </cell>
          <cell r="BV464">
            <v>0</v>
          </cell>
          <cell r="BW464">
            <v>0</v>
          </cell>
          <cell r="BY464">
            <v>0</v>
          </cell>
          <cell r="BZ464">
            <v>0</v>
          </cell>
          <cell r="CB464">
            <v>0</v>
          </cell>
          <cell r="CC464">
            <v>0</v>
          </cell>
          <cell r="CE464">
            <v>0</v>
          </cell>
          <cell r="CF464">
            <v>0</v>
          </cell>
          <cell r="CH464">
            <v>0</v>
          </cell>
          <cell r="CI464">
            <v>0</v>
          </cell>
          <cell r="CK464">
            <v>0</v>
          </cell>
          <cell r="CL464">
            <v>0</v>
          </cell>
          <cell r="CN464">
            <v>0</v>
          </cell>
          <cell r="CO464">
            <v>0</v>
          </cell>
        </row>
        <row r="465">
          <cell r="B465">
            <v>0</v>
          </cell>
          <cell r="C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0</v>
          </cell>
          <cell r="K465">
            <v>0</v>
          </cell>
          <cell r="L465">
            <v>0</v>
          </cell>
          <cell r="N465">
            <v>0</v>
          </cell>
          <cell r="O465">
            <v>0</v>
          </cell>
          <cell r="Q465">
            <v>0</v>
          </cell>
          <cell r="R465">
            <v>0</v>
          </cell>
          <cell r="T465">
            <v>0</v>
          </cell>
          <cell r="U465">
            <v>0</v>
          </cell>
          <cell r="W465">
            <v>0</v>
          </cell>
          <cell r="X465">
            <v>0</v>
          </cell>
          <cell r="Z465">
            <v>0</v>
          </cell>
          <cell r="AA465">
            <v>0</v>
          </cell>
          <cell r="AC465">
            <v>0</v>
          </cell>
          <cell r="AD465">
            <v>0</v>
          </cell>
          <cell r="AF465">
            <v>0</v>
          </cell>
          <cell r="AG465">
            <v>0</v>
          </cell>
          <cell r="AI465">
            <v>0</v>
          </cell>
          <cell r="AJ465">
            <v>0</v>
          </cell>
          <cell r="AL465">
            <v>0</v>
          </cell>
          <cell r="AM465">
            <v>0</v>
          </cell>
          <cell r="AO465">
            <v>0</v>
          </cell>
          <cell r="AP465">
            <v>0</v>
          </cell>
          <cell r="AR465">
            <v>0</v>
          </cell>
          <cell r="AS465">
            <v>0</v>
          </cell>
          <cell r="AU465">
            <v>0</v>
          </cell>
          <cell r="AV465">
            <v>0</v>
          </cell>
          <cell r="AX465">
            <v>0</v>
          </cell>
          <cell r="AY465">
            <v>0</v>
          </cell>
          <cell r="BA465">
            <v>0</v>
          </cell>
          <cell r="BB465">
            <v>0</v>
          </cell>
          <cell r="BD465">
            <v>0</v>
          </cell>
          <cell r="BE465">
            <v>0</v>
          </cell>
          <cell r="BG465">
            <v>0</v>
          </cell>
          <cell r="BH465">
            <v>0</v>
          </cell>
          <cell r="BJ465">
            <v>0</v>
          </cell>
          <cell r="BK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S465">
            <v>0</v>
          </cell>
          <cell r="BT465">
            <v>0</v>
          </cell>
          <cell r="BV465">
            <v>0</v>
          </cell>
          <cell r="BW465">
            <v>0</v>
          </cell>
          <cell r="BY465">
            <v>0</v>
          </cell>
          <cell r="BZ465">
            <v>0</v>
          </cell>
          <cell r="CB465">
            <v>0</v>
          </cell>
          <cell r="CC465">
            <v>0</v>
          </cell>
          <cell r="CE465">
            <v>0</v>
          </cell>
          <cell r="CF465">
            <v>0</v>
          </cell>
          <cell r="CH465">
            <v>0</v>
          </cell>
          <cell r="CI465">
            <v>0</v>
          </cell>
          <cell r="CK465">
            <v>0</v>
          </cell>
          <cell r="CL465">
            <v>0</v>
          </cell>
          <cell r="CN465">
            <v>0</v>
          </cell>
          <cell r="CO465">
            <v>0</v>
          </cell>
        </row>
        <row r="466">
          <cell r="B466">
            <v>0</v>
          </cell>
          <cell r="C466">
            <v>0</v>
          </cell>
          <cell r="E466">
            <v>0</v>
          </cell>
          <cell r="F466">
            <v>0</v>
          </cell>
          <cell r="H466">
            <v>0</v>
          </cell>
          <cell r="I466">
            <v>0</v>
          </cell>
          <cell r="K466">
            <v>0</v>
          </cell>
          <cell r="L466">
            <v>0</v>
          </cell>
          <cell r="N466">
            <v>0</v>
          </cell>
          <cell r="O466">
            <v>0</v>
          </cell>
          <cell r="Q466">
            <v>0</v>
          </cell>
          <cell r="R466">
            <v>0</v>
          </cell>
          <cell r="T466">
            <v>0</v>
          </cell>
          <cell r="U466">
            <v>0</v>
          </cell>
          <cell r="W466">
            <v>0</v>
          </cell>
          <cell r="X466">
            <v>0</v>
          </cell>
          <cell r="Z466">
            <v>0</v>
          </cell>
          <cell r="AA466">
            <v>0</v>
          </cell>
          <cell r="AC466">
            <v>0</v>
          </cell>
          <cell r="AD466">
            <v>0</v>
          </cell>
          <cell r="AF466">
            <v>0</v>
          </cell>
          <cell r="AG466">
            <v>0</v>
          </cell>
          <cell r="AI466">
            <v>0</v>
          </cell>
          <cell r="AJ466">
            <v>0</v>
          </cell>
          <cell r="AL466">
            <v>0</v>
          </cell>
          <cell r="AM466">
            <v>0</v>
          </cell>
          <cell r="AO466">
            <v>0</v>
          </cell>
          <cell r="AP466">
            <v>0</v>
          </cell>
          <cell r="AR466">
            <v>0</v>
          </cell>
          <cell r="AS466">
            <v>0</v>
          </cell>
          <cell r="AU466">
            <v>0</v>
          </cell>
          <cell r="AV466">
            <v>0</v>
          </cell>
          <cell r="AX466">
            <v>0</v>
          </cell>
          <cell r="AY466">
            <v>0</v>
          </cell>
          <cell r="BA466">
            <v>0</v>
          </cell>
          <cell r="BB466">
            <v>0</v>
          </cell>
          <cell r="BD466">
            <v>0</v>
          </cell>
          <cell r="BE466">
            <v>0</v>
          </cell>
          <cell r="BG466">
            <v>0</v>
          </cell>
          <cell r="BH466">
            <v>0</v>
          </cell>
          <cell r="BJ466">
            <v>0</v>
          </cell>
          <cell r="BK466">
            <v>0</v>
          </cell>
          <cell r="BM466">
            <v>0</v>
          </cell>
          <cell r="BN466">
            <v>0</v>
          </cell>
          <cell r="BP466">
            <v>0</v>
          </cell>
          <cell r="BQ466">
            <v>0</v>
          </cell>
          <cell r="BS466">
            <v>0</v>
          </cell>
          <cell r="BT466">
            <v>0</v>
          </cell>
          <cell r="BV466">
            <v>0</v>
          </cell>
          <cell r="BW466">
            <v>0</v>
          </cell>
          <cell r="BY466">
            <v>0</v>
          </cell>
          <cell r="BZ466">
            <v>0</v>
          </cell>
          <cell r="CB466">
            <v>0</v>
          </cell>
          <cell r="CC466">
            <v>0</v>
          </cell>
          <cell r="CE466">
            <v>0</v>
          </cell>
          <cell r="CF466">
            <v>0</v>
          </cell>
          <cell r="CH466">
            <v>0</v>
          </cell>
          <cell r="CI466">
            <v>0</v>
          </cell>
          <cell r="CK466">
            <v>0</v>
          </cell>
          <cell r="CL466">
            <v>0</v>
          </cell>
          <cell r="CN466">
            <v>0</v>
          </cell>
          <cell r="CO466">
            <v>0</v>
          </cell>
        </row>
        <row r="467">
          <cell r="B467">
            <v>0</v>
          </cell>
          <cell r="C467">
            <v>0</v>
          </cell>
          <cell r="E467">
            <v>0</v>
          </cell>
          <cell r="F467">
            <v>0</v>
          </cell>
          <cell r="H467">
            <v>0</v>
          </cell>
          <cell r="I467">
            <v>0</v>
          </cell>
          <cell r="K467">
            <v>0</v>
          </cell>
          <cell r="L467">
            <v>0</v>
          </cell>
          <cell r="N467">
            <v>0</v>
          </cell>
          <cell r="O467">
            <v>0</v>
          </cell>
          <cell r="Q467">
            <v>0</v>
          </cell>
          <cell r="R467">
            <v>0</v>
          </cell>
          <cell r="T467">
            <v>0</v>
          </cell>
          <cell r="U467">
            <v>0</v>
          </cell>
          <cell r="W467">
            <v>0</v>
          </cell>
          <cell r="X467">
            <v>0</v>
          </cell>
          <cell r="Z467">
            <v>0</v>
          </cell>
          <cell r="AA467">
            <v>0</v>
          </cell>
          <cell r="AC467">
            <v>0</v>
          </cell>
          <cell r="AD467">
            <v>0</v>
          </cell>
          <cell r="AF467">
            <v>0</v>
          </cell>
          <cell r="AG467">
            <v>0</v>
          </cell>
          <cell r="AI467">
            <v>0</v>
          </cell>
          <cell r="AJ467">
            <v>0</v>
          </cell>
          <cell r="AL467">
            <v>0</v>
          </cell>
          <cell r="AM467">
            <v>0</v>
          </cell>
          <cell r="AO467">
            <v>0</v>
          </cell>
          <cell r="AP467">
            <v>0</v>
          </cell>
          <cell r="AR467">
            <v>0</v>
          </cell>
          <cell r="AS467">
            <v>0</v>
          </cell>
          <cell r="AU467">
            <v>0</v>
          </cell>
          <cell r="AV467">
            <v>0</v>
          </cell>
          <cell r="AX467">
            <v>0</v>
          </cell>
          <cell r="AY467">
            <v>0</v>
          </cell>
          <cell r="BA467">
            <v>0</v>
          </cell>
          <cell r="BB467">
            <v>0</v>
          </cell>
          <cell r="BD467">
            <v>0</v>
          </cell>
          <cell r="BE467">
            <v>0</v>
          </cell>
          <cell r="BG467">
            <v>0</v>
          </cell>
          <cell r="BH467">
            <v>0</v>
          </cell>
          <cell r="BJ467">
            <v>0</v>
          </cell>
          <cell r="BK467">
            <v>0</v>
          </cell>
          <cell r="BM467">
            <v>0</v>
          </cell>
          <cell r="BN467">
            <v>0</v>
          </cell>
          <cell r="BP467">
            <v>0</v>
          </cell>
          <cell r="BQ467">
            <v>0</v>
          </cell>
          <cell r="BS467">
            <v>0</v>
          </cell>
          <cell r="BT467">
            <v>0</v>
          </cell>
          <cell r="BV467">
            <v>0</v>
          </cell>
          <cell r="BW467">
            <v>0</v>
          </cell>
          <cell r="BY467">
            <v>0</v>
          </cell>
          <cell r="BZ467">
            <v>0</v>
          </cell>
          <cell r="CB467">
            <v>0</v>
          </cell>
          <cell r="CC467">
            <v>0</v>
          </cell>
          <cell r="CE467">
            <v>0</v>
          </cell>
          <cell r="CF467">
            <v>0</v>
          </cell>
          <cell r="CH467">
            <v>0</v>
          </cell>
          <cell r="CI467">
            <v>0</v>
          </cell>
          <cell r="CK467">
            <v>0</v>
          </cell>
          <cell r="CL467">
            <v>0</v>
          </cell>
          <cell r="CN467">
            <v>0</v>
          </cell>
          <cell r="CO467">
            <v>0</v>
          </cell>
        </row>
        <row r="468">
          <cell r="B468">
            <v>0</v>
          </cell>
          <cell r="C468">
            <v>0</v>
          </cell>
          <cell r="E468">
            <v>0</v>
          </cell>
          <cell r="F468">
            <v>0</v>
          </cell>
          <cell r="H468">
            <v>0</v>
          </cell>
          <cell r="I468">
            <v>0</v>
          </cell>
          <cell r="K468">
            <v>0</v>
          </cell>
          <cell r="L468">
            <v>0</v>
          </cell>
          <cell r="N468">
            <v>0</v>
          </cell>
          <cell r="O468">
            <v>0</v>
          </cell>
          <cell r="Q468">
            <v>0</v>
          </cell>
          <cell r="R468">
            <v>0</v>
          </cell>
          <cell r="T468">
            <v>0</v>
          </cell>
          <cell r="U468">
            <v>0</v>
          </cell>
          <cell r="W468">
            <v>0</v>
          </cell>
          <cell r="X468">
            <v>0</v>
          </cell>
          <cell r="Z468">
            <v>0</v>
          </cell>
          <cell r="AA468">
            <v>0</v>
          </cell>
          <cell r="AC468">
            <v>0</v>
          </cell>
          <cell r="AD468">
            <v>0</v>
          </cell>
          <cell r="AF468">
            <v>0</v>
          </cell>
          <cell r="AG468">
            <v>0</v>
          </cell>
          <cell r="AI468">
            <v>0</v>
          </cell>
          <cell r="AJ468">
            <v>0</v>
          </cell>
          <cell r="AL468">
            <v>0</v>
          </cell>
          <cell r="AM468">
            <v>0</v>
          </cell>
          <cell r="AO468">
            <v>0</v>
          </cell>
          <cell r="AP468">
            <v>0</v>
          </cell>
          <cell r="AR468">
            <v>0</v>
          </cell>
          <cell r="AS468">
            <v>0</v>
          </cell>
          <cell r="AU468">
            <v>0</v>
          </cell>
          <cell r="AV468">
            <v>0</v>
          </cell>
          <cell r="AX468">
            <v>0</v>
          </cell>
          <cell r="AY468">
            <v>0</v>
          </cell>
          <cell r="BA468">
            <v>0</v>
          </cell>
          <cell r="BB468">
            <v>0</v>
          </cell>
          <cell r="BD468">
            <v>0</v>
          </cell>
          <cell r="BE468">
            <v>0</v>
          </cell>
          <cell r="BG468">
            <v>0</v>
          </cell>
          <cell r="BH468">
            <v>0</v>
          </cell>
          <cell r="BJ468">
            <v>0</v>
          </cell>
          <cell r="BK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S468">
            <v>0</v>
          </cell>
          <cell r="BT468">
            <v>0</v>
          </cell>
          <cell r="BV468">
            <v>0</v>
          </cell>
          <cell r="BW468">
            <v>0</v>
          </cell>
          <cell r="BY468">
            <v>0</v>
          </cell>
          <cell r="BZ468">
            <v>0</v>
          </cell>
          <cell r="CB468">
            <v>0</v>
          </cell>
          <cell r="CC468">
            <v>0</v>
          </cell>
          <cell r="CE468">
            <v>0</v>
          </cell>
          <cell r="CF468">
            <v>0</v>
          </cell>
          <cell r="CH468">
            <v>0</v>
          </cell>
          <cell r="CI468">
            <v>0</v>
          </cell>
          <cell r="CK468">
            <v>0</v>
          </cell>
          <cell r="CL468">
            <v>0</v>
          </cell>
          <cell r="CN468">
            <v>0</v>
          </cell>
          <cell r="CO468">
            <v>0</v>
          </cell>
        </row>
        <row r="469">
          <cell r="B469">
            <v>0</v>
          </cell>
          <cell r="C469">
            <v>0</v>
          </cell>
          <cell r="E469">
            <v>0</v>
          </cell>
          <cell r="F469">
            <v>0</v>
          </cell>
          <cell r="H469">
            <v>0</v>
          </cell>
          <cell r="I469">
            <v>0</v>
          </cell>
          <cell r="K469">
            <v>0</v>
          </cell>
          <cell r="L469">
            <v>0</v>
          </cell>
          <cell r="N469">
            <v>0</v>
          </cell>
          <cell r="O469">
            <v>0</v>
          </cell>
          <cell r="Q469">
            <v>0</v>
          </cell>
          <cell r="R469">
            <v>0</v>
          </cell>
          <cell r="T469">
            <v>0</v>
          </cell>
          <cell r="U469">
            <v>0</v>
          </cell>
          <cell r="W469">
            <v>0</v>
          </cell>
          <cell r="X469">
            <v>0</v>
          </cell>
          <cell r="Z469">
            <v>0</v>
          </cell>
          <cell r="AA469">
            <v>0</v>
          </cell>
          <cell r="AC469">
            <v>0</v>
          </cell>
          <cell r="AD469">
            <v>0</v>
          </cell>
          <cell r="AF469">
            <v>0</v>
          </cell>
          <cell r="AG469">
            <v>0</v>
          </cell>
          <cell r="AI469">
            <v>0</v>
          </cell>
          <cell r="AJ469">
            <v>0</v>
          </cell>
          <cell r="AL469">
            <v>0</v>
          </cell>
          <cell r="AM469">
            <v>0</v>
          </cell>
          <cell r="AO469">
            <v>0</v>
          </cell>
          <cell r="AP469">
            <v>0</v>
          </cell>
          <cell r="AR469">
            <v>0</v>
          </cell>
          <cell r="AS469">
            <v>0</v>
          </cell>
          <cell r="AU469">
            <v>0</v>
          </cell>
          <cell r="AV469">
            <v>0</v>
          </cell>
          <cell r="AX469">
            <v>0</v>
          </cell>
          <cell r="AY469">
            <v>0</v>
          </cell>
          <cell r="BA469">
            <v>0</v>
          </cell>
          <cell r="BB469">
            <v>0</v>
          </cell>
          <cell r="BD469">
            <v>0</v>
          </cell>
          <cell r="BE469">
            <v>0</v>
          </cell>
          <cell r="BG469">
            <v>0</v>
          </cell>
          <cell r="BH469">
            <v>0</v>
          </cell>
          <cell r="BJ469">
            <v>0</v>
          </cell>
          <cell r="BK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S469">
            <v>0</v>
          </cell>
          <cell r="BT469">
            <v>0</v>
          </cell>
          <cell r="BV469">
            <v>0</v>
          </cell>
          <cell r="BW469">
            <v>0</v>
          </cell>
          <cell r="BY469">
            <v>0</v>
          </cell>
          <cell r="BZ469">
            <v>0</v>
          </cell>
          <cell r="CB469">
            <v>0</v>
          </cell>
          <cell r="CC469">
            <v>0</v>
          </cell>
          <cell r="CE469">
            <v>0</v>
          </cell>
          <cell r="CF469">
            <v>0</v>
          </cell>
          <cell r="CH469">
            <v>0</v>
          </cell>
          <cell r="CI469">
            <v>0</v>
          </cell>
          <cell r="CK469">
            <v>0</v>
          </cell>
          <cell r="CL469">
            <v>0</v>
          </cell>
          <cell r="CN469">
            <v>0</v>
          </cell>
          <cell r="CO469">
            <v>0</v>
          </cell>
        </row>
        <row r="470">
          <cell r="B470">
            <v>0</v>
          </cell>
          <cell r="C470">
            <v>0</v>
          </cell>
          <cell r="E470">
            <v>0</v>
          </cell>
          <cell r="F470">
            <v>0</v>
          </cell>
          <cell r="H470">
            <v>0</v>
          </cell>
          <cell r="I470">
            <v>0</v>
          </cell>
          <cell r="K470">
            <v>0</v>
          </cell>
          <cell r="L470">
            <v>0</v>
          </cell>
          <cell r="N470">
            <v>0</v>
          </cell>
          <cell r="O470">
            <v>0</v>
          </cell>
          <cell r="Q470">
            <v>0</v>
          </cell>
          <cell r="R470">
            <v>0</v>
          </cell>
          <cell r="T470">
            <v>0</v>
          </cell>
          <cell r="U470">
            <v>0</v>
          </cell>
          <cell r="W470">
            <v>0</v>
          </cell>
          <cell r="X470">
            <v>0</v>
          </cell>
          <cell r="Z470">
            <v>0</v>
          </cell>
          <cell r="AA470">
            <v>0</v>
          </cell>
          <cell r="AC470">
            <v>0</v>
          </cell>
          <cell r="AD470">
            <v>0</v>
          </cell>
          <cell r="AF470">
            <v>0</v>
          </cell>
          <cell r="AG470">
            <v>0</v>
          </cell>
          <cell r="AI470">
            <v>0</v>
          </cell>
          <cell r="AJ470">
            <v>0</v>
          </cell>
          <cell r="AL470">
            <v>0</v>
          </cell>
          <cell r="AM470">
            <v>0</v>
          </cell>
          <cell r="AO470">
            <v>0</v>
          </cell>
          <cell r="AP470">
            <v>0</v>
          </cell>
          <cell r="AR470">
            <v>0</v>
          </cell>
          <cell r="AS470">
            <v>0</v>
          </cell>
          <cell r="AU470">
            <v>0</v>
          </cell>
          <cell r="AV470">
            <v>0</v>
          </cell>
          <cell r="AX470">
            <v>0</v>
          </cell>
          <cell r="AY470">
            <v>0</v>
          </cell>
          <cell r="BA470">
            <v>0</v>
          </cell>
          <cell r="BB470">
            <v>0</v>
          </cell>
          <cell r="BD470">
            <v>0</v>
          </cell>
          <cell r="BE470">
            <v>0</v>
          </cell>
          <cell r="BG470">
            <v>0</v>
          </cell>
          <cell r="BH470">
            <v>0</v>
          </cell>
          <cell r="BJ470">
            <v>0</v>
          </cell>
          <cell r="BK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S470">
            <v>0</v>
          </cell>
          <cell r="BT470">
            <v>0</v>
          </cell>
          <cell r="BV470">
            <v>0</v>
          </cell>
          <cell r="BW470">
            <v>0</v>
          </cell>
          <cell r="BY470">
            <v>0</v>
          </cell>
          <cell r="BZ470">
            <v>0</v>
          </cell>
          <cell r="CB470">
            <v>0</v>
          </cell>
          <cell r="CC470">
            <v>0</v>
          </cell>
          <cell r="CE470">
            <v>0</v>
          </cell>
          <cell r="CF470">
            <v>0</v>
          </cell>
          <cell r="CH470">
            <v>0</v>
          </cell>
          <cell r="CI470">
            <v>0</v>
          </cell>
          <cell r="CK470">
            <v>0</v>
          </cell>
          <cell r="CL470">
            <v>0</v>
          </cell>
          <cell r="CN470">
            <v>0</v>
          </cell>
          <cell r="CO470">
            <v>0</v>
          </cell>
        </row>
        <row r="471">
          <cell r="B471">
            <v>0</v>
          </cell>
          <cell r="C471">
            <v>0</v>
          </cell>
          <cell r="E471">
            <v>0</v>
          </cell>
          <cell r="F471">
            <v>0</v>
          </cell>
          <cell r="H471">
            <v>0</v>
          </cell>
          <cell r="I471">
            <v>0</v>
          </cell>
          <cell r="K471">
            <v>0</v>
          </cell>
          <cell r="L471">
            <v>0</v>
          </cell>
          <cell r="N471">
            <v>0</v>
          </cell>
          <cell r="O471">
            <v>0</v>
          </cell>
          <cell r="Q471">
            <v>0</v>
          </cell>
          <cell r="R471">
            <v>0</v>
          </cell>
          <cell r="T471">
            <v>0</v>
          </cell>
          <cell r="U471">
            <v>0</v>
          </cell>
          <cell r="W471">
            <v>0</v>
          </cell>
          <cell r="X471">
            <v>0</v>
          </cell>
          <cell r="Z471">
            <v>0</v>
          </cell>
          <cell r="AA471">
            <v>0</v>
          </cell>
          <cell r="AC471">
            <v>0</v>
          </cell>
          <cell r="AD471">
            <v>0</v>
          </cell>
          <cell r="AF471">
            <v>0</v>
          </cell>
          <cell r="AG471">
            <v>0</v>
          </cell>
          <cell r="AI471">
            <v>0</v>
          </cell>
          <cell r="AJ471">
            <v>0</v>
          </cell>
          <cell r="AL471">
            <v>0</v>
          </cell>
          <cell r="AM471">
            <v>0</v>
          </cell>
          <cell r="AO471">
            <v>0</v>
          </cell>
          <cell r="AP471">
            <v>0</v>
          </cell>
          <cell r="AR471">
            <v>0</v>
          </cell>
          <cell r="AS471">
            <v>0</v>
          </cell>
          <cell r="AU471">
            <v>0</v>
          </cell>
          <cell r="AV471">
            <v>0</v>
          </cell>
          <cell r="AX471">
            <v>0</v>
          </cell>
          <cell r="AY471">
            <v>0</v>
          </cell>
          <cell r="BA471">
            <v>0</v>
          </cell>
          <cell r="BB471">
            <v>0</v>
          </cell>
          <cell r="BD471">
            <v>0</v>
          </cell>
          <cell r="BE471">
            <v>0</v>
          </cell>
          <cell r="BG471">
            <v>0</v>
          </cell>
          <cell r="BH471">
            <v>0</v>
          </cell>
          <cell r="BJ471">
            <v>0</v>
          </cell>
          <cell r="BK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S471">
            <v>0</v>
          </cell>
          <cell r="BT471">
            <v>0</v>
          </cell>
          <cell r="BV471">
            <v>0</v>
          </cell>
          <cell r="BW471">
            <v>0</v>
          </cell>
          <cell r="BY471">
            <v>0</v>
          </cell>
          <cell r="BZ471">
            <v>0</v>
          </cell>
          <cell r="CB471">
            <v>0</v>
          </cell>
          <cell r="CC471">
            <v>0</v>
          </cell>
          <cell r="CE471">
            <v>0</v>
          </cell>
          <cell r="CF471">
            <v>0</v>
          </cell>
          <cell r="CH471">
            <v>0</v>
          </cell>
          <cell r="CI471">
            <v>0</v>
          </cell>
          <cell r="CK471">
            <v>0</v>
          </cell>
          <cell r="CL471">
            <v>0</v>
          </cell>
          <cell r="CN471">
            <v>0</v>
          </cell>
          <cell r="CO471">
            <v>0</v>
          </cell>
        </row>
        <row r="472">
          <cell r="B472">
            <v>0</v>
          </cell>
          <cell r="C472">
            <v>0</v>
          </cell>
          <cell r="E472">
            <v>0</v>
          </cell>
          <cell r="F472">
            <v>0</v>
          </cell>
          <cell r="H472">
            <v>0</v>
          </cell>
          <cell r="I472">
            <v>0</v>
          </cell>
          <cell r="K472">
            <v>0</v>
          </cell>
          <cell r="L472">
            <v>0</v>
          </cell>
          <cell r="N472">
            <v>0</v>
          </cell>
          <cell r="O472">
            <v>0</v>
          </cell>
          <cell r="Q472">
            <v>0</v>
          </cell>
          <cell r="R472">
            <v>0</v>
          </cell>
          <cell r="T472">
            <v>0</v>
          </cell>
          <cell r="U472">
            <v>0</v>
          </cell>
          <cell r="W472">
            <v>0</v>
          </cell>
          <cell r="X472">
            <v>0</v>
          </cell>
          <cell r="Z472">
            <v>0</v>
          </cell>
          <cell r="AA472">
            <v>0</v>
          </cell>
          <cell r="AC472">
            <v>0</v>
          </cell>
          <cell r="AD472">
            <v>0</v>
          </cell>
          <cell r="AF472">
            <v>0</v>
          </cell>
          <cell r="AG472">
            <v>0</v>
          </cell>
          <cell r="AI472">
            <v>0</v>
          </cell>
          <cell r="AJ472">
            <v>0</v>
          </cell>
          <cell r="AL472">
            <v>0</v>
          </cell>
          <cell r="AM472">
            <v>0</v>
          </cell>
          <cell r="AO472">
            <v>0</v>
          </cell>
          <cell r="AP472">
            <v>0</v>
          </cell>
          <cell r="AR472">
            <v>0</v>
          </cell>
          <cell r="AS472">
            <v>0</v>
          </cell>
          <cell r="AU472">
            <v>0</v>
          </cell>
          <cell r="AV472">
            <v>0</v>
          </cell>
          <cell r="AX472">
            <v>0</v>
          </cell>
          <cell r="AY472">
            <v>0</v>
          </cell>
          <cell r="BA472">
            <v>0</v>
          </cell>
          <cell r="BB472">
            <v>0</v>
          </cell>
          <cell r="BD472">
            <v>0</v>
          </cell>
          <cell r="BE472">
            <v>0</v>
          </cell>
          <cell r="BG472">
            <v>0</v>
          </cell>
          <cell r="BH472">
            <v>0</v>
          </cell>
          <cell r="BJ472">
            <v>0</v>
          </cell>
          <cell r="BK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S472">
            <v>0</v>
          </cell>
          <cell r="BT472">
            <v>0</v>
          </cell>
          <cell r="BV472">
            <v>0</v>
          </cell>
          <cell r="BW472">
            <v>0</v>
          </cell>
          <cell r="BY472">
            <v>0</v>
          </cell>
          <cell r="BZ472">
            <v>0</v>
          </cell>
          <cell r="CB472">
            <v>0</v>
          </cell>
          <cell r="CC472">
            <v>0</v>
          </cell>
          <cell r="CE472">
            <v>0</v>
          </cell>
          <cell r="CF472">
            <v>0</v>
          </cell>
          <cell r="CH472">
            <v>0</v>
          </cell>
          <cell r="CI472">
            <v>0</v>
          </cell>
          <cell r="CK472">
            <v>0</v>
          </cell>
          <cell r="CL472">
            <v>0</v>
          </cell>
          <cell r="CN472">
            <v>0</v>
          </cell>
          <cell r="CO472">
            <v>0</v>
          </cell>
        </row>
        <row r="473">
          <cell r="B473">
            <v>0</v>
          </cell>
          <cell r="C473">
            <v>0</v>
          </cell>
          <cell r="E473">
            <v>0</v>
          </cell>
          <cell r="F473">
            <v>0</v>
          </cell>
          <cell r="H473">
            <v>0</v>
          </cell>
          <cell r="I473">
            <v>0</v>
          </cell>
          <cell r="K473">
            <v>0</v>
          </cell>
          <cell r="L473">
            <v>0</v>
          </cell>
          <cell r="N473">
            <v>0</v>
          </cell>
          <cell r="O473">
            <v>0</v>
          </cell>
          <cell r="Q473">
            <v>0</v>
          </cell>
          <cell r="R473">
            <v>0</v>
          </cell>
          <cell r="T473">
            <v>0</v>
          </cell>
          <cell r="U473">
            <v>0</v>
          </cell>
          <cell r="W473">
            <v>0</v>
          </cell>
          <cell r="X473">
            <v>0</v>
          </cell>
          <cell r="Z473">
            <v>0</v>
          </cell>
          <cell r="AA473">
            <v>0</v>
          </cell>
          <cell r="AC473">
            <v>0</v>
          </cell>
          <cell r="AD473">
            <v>0</v>
          </cell>
          <cell r="AF473">
            <v>0</v>
          </cell>
          <cell r="AG473">
            <v>0</v>
          </cell>
          <cell r="AI473">
            <v>0</v>
          </cell>
          <cell r="AJ473">
            <v>0</v>
          </cell>
          <cell r="AL473">
            <v>0</v>
          </cell>
          <cell r="AM473">
            <v>0</v>
          </cell>
          <cell r="AO473">
            <v>0</v>
          </cell>
          <cell r="AP473">
            <v>0</v>
          </cell>
          <cell r="AR473">
            <v>0</v>
          </cell>
          <cell r="AS473">
            <v>0</v>
          </cell>
          <cell r="AU473">
            <v>0</v>
          </cell>
          <cell r="AV473">
            <v>0</v>
          </cell>
          <cell r="AX473">
            <v>0</v>
          </cell>
          <cell r="AY473">
            <v>0</v>
          </cell>
          <cell r="BA473">
            <v>0</v>
          </cell>
          <cell r="BB473">
            <v>0</v>
          </cell>
          <cell r="BD473">
            <v>0</v>
          </cell>
          <cell r="BE473">
            <v>0</v>
          </cell>
          <cell r="BG473">
            <v>0</v>
          </cell>
          <cell r="BH473">
            <v>0</v>
          </cell>
          <cell r="BJ473">
            <v>0</v>
          </cell>
          <cell r="BK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S473">
            <v>0</v>
          </cell>
          <cell r="BT473">
            <v>0</v>
          </cell>
          <cell r="BV473">
            <v>0</v>
          </cell>
          <cell r="BW473">
            <v>0</v>
          </cell>
          <cell r="BY473">
            <v>0</v>
          </cell>
          <cell r="BZ473">
            <v>0</v>
          </cell>
          <cell r="CB473">
            <v>0</v>
          </cell>
          <cell r="CC473">
            <v>0</v>
          </cell>
          <cell r="CE473">
            <v>0</v>
          </cell>
          <cell r="CF473">
            <v>0</v>
          </cell>
          <cell r="CH473">
            <v>0</v>
          </cell>
          <cell r="CI473">
            <v>0</v>
          </cell>
          <cell r="CK473">
            <v>0</v>
          </cell>
          <cell r="CL473">
            <v>0</v>
          </cell>
          <cell r="CN473">
            <v>0</v>
          </cell>
          <cell r="CO473">
            <v>0</v>
          </cell>
        </row>
        <row r="474">
          <cell r="B474">
            <v>0</v>
          </cell>
          <cell r="C474">
            <v>0</v>
          </cell>
          <cell r="E474">
            <v>0</v>
          </cell>
          <cell r="F474">
            <v>0</v>
          </cell>
          <cell r="H474">
            <v>0</v>
          </cell>
          <cell r="I474">
            <v>0</v>
          </cell>
          <cell r="K474">
            <v>0</v>
          </cell>
          <cell r="L474">
            <v>0</v>
          </cell>
          <cell r="N474">
            <v>0</v>
          </cell>
          <cell r="O474">
            <v>0</v>
          </cell>
          <cell r="Q474">
            <v>0</v>
          </cell>
          <cell r="R474">
            <v>0</v>
          </cell>
          <cell r="T474">
            <v>0</v>
          </cell>
          <cell r="U474">
            <v>0</v>
          </cell>
          <cell r="W474">
            <v>0</v>
          </cell>
          <cell r="X474">
            <v>0</v>
          </cell>
          <cell r="Z474">
            <v>0</v>
          </cell>
          <cell r="AA474">
            <v>0</v>
          </cell>
          <cell r="AC474">
            <v>0</v>
          </cell>
          <cell r="AD474">
            <v>0</v>
          </cell>
          <cell r="AF474">
            <v>0</v>
          </cell>
          <cell r="AG474">
            <v>0</v>
          </cell>
          <cell r="AI474">
            <v>0</v>
          </cell>
          <cell r="AJ474">
            <v>0</v>
          </cell>
          <cell r="AL474">
            <v>0</v>
          </cell>
          <cell r="AM474">
            <v>0</v>
          </cell>
          <cell r="AO474">
            <v>0</v>
          </cell>
          <cell r="AP474">
            <v>0</v>
          </cell>
          <cell r="AR474">
            <v>0</v>
          </cell>
          <cell r="AS474">
            <v>0</v>
          </cell>
          <cell r="AU474">
            <v>0</v>
          </cell>
          <cell r="AV474">
            <v>0</v>
          </cell>
          <cell r="AX474">
            <v>0</v>
          </cell>
          <cell r="AY474">
            <v>0</v>
          </cell>
          <cell r="BA474">
            <v>0</v>
          </cell>
          <cell r="BB474">
            <v>0</v>
          </cell>
          <cell r="BD474">
            <v>0</v>
          </cell>
          <cell r="BE474">
            <v>0</v>
          </cell>
          <cell r="BG474">
            <v>0</v>
          </cell>
          <cell r="BH474">
            <v>0</v>
          </cell>
          <cell r="BJ474">
            <v>0</v>
          </cell>
          <cell r="BK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S474">
            <v>0</v>
          </cell>
          <cell r="BT474">
            <v>0</v>
          </cell>
          <cell r="BV474">
            <v>0</v>
          </cell>
          <cell r="BW474">
            <v>0</v>
          </cell>
          <cell r="BY474">
            <v>0</v>
          </cell>
          <cell r="BZ474">
            <v>0</v>
          </cell>
          <cell r="CB474">
            <v>0</v>
          </cell>
          <cell r="CC474">
            <v>0</v>
          </cell>
          <cell r="CE474">
            <v>0</v>
          </cell>
          <cell r="CF474">
            <v>0</v>
          </cell>
          <cell r="CH474">
            <v>0</v>
          </cell>
          <cell r="CI474">
            <v>0</v>
          </cell>
          <cell r="CK474">
            <v>0</v>
          </cell>
          <cell r="CL474">
            <v>0</v>
          </cell>
          <cell r="CN474">
            <v>0</v>
          </cell>
          <cell r="CO474">
            <v>0</v>
          </cell>
        </row>
        <row r="475">
          <cell r="B475">
            <v>0</v>
          </cell>
          <cell r="C475">
            <v>0</v>
          </cell>
          <cell r="E475">
            <v>0</v>
          </cell>
          <cell r="F475">
            <v>0</v>
          </cell>
          <cell r="H475">
            <v>0</v>
          </cell>
          <cell r="I475">
            <v>0</v>
          </cell>
          <cell r="K475">
            <v>0</v>
          </cell>
          <cell r="L475">
            <v>0</v>
          </cell>
          <cell r="N475">
            <v>0</v>
          </cell>
          <cell r="O475">
            <v>0</v>
          </cell>
          <cell r="Q475">
            <v>0</v>
          </cell>
          <cell r="R475">
            <v>0</v>
          </cell>
          <cell r="T475">
            <v>0</v>
          </cell>
          <cell r="U475">
            <v>0</v>
          </cell>
          <cell r="W475">
            <v>0</v>
          </cell>
          <cell r="X475">
            <v>0</v>
          </cell>
          <cell r="Z475">
            <v>0</v>
          </cell>
          <cell r="AA475">
            <v>0</v>
          </cell>
          <cell r="AC475">
            <v>0</v>
          </cell>
          <cell r="AD475">
            <v>0</v>
          </cell>
          <cell r="AF475">
            <v>0</v>
          </cell>
          <cell r="AG475">
            <v>0</v>
          </cell>
          <cell r="AI475">
            <v>0</v>
          </cell>
          <cell r="AJ475">
            <v>0</v>
          </cell>
          <cell r="AL475">
            <v>0</v>
          </cell>
          <cell r="AM475">
            <v>0</v>
          </cell>
          <cell r="AO475">
            <v>0</v>
          </cell>
          <cell r="AP475">
            <v>0</v>
          </cell>
          <cell r="AR475">
            <v>0</v>
          </cell>
          <cell r="AS475">
            <v>0</v>
          </cell>
          <cell r="AU475">
            <v>0</v>
          </cell>
          <cell r="AV475">
            <v>0</v>
          </cell>
          <cell r="AX475">
            <v>0</v>
          </cell>
          <cell r="AY475">
            <v>0</v>
          </cell>
          <cell r="BA475">
            <v>0</v>
          </cell>
          <cell r="BB475">
            <v>0</v>
          </cell>
          <cell r="BD475">
            <v>0</v>
          </cell>
          <cell r="BE475">
            <v>0</v>
          </cell>
          <cell r="BG475">
            <v>0</v>
          </cell>
          <cell r="BH475">
            <v>0</v>
          </cell>
          <cell r="BJ475">
            <v>0</v>
          </cell>
          <cell r="BK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S475">
            <v>0</v>
          </cell>
          <cell r="BT475">
            <v>0</v>
          </cell>
          <cell r="BV475">
            <v>0</v>
          </cell>
          <cell r="BW475">
            <v>0</v>
          </cell>
          <cell r="BY475">
            <v>0</v>
          </cell>
          <cell r="BZ475">
            <v>0</v>
          </cell>
          <cell r="CB475">
            <v>0</v>
          </cell>
          <cell r="CC475">
            <v>0</v>
          </cell>
          <cell r="CE475">
            <v>0</v>
          </cell>
          <cell r="CF475">
            <v>0</v>
          </cell>
          <cell r="CH475">
            <v>0</v>
          </cell>
          <cell r="CI475">
            <v>0</v>
          </cell>
          <cell r="CK475">
            <v>0</v>
          </cell>
          <cell r="CL475">
            <v>0</v>
          </cell>
          <cell r="CN475">
            <v>0</v>
          </cell>
          <cell r="CO475">
            <v>0</v>
          </cell>
        </row>
        <row r="476">
          <cell r="B476">
            <v>0</v>
          </cell>
          <cell r="C476">
            <v>0</v>
          </cell>
          <cell r="E476">
            <v>0</v>
          </cell>
          <cell r="F476">
            <v>0</v>
          </cell>
          <cell r="H476">
            <v>0</v>
          </cell>
          <cell r="I476">
            <v>0</v>
          </cell>
          <cell r="K476">
            <v>0</v>
          </cell>
          <cell r="L476">
            <v>0</v>
          </cell>
          <cell r="N476">
            <v>0</v>
          </cell>
          <cell r="O476">
            <v>0</v>
          </cell>
          <cell r="Q476">
            <v>0</v>
          </cell>
          <cell r="R476">
            <v>0</v>
          </cell>
          <cell r="T476">
            <v>0</v>
          </cell>
          <cell r="U476">
            <v>0</v>
          </cell>
          <cell r="W476">
            <v>0</v>
          </cell>
          <cell r="X476">
            <v>0</v>
          </cell>
          <cell r="Z476">
            <v>0</v>
          </cell>
          <cell r="AA476">
            <v>0</v>
          </cell>
          <cell r="AC476">
            <v>0</v>
          </cell>
          <cell r="AD476">
            <v>0</v>
          </cell>
          <cell r="AF476">
            <v>0</v>
          </cell>
          <cell r="AG476">
            <v>0</v>
          </cell>
          <cell r="AI476">
            <v>0</v>
          </cell>
          <cell r="AJ476">
            <v>0</v>
          </cell>
          <cell r="AL476">
            <v>0</v>
          </cell>
          <cell r="AM476">
            <v>0</v>
          </cell>
          <cell r="AO476">
            <v>0</v>
          </cell>
          <cell r="AP476">
            <v>0</v>
          </cell>
          <cell r="AR476">
            <v>0</v>
          </cell>
          <cell r="AS476">
            <v>0</v>
          </cell>
          <cell r="AU476">
            <v>0</v>
          </cell>
          <cell r="AV476">
            <v>0</v>
          </cell>
          <cell r="AX476">
            <v>0</v>
          </cell>
          <cell r="AY476">
            <v>0</v>
          </cell>
          <cell r="BA476">
            <v>0</v>
          </cell>
          <cell r="BB476">
            <v>0</v>
          </cell>
          <cell r="BD476">
            <v>0</v>
          </cell>
          <cell r="BE476">
            <v>0</v>
          </cell>
          <cell r="BG476">
            <v>0</v>
          </cell>
          <cell r="BH476">
            <v>0</v>
          </cell>
          <cell r="BJ476">
            <v>0</v>
          </cell>
          <cell r="BK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S476">
            <v>0</v>
          </cell>
          <cell r="BT476">
            <v>0</v>
          </cell>
          <cell r="BV476">
            <v>0</v>
          </cell>
          <cell r="BW476">
            <v>0</v>
          </cell>
          <cell r="BY476">
            <v>0</v>
          </cell>
          <cell r="BZ476">
            <v>0</v>
          </cell>
          <cell r="CB476">
            <v>0</v>
          </cell>
          <cell r="CC476">
            <v>0</v>
          </cell>
          <cell r="CE476">
            <v>0</v>
          </cell>
          <cell r="CF476">
            <v>0</v>
          </cell>
          <cell r="CH476">
            <v>0</v>
          </cell>
          <cell r="CI476">
            <v>0</v>
          </cell>
          <cell r="CK476">
            <v>0</v>
          </cell>
          <cell r="CL476">
            <v>0</v>
          </cell>
          <cell r="CN476">
            <v>0</v>
          </cell>
          <cell r="CO476">
            <v>0</v>
          </cell>
        </row>
        <row r="477">
          <cell r="B477">
            <v>0</v>
          </cell>
          <cell r="C477">
            <v>0</v>
          </cell>
          <cell r="E477">
            <v>0</v>
          </cell>
          <cell r="F477">
            <v>0</v>
          </cell>
          <cell r="H477">
            <v>0</v>
          </cell>
          <cell r="I477">
            <v>0</v>
          </cell>
          <cell r="K477">
            <v>0</v>
          </cell>
          <cell r="L477">
            <v>0</v>
          </cell>
          <cell r="N477">
            <v>0</v>
          </cell>
          <cell r="O477">
            <v>0</v>
          </cell>
          <cell r="Q477">
            <v>0</v>
          </cell>
          <cell r="R477">
            <v>0</v>
          </cell>
          <cell r="T477">
            <v>0</v>
          </cell>
          <cell r="U477">
            <v>0</v>
          </cell>
          <cell r="W477">
            <v>0</v>
          </cell>
          <cell r="X477">
            <v>0</v>
          </cell>
          <cell r="Z477">
            <v>0</v>
          </cell>
          <cell r="AA477">
            <v>0</v>
          </cell>
          <cell r="AC477">
            <v>0</v>
          </cell>
          <cell r="AD477">
            <v>0</v>
          </cell>
          <cell r="AF477">
            <v>0</v>
          </cell>
          <cell r="AG477">
            <v>0</v>
          </cell>
          <cell r="AI477">
            <v>0</v>
          </cell>
          <cell r="AJ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0</v>
          </cell>
          <cell r="AR477">
            <v>0</v>
          </cell>
          <cell r="AS477">
            <v>0</v>
          </cell>
          <cell r="AU477">
            <v>0</v>
          </cell>
          <cell r="AV477">
            <v>0</v>
          </cell>
          <cell r="AX477">
            <v>0</v>
          </cell>
          <cell r="AY477">
            <v>0</v>
          </cell>
          <cell r="BA477">
            <v>0</v>
          </cell>
          <cell r="BB477">
            <v>0</v>
          </cell>
          <cell r="BD477">
            <v>0</v>
          </cell>
          <cell r="BE477">
            <v>0</v>
          </cell>
          <cell r="BG477">
            <v>0</v>
          </cell>
          <cell r="BH477">
            <v>0</v>
          </cell>
          <cell r="BJ477">
            <v>0</v>
          </cell>
          <cell r="BK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S477">
            <v>0</v>
          </cell>
          <cell r="BT477">
            <v>0</v>
          </cell>
          <cell r="BV477">
            <v>0</v>
          </cell>
          <cell r="BW477">
            <v>0</v>
          </cell>
          <cell r="BY477">
            <v>0</v>
          </cell>
          <cell r="BZ477">
            <v>0</v>
          </cell>
          <cell r="CB477">
            <v>0</v>
          </cell>
          <cell r="CC477">
            <v>0</v>
          </cell>
          <cell r="CE477">
            <v>0</v>
          </cell>
          <cell r="CF477">
            <v>0</v>
          </cell>
          <cell r="CH477">
            <v>0</v>
          </cell>
          <cell r="CI477">
            <v>0</v>
          </cell>
          <cell r="CK477">
            <v>0</v>
          </cell>
          <cell r="CL477">
            <v>0</v>
          </cell>
          <cell r="CN477">
            <v>0</v>
          </cell>
          <cell r="CO477">
            <v>0</v>
          </cell>
        </row>
        <row r="478">
          <cell r="B478">
            <v>0</v>
          </cell>
          <cell r="C478">
            <v>0</v>
          </cell>
          <cell r="E478">
            <v>0</v>
          </cell>
          <cell r="F478">
            <v>0</v>
          </cell>
          <cell r="H478">
            <v>0</v>
          </cell>
          <cell r="I478">
            <v>0</v>
          </cell>
          <cell r="K478">
            <v>0</v>
          </cell>
          <cell r="L478">
            <v>0</v>
          </cell>
          <cell r="N478">
            <v>0</v>
          </cell>
          <cell r="O478">
            <v>0</v>
          </cell>
          <cell r="Q478">
            <v>0</v>
          </cell>
          <cell r="R478">
            <v>0</v>
          </cell>
          <cell r="T478">
            <v>0</v>
          </cell>
          <cell r="U478">
            <v>0</v>
          </cell>
          <cell r="W478">
            <v>0</v>
          </cell>
          <cell r="X478">
            <v>0</v>
          </cell>
          <cell r="Z478">
            <v>0</v>
          </cell>
          <cell r="AA478">
            <v>0</v>
          </cell>
          <cell r="AC478">
            <v>0</v>
          </cell>
          <cell r="AD478">
            <v>0</v>
          </cell>
          <cell r="AF478">
            <v>0</v>
          </cell>
          <cell r="AG478">
            <v>0</v>
          </cell>
          <cell r="AI478">
            <v>0</v>
          </cell>
          <cell r="AJ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0</v>
          </cell>
          <cell r="AR478">
            <v>0</v>
          </cell>
          <cell r="AS478">
            <v>0</v>
          </cell>
          <cell r="AU478">
            <v>0</v>
          </cell>
          <cell r="AV478">
            <v>0</v>
          </cell>
          <cell r="AX478">
            <v>0</v>
          </cell>
          <cell r="AY478">
            <v>0</v>
          </cell>
          <cell r="BA478">
            <v>0</v>
          </cell>
          <cell r="BB478">
            <v>0</v>
          </cell>
          <cell r="BD478">
            <v>0</v>
          </cell>
          <cell r="BE478">
            <v>0</v>
          </cell>
          <cell r="BG478">
            <v>0</v>
          </cell>
          <cell r="BH478">
            <v>0</v>
          </cell>
          <cell r="BJ478">
            <v>0</v>
          </cell>
          <cell r="BK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S478">
            <v>0</v>
          </cell>
          <cell r="BT478">
            <v>0</v>
          </cell>
          <cell r="BV478">
            <v>0</v>
          </cell>
          <cell r="BW478">
            <v>0</v>
          </cell>
          <cell r="BY478">
            <v>0</v>
          </cell>
          <cell r="BZ478">
            <v>0</v>
          </cell>
          <cell r="CB478">
            <v>0</v>
          </cell>
          <cell r="CC478">
            <v>0</v>
          </cell>
          <cell r="CE478">
            <v>0</v>
          </cell>
          <cell r="CF478">
            <v>0</v>
          </cell>
          <cell r="CH478">
            <v>0</v>
          </cell>
          <cell r="CI478">
            <v>0</v>
          </cell>
          <cell r="CK478">
            <v>0</v>
          </cell>
          <cell r="CL478">
            <v>0</v>
          </cell>
          <cell r="CN478">
            <v>0</v>
          </cell>
          <cell r="CO478">
            <v>0</v>
          </cell>
        </row>
        <row r="479">
          <cell r="B479">
            <v>0</v>
          </cell>
          <cell r="C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0</v>
          </cell>
          <cell r="K479">
            <v>0</v>
          </cell>
          <cell r="L479">
            <v>0</v>
          </cell>
          <cell r="N479">
            <v>0</v>
          </cell>
          <cell r="O479">
            <v>0</v>
          </cell>
          <cell r="Q479">
            <v>0</v>
          </cell>
          <cell r="R479">
            <v>0</v>
          </cell>
          <cell r="T479">
            <v>0</v>
          </cell>
          <cell r="U479">
            <v>0</v>
          </cell>
          <cell r="W479">
            <v>0</v>
          </cell>
          <cell r="X479">
            <v>0</v>
          </cell>
          <cell r="Z479">
            <v>0</v>
          </cell>
          <cell r="AA479">
            <v>0</v>
          </cell>
          <cell r="AC479">
            <v>0</v>
          </cell>
          <cell r="AD479">
            <v>0</v>
          </cell>
          <cell r="AF479">
            <v>0</v>
          </cell>
          <cell r="AG479">
            <v>0</v>
          </cell>
          <cell r="AI479">
            <v>0</v>
          </cell>
          <cell r="AJ479">
            <v>0</v>
          </cell>
          <cell r="AL479">
            <v>0</v>
          </cell>
          <cell r="AM479">
            <v>0</v>
          </cell>
          <cell r="AO479">
            <v>0</v>
          </cell>
          <cell r="AP479">
            <v>0</v>
          </cell>
          <cell r="AR479">
            <v>0</v>
          </cell>
          <cell r="AS479">
            <v>0</v>
          </cell>
          <cell r="AU479">
            <v>0</v>
          </cell>
          <cell r="AV479">
            <v>0</v>
          </cell>
          <cell r="AX479">
            <v>0</v>
          </cell>
          <cell r="AY479">
            <v>0</v>
          </cell>
          <cell r="BA479">
            <v>0</v>
          </cell>
          <cell r="BB479">
            <v>0</v>
          </cell>
          <cell r="BD479">
            <v>0</v>
          </cell>
          <cell r="BE479">
            <v>0</v>
          </cell>
          <cell r="BG479">
            <v>0</v>
          </cell>
          <cell r="BH479">
            <v>0</v>
          </cell>
          <cell r="BJ479">
            <v>0</v>
          </cell>
          <cell r="BK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S479">
            <v>0</v>
          </cell>
          <cell r="BT479">
            <v>0</v>
          </cell>
          <cell r="BV479">
            <v>0</v>
          </cell>
          <cell r="BW479">
            <v>0</v>
          </cell>
          <cell r="BY479">
            <v>0</v>
          </cell>
          <cell r="BZ479">
            <v>0</v>
          </cell>
          <cell r="CB479">
            <v>0</v>
          </cell>
          <cell r="CC479">
            <v>0</v>
          </cell>
          <cell r="CE479">
            <v>0</v>
          </cell>
          <cell r="CF479">
            <v>0</v>
          </cell>
          <cell r="CH479">
            <v>0</v>
          </cell>
          <cell r="CI479">
            <v>0</v>
          </cell>
          <cell r="CK479">
            <v>0</v>
          </cell>
          <cell r="CL479">
            <v>0</v>
          </cell>
          <cell r="CN479">
            <v>0</v>
          </cell>
          <cell r="CO479">
            <v>0</v>
          </cell>
        </row>
        <row r="480">
          <cell r="B480">
            <v>0</v>
          </cell>
          <cell r="C480">
            <v>0</v>
          </cell>
          <cell r="E480">
            <v>0</v>
          </cell>
          <cell r="F480">
            <v>0</v>
          </cell>
          <cell r="H480">
            <v>0</v>
          </cell>
          <cell r="I480">
            <v>0</v>
          </cell>
          <cell r="K480">
            <v>0</v>
          </cell>
          <cell r="L480">
            <v>0</v>
          </cell>
          <cell r="N480">
            <v>0</v>
          </cell>
          <cell r="O480">
            <v>0</v>
          </cell>
          <cell r="Q480">
            <v>0</v>
          </cell>
          <cell r="R480">
            <v>0</v>
          </cell>
          <cell r="T480">
            <v>0</v>
          </cell>
          <cell r="U480">
            <v>0</v>
          </cell>
          <cell r="W480">
            <v>0</v>
          </cell>
          <cell r="X480">
            <v>0</v>
          </cell>
          <cell r="Z480">
            <v>0</v>
          </cell>
          <cell r="AA480">
            <v>0</v>
          </cell>
          <cell r="AC480">
            <v>0</v>
          </cell>
          <cell r="AD480">
            <v>0</v>
          </cell>
          <cell r="AF480">
            <v>0</v>
          </cell>
          <cell r="AG480">
            <v>0</v>
          </cell>
          <cell r="AI480">
            <v>0</v>
          </cell>
          <cell r="AJ480">
            <v>0</v>
          </cell>
          <cell r="AL480">
            <v>0</v>
          </cell>
          <cell r="AM480">
            <v>0</v>
          </cell>
          <cell r="AO480">
            <v>0</v>
          </cell>
          <cell r="AP480">
            <v>0</v>
          </cell>
          <cell r="AR480">
            <v>0</v>
          </cell>
          <cell r="AS480">
            <v>0</v>
          </cell>
          <cell r="AU480">
            <v>0</v>
          </cell>
          <cell r="AV480">
            <v>0</v>
          </cell>
          <cell r="AX480">
            <v>0</v>
          </cell>
          <cell r="AY480">
            <v>0</v>
          </cell>
          <cell r="BA480">
            <v>0</v>
          </cell>
          <cell r="BB480">
            <v>0</v>
          </cell>
          <cell r="BD480">
            <v>0</v>
          </cell>
          <cell r="BE480">
            <v>0</v>
          </cell>
          <cell r="BG480">
            <v>0</v>
          </cell>
          <cell r="BH480">
            <v>0</v>
          </cell>
          <cell r="BJ480">
            <v>0</v>
          </cell>
          <cell r="BK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S480">
            <v>0</v>
          </cell>
          <cell r="BT480">
            <v>0</v>
          </cell>
          <cell r="BV480">
            <v>0</v>
          </cell>
          <cell r="BW480">
            <v>0</v>
          </cell>
          <cell r="BY480">
            <v>0</v>
          </cell>
          <cell r="BZ480">
            <v>0</v>
          </cell>
          <cell r="CB480">
            <v>0</v>
          </cell>
          <cell r="CC480">
            <v>0</v>
          </cell>
          <cell r="CE480">
            <v>0</v>
          </cell>
          <cell r="CF480">
            <v>0</v>
          </cell>
          <cell r="CH480">
            <v>0</v>
          </cell>
          <cell r="CI480">
            <v>0</v>
          </cell>
          <cell r="CK480">
            <v>0</v>
          </cell>
          <cell r="CL480">
            <v>0</v>
          </cell>
          <cell r="CN480">
            <v>0</v>
          </cell>
          <cell r="CO480">
            <v>0</v>
          </cell>
        </row>
        <row r="481">
          <cell r="B481">
            <v>0</v>
          </cell>
          <cell r="C481">
            <v>0</v>
          </cell>
          <cell r="E481">
            <v>0</v>
          </cell>
          <cell r="F481">
            <v>0</v>
          </cell>
          <cell r="H481">
            <v>0</v>
          </cell>
          <cell r="I481">
            <v>0</v>
          </cell>
          <cell r="K481">
            <v>0</v>
          </cell>
          <cell r="L481">
            <v>0</v>
          </cell>
          <cell r="N481">
            <v>0</v>
          </cell>
          <cell r="O481">
            <v>0</v>
          </cell>
          <cell r="Q481">
            <v>0</v>
          </cell>
          <cell r="R481">
            <v>0</v>
          </cell>
          <cell r="T481">
            <v>0</v>
          </cell>
          <cell r="U481">
            <v>0</v>
          </cell>
          <cell r="W481">
            <v>0</v>
          </cell>
          <cell r="X481">
            <v>0</v>
          </cell>
          <cell r="Z481">
            <v>0</v>
          </cell>
          <cell r="AA481">
            <v>0</v>
          </cell>
          <cell r="AC481">
            <v>0</v>
          </cell>
          <cell r="AD481">
            <v>0</v>
          </cell>
          <cell r="AF481">
            <v>0</v>
          </cell>
          <cell r="AG481">
            <v>0</v>
          </cell>
          <cell r="AI481">
            <v>0</v>
          </cell>
          <cell r="AJ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0</v>
          </cell>
          <cell r="AR481">
            <v>0</v>
          </cell>
          <cell r="AS481">
            <v>0</v>
          </cell>
          <cell r="AU481">
            <v>0</v>
          </cell>
          <cell r="AV481">
            <v>0</v>
          </cell>
          <cell r="AX481">
            <v>0</v>
          </cell>
          <cell r="AY481">
            <v>0</v>
          </cell>
          <cell r="BA481">
            <v>0</v>
          </cell>
          <cell r="BB481">
            <v>0</v>
          </cell>
          <cell r="BD481">
            <v>0</v>
          </cell>
          <cell r="BE481">
            <v>0</v>
          </cell>
          <cell r="BG481">
            <v>0</v>
          </cell>
          <cell r="BH481">
            <v>0</v>
          </cell>
          <cell r="BJ481">
            <v>0</v>
          </cell>
          <cell r="BK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S481">
            <v>0</v>
          </cell>
          <cell r="BT481">
            <v>0</v>
          </cell>
          <cell r="BV481">
            <v>0</v>
          </cell>
          <cell r="BW481">
            <v>0</v>
          </cell>
          <cell r="BY481">
            <v>0</v>
          </cell>
          <cell r="BZ481">
            <v>0</v>
          </cell>
          <cell r="CB481">
            <v>0</v>
          </cell>
          <cell r="CC481">
            <v>0</v>
          </cell>
          <cell r="CE481">
            <v>0</v>
          </cell>
          <cell r="CF481">
            <v>0</v>
          </cell>
          <cell r="CH481">
            <v>0</v>
          </cell>
          <cell r="CI481">
            <v>0</v>
          </cell>
          <cell r="CK481">
            <v>0</v>
          </cell>
          <cell r="CL481">
            <v>0</v>
          </cell>
          <cell r="CN481">
            <v>0</v>
          </cell>
          <cell r="CO481">
            <v>0</v>
          </cell>
        </row>
        <row r="482">
          <cell r="B482">
            <v>0</v>
          </cell>
          <cell r="C482">
            <v>0</v>
          </cell>
          <cell r="E482">
            <v>0</v>
          </cell>
          <cell r="F482">
            <v>0</v>
          </cell>
          <cell r="H482">
            <v>0</v>
          </cell>
          <cell r="I482">
            <v>0</v>
          </cell>
          <cell r="K482">
            <v>0</v>
          </cell>
          <cell r="L482">
            <v>0</v>
          </cell>
          <cell r="N482">
            <v>0</v>
          </cell>
          <cell r="O482">
            <v>0</v>
          </cell>
          <cell r="Q482">
            <v>0</v>
          </cell>
          <cell r="R482">
            <v>0</v>
          </cell>
          <cell r="T482">
            <v>0</v>
          </cell>
          <cell r="U482">
            <v>0</v>
          </cell>
          <cell r="W482">
            <v>0</v>
          </cell>
          <cell r="X482">
            <v>0</v>
          </cell>
          <cell r="Z482">
            <v>0</v>
          </cell>
          <cell r="AA482">
            <v>0</v>
          </cell>
          <cell r="AC482">
            <v>0</v>
          </cell>
          <cell r="AD482">
            <v>0</v>
          </cell>
          <cell r="AF482">
            <v>0</v>
          </cell>
          <cell r="AG482">
            <v>0</v>
          </cell>
          <cell r="AI482">
            <v>0</v>
          </cell>
          <cell r="AJ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0</v>
          </cell>
          <cell r="AR482">
            <v>0</v>
          </cell>
          <cell r="AS482">
            <v>0</v>
          </cell>
          <cell r="AU482">
            <v>0</v>
          </cell>
          <cell r="AV482">
            <v>0</v>
          </cell>
          <cell r="AX482">
            <v>0</v>
          </cell>
          <cell r="AY482">
            <v>0</v>
          </cell>
          <cell r="BA482">
            <v>0</v>
          </cell>
          <cell r="BB482">
            <v>0</v>
          </cell>
          <cell r="BD482">
            <v>0</v>
          </cell>
          <cell r="BE482">
            <v>0</v>
          </cell>
          <cell r="BG482">
            <v>0</v>
          </cell>
          <cell r="BH482">
            <v>0</v>
          </cell>
          <cell r="BJ482">
            <v>0</v>
          </cell>
          <cell r="BK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S482">
            <v>0</v>
          </cell>
          <cell r="BT482">
            <v>0</v>
          </cell>
          <cell r="BV482">
            <v>0</v>
          </cell>
          <cell r="BW482">
            <v>0</v>
          </cell>
          <cell r="BY482">
            <v>0</v>
          </cell>
          <cell r="BZ482">
            <v>0</v>
          </cell>
          <cell r="CB482">
            <v>0</v>
          </cell>
          <cell r="CC482">
            <v>0</v>
          </cell>
          <cell r="CE482">
            <v>0</v>
          </cell>
          <cell r="CF482">
            <v>0</v>
          </cell>
          <cell r="CH482">
            <v>0</v>
          </cell>
          <cell r="CI482">
            <v>0</v>
          </cell>
          <cell r="CK482">
            <v>0</v>
          </cell>
          <cell r="CL482">
            <v>0</v>
          </cell>
          <cell r="CN482">
            <v>0</v>
          </cell>
          <cell r="CO482">
            <v>0</v>
          </cell>
        </row>
        <row r="483">
          <cell r="B483">
            <v>0</v>
          </cell>
          <cell r="C483">
            <v>0</v>
          </cell>
          <cell r="E483">
            <v>0</v>
          </cell>
          <cell r="F483">
            <v>0</v>
          </cell>
          <cell r="H483">
            <v>0</v>
          </cell>
          <cell r="I483">
            <v>0</v>
          </cell>
          <cell r="K483">
            <v>0</v>
          </cell>
          <cell r="L483">
            <v>0</v>
          </cell>
          <cell r="N483">
            <v>0</v>
          </cell>
          <cell r="O483">
            <v>0</v>
          </cell>
          <cell r="Q483">
            <v>0</v>
          </cell>
          <cell r="R483">
            <v>0</v>
          </cell>
          <cell r="T483">
            <v>0</v>
          </cell>
          <cell r="U483">
            <v>0</v>
          </cell>
          <cell r="W483">
            <v>0</v>
          </cell>
          <cell r="X483">
            <v>0</v>
          </cell>
          <cell r="Z483">
            <v>0</v>
          </cell>
          <cell r="AA483">
            <v>0</v>
          </cell>
          <cell r="AC483">
            <v>0</v>
          </cell>
          <cell r="AD483">
            <v>0</v>
          </cell>
          <cell r="AF483">
            <v>0</v>
          </cell>
          <cell r="AG483">
            <v>0</v>
          </cell>
          <cell r="AI483">
            <v>0</v>
          </cell>
          <cell r="AJ483">
            <v>0</v>
          </cell>
          <cell r="AL483">
            <v>0</v>
          </cell>
          <cell r="AM483">
            <v>0</v>
          </cell>
          <cell r="AO483">
            <v>0</v>
          </cell>
          <cell r="AP483">
            <v>0</v>
          </cell>
          <cell r="AR483">
            <v>0</v>
          </cell>
          <cell r="AS483">
            <v>0</v>
          </cell>
          <cell r="AU483">
            <v>0</v>
          </cell>
          <cell r="AV483">
            <v>0</v>
          </cell>
          <cell r="AX483">
            <v>0</v>
          </cell>
          <cell r="AY483">
            <v>0</v>
          </cell>
          <cell r="BA483">
            <v>0</v>
          </cell>
          <cell r="BB483">
            <v>0</v>
          </cell>
          <cell r="BD483">
            <v>0</v>
          </cell>
          <cell r="BE483">
            <v>0</v>
          </cell>
          <cell r="BG483">
            <v>0</v>
          </cell>
          <cell r="BH483">
            <v>0</v>
          </cell>
          <cell r="BJ483">
            <v>0</v>
          </cell>
          <cell r="BK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S483">
            <v>0</v>
          </cell>
          <cell r="BT483">
            <v>0</v>
          </cell>
          <cell r="BV483">
            <v>0</v>
          </cell>
          <cell r="BW483">
            <v>0</v>
          </cell>
          <cell r="BY483">
            <v>0</v>
          </cell>
          <cell r="BZ483">
            <v>0</v>
          </cell>
          <cell r="CB483">
            <v>0</v>
          </cell>
          <cell r="CC483">
            <v>0</v>
          </cell>
          <cell r="CE483">
            <v>0</v>
          </cell>
          <cell r="CF483">
            <v>0</v>
          </cell>
          <cell r="CH483">
            <v>0</v>
          </cell>
          <cell r="CI483">
            <v>0</v>
          </cell>
          <cell r="CK483">
            <v>0</v>
          </cell>
          <cell r="CL483">
            <v>0</v>
          </cell>
          <cell r="CN483">
            <v>0</v>
          </cell>
          <cell r="CO483">
            <v>0</v>
          </cell>
        </row>
        <row r="484">
          <cell r="B484">
            <v>0</v>
          </cell>
          <cell r="C484">
            <v>0</v>
          </cell>
          <cell r="E484">
            <v>0</v>
          </cell>
          <cell r="F484">
            <v>0</v>
          </cell>
          <cell r="H484">
            <v>0</v>
          </cell>
          <cell r="I484">
            <v>0</v>
          </cell>
          <cell r="K484">
            <v>0</v>
          </cell>
          <cell r="L484">
            <v>0</v>
          </cell>
          <cell r="N484">
            <v>0</v>
          </cell>
          <cell r="O484">
            <v>0</v>
          </cell>
          <cell r="Q484">
            <v>0</v>
          </cell>
          <cell r="R484">
            <v>0</v>
          </cell>
          <cell r="T484">
            <v>0</v>
          </cell>
          <cell r="U484">
            <v>0</v>
          </cell>
          <cell r="W484">
            <v>0</v>
          </cell>
          <cell r="X484">
            <v>0</v>
          </cell>
          <cell r="Z484">
            <v>0</v>
          </cell>
          <cell r="AA484">
            <v>0</v>
          </cell>
          <cell r="AC484">
            <v>0</v>
          </cell>
          <cell r="AD484">
            <v>0</v>
          </cell>
          <cell r="AF484">
            <v>0</v>
          </cell>
          <cell r="AG484">
            <v>0</v>
          </cell>
          <cell r="AI484">
            <v>0</v>
          </cell>
          <cell r="AJ484">
            <v>0</v>
          </cell>
          <cell r="AL484">
            <v>0</v>
          </cell>
          <cell r="AM484">
            <v>0</v>
          </cell>
          <cell r="AO484">
            <v>0</v>
          </cell>
          <cell r="AP484">
            <v>0</v>
          </cell>
          <cell r="AR484">
            <v>0</v>
          </cell>
          <cell r="AS484">
            <v>0</v>
          </cell>
          <cell r="AU484">
            <v>0</v>
          </cell>
          <cell r="AV484">
            <v>0</v>
          </cell>
          <cell r="AX484">
            <v>0</v>
          </cell>
          <cell r="AY484">
            <v>0</v>
          </cell>
          <cell r="BA484">
            <v>0</v>
          </cell>
          <cell r="BB484">
            <v>0</v>
          </cell>
          <cell r="BD484">
            <v>0</v>
          </cell>
          <cell r="BE484">
            <v>0</v>
          </cell>
          <cell r="BG484">
            <v>0</v>
          </cell>
          <cell r="BH484">
            <v>0</v>
          </cell>
          <cell r="BJ484">
            <v>0</v>
          </cell>
          <cell r="BK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S484">
            <v>0</v>
          </cell>
          <cell r="BT484">
            <v>0</v>
          </cell>
          <cell r="BV484">
            <v>0</v>
          </cell>
          <cell r="BW484">
            <v>0</v>
          </cell>
          <cell r="BY484">
            <v>0</v>
          </cell>
          <cell r="BZ484">
            <v>0</v>
          </cell>
          <cell r="CB484">
            <v>0</v>
          </cell>
          <cell r="CC484">
            <v>0</v>
          </cell>
          <cell r="CE484">
            <v>0</v>
          </cell>
          <cell r="CF484">
            <v>0</v>
          </cell>
          <cell r="CH484">
            <v>0</v>
          </cell>
          <cell r="CI484">
            <v>0</v>
          </cell>
          <cell r="CK484">
            <v>0</v>
          </cell>
          <cell r="CL484">
            <v>0</v>
          </cell>
          <cell r="CN484">
            <v>0</v>
          </cell>
          <cell r="CO484">
            <v>0</v>
          </cell>
        </row>
        <row r="485">
          <cell r="B485">
            <v>0</v>
          </cell>
          <cell r="C485">
            <v>0</v>
          </cell>
          <cell r="E485">
            <v>0</v>
          </cell>
          <cell r="F485">
            <v>0</v>
          </cell>
          <cell r="H485">
            <v>0</v>
          </cell>
          <cell r="I485">
            <v>0</v>
          </cell>
          <cell r="K485">
            <v>0</v>
          </cell>
          <cell r="L485">
            <v>0</v>
          </cell>
          <cell r="N485">
            <v>0</v>
          </cell>
          <cell r="O485">
            <v>0</v>
          </cell>
          <cell r="Q485">
            <v>0</v>
          </cell>
          <cell r="R485">
            <v>0</v>
          </cell>
          <cell r="T485">
            <v>0</v>
          </cell>
          <cell r="U485">
            <v>0</v>
          </cell>
          <cell r="W485">
            <v>0</v>
          </cell>
          <cell r="X485">
            <v>0</v>
          </cell>
          <cell r="Z485">
            <v>0</v>
          </cell>
          <cell r="AA485">
            <v>0</v>
          </cell>
          <cell r="AC485">
            <v>0</v>
          </cell>
          <cell r="AD485">
            <v>0</v>
          </cell>
          <cell r="AF485">
            <v>0</v>
          </cell>
          <cell r="AG485">
            <v>0</v>
          </cell>
          <cell r="AI485">
            <v>0</v>
          </cell>
          <cell r="AJ485">
            <v>0</v>
          </cell>
          <cell r="AL485">
            <v>0</v>
          </cell>
          <cell r="AM485">
            <v>0</v>
          </cell>
          <cell r="AO485">
            <v>0</v>
          </cell>
          <cell r="AP485">
            <v>0</v>
          </cell>
          <cell r="AR485">
            <v>0</v>
          </cell>
          <cell r="AS485">
            <v>0</v>
          </cell>
          <cell r="AU485">
            <v>0</v>
          </cell>
          <cell r="AV485">
            <v>0</v>
          </cell>
          <cell r="AX485">
            <v>0</v>
          </cell>
          <cell r="AY485">
            <v>0</v>
          </cell>
          <cell r="BA485">
            <v>0</v>
          </cell>
          <cell r="BB485">
            <v>0</v>
          </cell>
          <cell r="BD485">
            <v>0</v>
          </cell>
          <cell r="BE485">
            <v>0</v>
          </cell>
          <cell r="BG485">
            <v>0</v>
          </cell>
          <cell r="BH485">
            <v>0</v>
          </cell>
          <cell r="BJ485">
            <v>0</v>
          </cell>
          <cell r="BK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S485">
            <v>0</v>
          </cell>
          <cell r="BT485">
            <v>0</v>
          </cell>
          <cell r="BV485">
            <v>0</v>
          </cell>
          <cell r="BW485">
            <v>0</v>
          </cell>
          <cell r="BY485">
            <v>0</v>
          </cell>
          <cell r="BZ485">
            <v>0</v>
          </cell>
          <cell r="CB485">
            <v>0</v>
          </cell>
          <cell r="CC485">
            <v>0</v>
          </cell>
          <cell r="CE485">
            <v>0</v>
          </cell>
          <cell r="CF485">
            <v>0</v>
          </cell>
          <cell r="CH485">
            <v>0</v>
          </cell>
          <cell r="CI485">
            <v>0</v>
          </cell>
          <cell r="CK485">
            <v>0</v>
          </cell>
          <cell r="CL485">
            <v>0</v>
          </cell>
          <cell r="CN485">
            <v>0</v>
          </cell>
          <cell r="CO485">
            <v>0</v>
          </cell>
        </row>
        <row r="486">
          <cell r="B486">
            <v>0</v>
          </cell>
          <cell r="C486">
            <v>0</v>
          </cell>
          <cell r="E486">
            <v>0</v>
          </cell>
          <cell r="F486">
            <v>0</v>
          </cell>
          <cell r="H486">
            <v>0</v>
          </cell>
          <cell r="I486">
            <v>0</v>
          </cell>
          <cell r="K486">
            <v>0</v>
          </cell>
          <cell r="L486">
            <v>0</v>
          </cell>
          <cell r="N486">
            <v>0</v>
          </cell>
          <cell r="O486">
            <v>0</v>
          </cell>
          <cell r="Q486">
            <v>0</v>
          </cell>
          <cell r="R486">
            <v>0</v>
          </cell>
          <cell r="T486">
            <v>0</v>
          </cell>
          <cell r="U486">
            <v>0</v>
          </cell>
          <cell r="W486">
            <v>0</v>
          </cell>
          <cell r="X486">
            <v>0</v>
          </cell>
          <cell r="Z486">
            <v>0</v>
          </cell>
          <cell r="AA486">
            <v>0</v>
          </cell>
          <cell r="AC486">
            <v>0</v>
          </cell>
          <cell r="AD486">
            <v>0</v>
          </cell>
          <cell r="AF486">
            <v>0</v>
          </cell>
          <cell r="AG486">
            <v>0</v>
          </cell>
          <cell r="AI486">
            <v>0</v>
          </cell>
          <cell r="AJ486">
            <v>0</v>
          </cell>
          <cell r="AL486">
            <v>0</v>
          </cell>
          <cell r="AM486">
            <v>0</v>
          </cell>
          <cell r="AO486">
            <v>0</v>
          </cell>
          <cell r="AP486">
            <v>0</v>
          </cell>
          <cell r="AR486">
            <v>0</v>
          </cell>
          <cell r="AS486">
            <v>0</v>
          </cell>
          <cell r="AU486">
            <v>0</v>
          </cell>
          <cell r="AV486">
            <v>0</v>
          </cell>
          <cell r="AX486">
            <v>0</v>
          </cell>
          <cell r="AY486">
            <v>0</v>
          </cell>
          <cell r="BA486">
            <v>0</v>
          </cell>
          <cell r="BB486">
            <v>0</v>
          </cell>
          <cell r="BD486">
            <v>0</v>
          </cell>
          <cell r="BE486">
            <v>0</v>
          </cell>
          <cell r="BG486">
            <v>0</v>
          </cell>
          <cell r="BH486">
            <v>0</v>
          </cell>
          <cell r="BJ486">
            <v>0</v>
          </cell>
          <cell r="BK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S486">
            <v>0</v>
          </cell>
          <cell r="BT486">
            <v>0</v>
          </cell>
          <cell r="BV486">
            <v>0</v>
          </cell>
          <cell r="BW486">
            <v>0</v>
          </cell>
          <cell r="BY486">
            <v>0</v>
          </cell>
          <cell r="BZ486">
            <v>0</v>
          </cell>
          <cell r="CB486">
            <v>0</v>
          </cell>
          <cell r="CC486">
            <v>0</v>
          </cell>
          <cell r="CE486">
            <v>0</v>
          </cell>
          <cell r="CF486">
            <v>0</v>
          </cell>
          <cell r="CH486">
            <v>0</v>
          </cell>
          <cell r="CI486">
            <v>0</v>
          </cell>
          <cell r="CK486">
            <v>0</v>
          </cell>
          <cell r="CL486">
            <v>0</v>
          </cell>
          <cell r="CN486">
            <v>0</v>
          </cell>
          <cell r="CO486">
            <v>0</v>
          </cell>
        </row>
        <row r="487">
          <cell r="B487">
            <v>0</v>
          </cell>
          <cell r="C487">
            <v>0</v>
          </cell>
          <cell r="E487">
            <v>0</v>
          </cell>
          <cell r="F487">
            <v>0</v>
          </cell>
          <cell r="H487">
            <v>0</v>
          </cell>
          <cell r="I487">
            <v>0</v>
          </cell>
          <cell r="K487">
            <v>0</v>
          </cell>
          <cell r="L487">
            <v>0</v>
          </cell>
          <cell r="N487">
            <v>0</v>
          </cell>
          <cell r="O487">
            <v>0</v>
          </cell>
          <cell r="Q487">
            <v>0</v>
          </cell>
          <cell r="R487">
            <v>0</v>
          </cell>
          <cell r="T487">
            <v>0</v>
          </cell>
          <cell r="U487">
            <v>0</v>
          </cell>
          <cell r="W487">
            <v>0</v>
          </cell>
          <cell r="X487">
            <v>0</v>
          </cell>
          <cell r="Z487">
            <v>0</v>
          </cell>
          <cell r="AA487">
            <v>0</v>
          </cell>
          <cell r="AC487">
            <v>0</v>
          </cell>
          <cell r="AD487">
            <v>0</v>
          </cell>
          <cell r="AF487">
            <v>0</v>
          </cell>
          <cell r="AG487">
            <v>0</v>
          </cell>
          <cell r="AI487">
            <v>0</v>
          </cell>
          <cell r="AJ487">
            <v>0</v>
          </cell>
          <cell r="AL487">
            <v>0</v>
          </cell>
          <cell r="AM487">
            <v>0</v>
          </cell>
          <cell r="AO487">
            <v>0</v>
          </cell>
          <cell r="AP487">
            <v>0</v>
          </cell>
          <cell r="AR487">
            <v>0</v>
          </cell>
          <cell r="AS487">
            <v>0</v>
          </cell>
          <cell r="AU487">
            <v>0</v>
          </cell>
          <cell r="AV487">
            <v>0</v>
          </cell>
          <cell r="AX487">
            <v>0</v>
          </cell>
          <cell r="AY487">
            <v>0</v>
          </cell>
          <cell r="BA487">
            <v>0</v>
          </cell>
          <cell r="BB487">
            <v>0</v>
          </cell>
          <cell r="BD487">
            <v>0</v>
          </cell>
          <cell r="BE487">
            <v>0</v>
          </cell>
          <cell r="BG487">
            <v>0</v>
          </cell>
          <cell r="BH487">
            <v>0</v>
          </cell>
          <cell r="BJ487">
            <v>0</v>
          </cell>
          <cell r="BK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S487">
            <v>0</v>
          </cell>
          <cell r="BT487">
            <v>0</v>
          </cell>
          <cell r="BV487">
            <v>0</v>
          </cell>
          <cell r="BW487">
            <v>0</v>
          </cell>
          <cell r="BY487">
            <v>0</v>
          </cell>
          <cell r="BZ487">
            <v>0</v>
          </cell>
          <cell r="CB487">
            <v>0</v>
          </cell>
          <cell r="CC487">
            <v>0</v>
          </cell>
          <cell r="CE487">
            <v>0</v>
          </cell>
          <cell r="CF487">
            <v>0</v>
          </cell>
          <cell r="CH487">
            <v>0</v>
          </cell>
          <cell r="CI487">
            <v>0</v>
          </cell>
          <cell r="CK487">
            <v>0</v>
          </cell>
          <cell r="CL487">
            <v>0</v>
          </cell>
          <cell r="CN487">
            <v>0</v>
          </cell>
          <cell r="CO487">
            <v>0</v>
          </cell>
        </row>
        <row r="488">
          <cell r="B488">
            <v>0</v>
          </cell>
          <cell r="C488">
            <v>0</v>
          </cell>
          <cell r="E488">
            <v>0</v>
          </cell>
          <cell r="F488">
            <v>0</v>
          </cell>
          <cell r="H488">
            <v>0</v>
          </cell>
          <cell r="I488">
            <v>0</v>
          </cell>
          <cell r="K488">
            <v>0</v>
          </cell>
          <cell r="L488">
            <v>0</v>
          </cell>
          <cell r="N488">
            <v>0</v>
          </cell>
          <cell r="O488">
            <v>0</v>
          </cell>
          <cell r="Q488">
            <v>0</v>
          </cell>
          <cell r="R488">
            <v>0</v>
          </cell>
          <cell r="T488">
            <v>0</v>
          </cell>
          <cell r="U488">
            <v>0</v>
          </cell>
          <cell r="W488">
            <v>0</v>
          </cell>
          <cell r="X488">
            <v>0</v>
          </cell>
          <cell r="Z488">
            <v>0</v>
          </cell>
          <cell r="AA488">
            <v>0</v>
          </cell>
          <cell r="AC488">
            <v>0</v>
          </cell>
          <cell r="AD488">
            <v>0</v>
          </cell>
          <cell r="AF488">
            <v>0</v>
          </cell>
          <cell r="AG488">
            <v>0</v>
          </cell>
          <cell r="AI488">
            <v>0</v>
          </cell>
          <cell r="AJ488">
            <v>0</v>
          </cell>
          <cell r="AL488">
            <v>0</v>
          </cell>
          <cell r="AM488">
            <v>0</v>
          </cell>
          <cell r="AO488">
            <v>0</v>
          </cell>
          <cell r="AP488">
            <v>0</v>
          </cell>
          <cell r="AR488">
            <v>0</v>
          </cell>
          <cell r="AS488">
            <v>0</v>
          </cell>
          <cell r="AU488">
            <v>0</v>
          </cell>
          <cell r="AV488">
            <v>0</v>
          </cell>
          <cell r="AX488">
            <v>0</v>
          </cell>
          <cell r="AY488">
            <v>0</v>
          </cell>
          <cell r="BA488">
            <v>0</v>
          </cell>
          <cell r="BB488">
            <v>0</v>
          </cell>
          <cell r="BD488">
            <v>0</v>
          </cell>
          <cell r="BE488">
            <v>0</v>
          </cell>
          <cell r="BG488">
            <v>0</v>
          </cell>
          <cell r="BH488">
            <v>0</v>
          </cell>
          <cell r="BJ488">
            <v>0</v>
          </cell>
          <cell r="BK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S488">
            <v>0</v>
          </cell>
          <cell r="BT488">
            <v>0</v>
          </cell>
          <cell r="BV488">
            <v>0</v>
          </cell>
          <cell r="BW488">
            <v>0</v>
          </cell>
          <cell r="BY488">
            <v>0</v>
          </cell>
          <cell r="BZ488">
            <v>0</v>
          </cell>
          <cell r="CB488">
            <v>0</v>
          </cell>
          <cell r="CC488">
            <v>0</v>
          </cell>
          <cell r="CE488">
            <v>0</v>
          </cell>
          <cell r="CF488">
            <v>0</v>
          </cell>
          <cell r="CH488">
            <v>0</v>
          </cell>
          <cell r="CI488">
            <v>0</v>
          </cell>
          <cell r="CK488">
            <v>0</v>
          </cell>
          <cell r="CL488">
            <v>0</v>
          </cell>
          <cell r="CN488">
            <v>0</v>
          </cell>
          <cell r="CO488">
            <v>0</v>
          </cell>
        </row>
        <row r="489">
          <cell r="B489">
            <v>0</v>
          </cell>
          <cell r="C489">
            <v>0</v>
          </cell>
          <cell r="E489">
            <v>0</v>
          </cell>
          <cell r="F489">
            <v>0</v>
          </cell>
          <cell r="H489">
            <v>0</v>
          </cell>
          <cell r="I489">
            <v>0</v>
          </cell>
          <cell r="K489">
            <v>0</v>
          </cell>
          <cell r="L489">
            <v>0</v>
          </cell>
          <cell r="N489">
            <v>0</v>
          </cell>
          <cell r="O489">
            <v>0</v>
          </cell>
          <cell r="Q489">
            <v>0</v>
          </cell>
          <cell r="R489">
            <v>0</v>
          </cell>
          <cell r="T489">
            <v>0</v>
          </cell>
          <cell r="U489">
            <v>0</v>
          </cell>
          <cell r="W489">
            <v>0</v>
          </cell>
          <cell r="X489">
            <v>0</v>
          </cell>
          <cell r="Z489">
            <v>0</v>
          </cell>
          <cell r="AA489">
            <v>0</v>
          </cell>
          <cell r="AC489">
            <v>0</v>
          </cell>
          <cell r="AD489">
            <v>0</v>
          </cell>
          <cell r="AF489">
            <v>0</v>
          </cell>
          <cell r="AG489">
            <v>0</v>
          </cell>
          <cell r="AI489">
            <v>0</v>
          </cell>
          <cell r="AJ489">
            <v>0</v>
          </cell>
          <cell r="AL489">
            <v>0</v>
          </cell>
          <cell r="AM489">
            <v>0</v>
          </cell>
          <cell r="AO489">
            <v>0</v>
          </cell>
          <cell r="AP489">
            <v>0</v>
          </cell>
          <cell r="AR489">
            <v>0</v>
          </cell>
          <cell r="AS489">
            <v>0</v>
          </cell>
          <cell r="AU489">
            <v>0</v>
          </cell>
          <cell r="AV489">
            <v>0</v>
          </cell>
          <cell r="AX489">
            <v>0</v>
          </cell>
          <cell r="AY489">
            <v>0</v>
          </cell>
          <cell r="BA489">
            <v>0</v>
          </cell>
          <cell r="BB489">
            <v>0</v>
          </cell>
          <cell r="BD489">
            <v>0</v>
          </cell>
          <cell r="BE489">
            <v>0</v>
          </cell>
          <cell r="BG489">
            <v>0</v>
          </cell>
          <cell r="BH489">
            <v>0</v>
          </cell>
          <cell r="BJ489">
            <v>0</v>
          </cell>
          <cell r="BK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S489">
            <v>0</v>
          </cell>
          <cell r="BT489">
            <v>0</v>
          </cell>
          <cell r="BV489">
            <v>0</v>
          </cell>
          <cell r="BW489">
            <v>0</v>
          </cell>
          <cell r="BY489">
            <v>0</v>
          </cell>
          <cell r="BZ489">
            <v>0</v>
          </cell>
          <cell r="CB489">
            <v>0</v>
          </cell>
          <cell r="CC489">
            <v>0</v>
          </cell>
          <cell r="CE489">
            <v>0</v>
          </cell>
          <cell r="CF489">
            <v>0</v>
          </cell>
          <cell r="CH489">
            <v>0</v>
          </cell>
          <cell r="CI489">
            <v>0</v>
          </cell>
          <cell r="CK489">
            <v>0</v>
          </cell>
          <cell r="CL489">
            <v>0</v>
          </cell>
          <cell r="CN489">
            <v>0</v>
          </cell>
          <cell r="CO489">
            <v>0</v>
          </cell>
        </row>
        <row r="490">
          <cell r="B490">
            <v>0</v>
          </cell>
          <cell r="C490">
            <v>0</v>
          </cell>
          <cell r="E490">
            <v>0</v>
          </cell>
          <cell r="F490">
            <v>0</v>
          </cell>
          <cell r="H490">
            <v>0</v>
          </cell>
          <cell r="I490">
            <v>0</v>
          </cell>
          <cell r="K490">
            <v>0</v>
          </cell>
          <cell r="L490">
            <v>0</v>
          </cell>
          <cell r="N490">
            <v>0</v>
          </cell>
          <cell r="O490">
            <v>0</v>
          </cell>
          <cell r="Q490">
            <v>0</v>
          </cell>
          <cell r="R490">
            <v>0</v>
          </cell>
          <cell r="T490">
            <v>0</v>
          </cell>
          <cell r="U490">
            <v>0</v>
          </cell>
          <cell r="W490">
            <v>0</v>
          </cell>
          <cell r="X490">
            <v>0</v>
          </cell>
          <cell r="Z490">
            <v>0</v>
          </cell>
          <cell r="AA490">
            <v>0</v>
          </cell>
          <cell r="AC490">
            <v>0</v>
          </cell>
          <cell r="AD490">
            <v>0</v>
          </cell>
          <cell r="AF490">
            <v>0</v>
          </cell>
          <cell r="AG490">
            <v>0</v>
          </cell>
          <cell r="AI490">
            <v>0</v>
          </cell>
          <cell r="AJ490">
            <v>0</v>
          </cell>
          <cell r="AL490">
            <v>0</v>
          </cell>
          <cell r="AM490">
            <v>0</v>
          </cell>
          <cell r="AO490">
            <v>0</v>
          </cell>
          <cell r="AP490">
            <v>0</v>
          </cell>
          <cell r="AR490">
            <v>0</v>
          </cell>
          <cell r="AS490">
            <v>0</v>
          </cell>
          <cell r="AU490">
            <v>0</v>
          </cell>
          <cell r="AV490">
            <v>0</v>
          </cell>
          <cell r="AX490">
            <v>0</v>
          </cell>
          <cell r="AY490">
            <v>0</v>
          </cell>
          <cell r="BA490">
            <v>0</v>
          </cell>
          <cell r="BB490">
            <v>0</v>
          </cell>
          <cell r="BD490">
            <v>0</v>
          </cell>
          <cell r="BE490">
            <v>0</v>
          </cell>
          <cell r="BG490">
            <v>0</v>
          </cell>
          <cell r="BH490">
            <v>0</v>
          </cell>
          <cell r="BJ490">
            <v>0</v>
          </cell>
          <cell r="BK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S490">
            <v>0</v>
          </cell>
          <cell r="BT490">
            <v>0</v>
          </cell>
          <cell r="BV490">
            <v>0</v>
          </cell>
          <cell r="BW490">
            <v>0</v>
          </cell>
          <cell r="BY490">
            <v>0</v>
          </cell>
          <cell r="BZ490">
            <v>0</v>
          </cell>
          <cell r="CB490">
            <v>0</v>
          </cell>
          <cell r="CC490">
            <v>0</v>
          </cell>
          <cell r="CE490">
            <v>0</v>
          </cell>
          <cell r="CF490">
            <v>0</v>
          </cell>
          <cell r="CH490">
            <v>0</v>
          </cell>
          <cell r="CI490">
            <v>0</v>
          </cell>
          <cell r="CK490">
            <v>0</v>
          </cell>
          <cell r="CL490">
            <v>0</v>
          </cell>
          <cell r="CN490">
            <v>0</v>
          </cell>
          <cell r="CO490">
            <v>0</v>
          </cell>
        </row>
        <row r="491">
          <cell r="B491">
            <v>0</v>
          </cell>
          <cell r="C491">
            <v>0</v>
          </cell>
          <cell r="E491">
            <v>0</v>
          </cell>
          <cell r="F491">
            <v>0</v>
          </cell>
          <cell r="H491">
            <v>0</v>
          </cell>
          <cell r="I491">
            <v>0</v>
          </cell>
          <cell r="K491">
            <v>0</v>
          </cell>
          <cell r="L491">
            <v>0</v>
          </cell>
          <cell r="N491">
            <v>0</v>
          </cell>
          <cell r="O491">
            <v>0</v>
          </cell>
          <cell r="Q491">
            <v>0</v>
          </cell>
          <cell r="R491">
            <v>0</v>
          </cell>
          <cell r="T491">
            <v>0</v>
          </cell>
          <cell r="U491">
            <v>0</v>
          </cell>
          <cell r="W491">
            <v>0</v>
          </cell>
          <cell r="X491">
            <v>0</v>
          </cell>
          <cell r="Z491">
            <v>0</v>
          </cell>
          <cell r="AA491">
            <v>0</v>
          </cell>
          <cell r="AC491">
            <v>0</v>
          </cell>
          <cell r="AD491">
            <v>0</v>
          </cell>
          <cell r="AF491">
            <v>0</v>
          </cell>
          <cell r="AG491">
            <v>0</v>
          </cell>
          <cell r="AI491">
            <v>0</v>
          </cell>
          <cell r="AJ491">
            <v>0</v>
          </cell>
          <cell r="AL491">
            <v>0</v>
          </cell>
          <cell r="AM491">
            <v>0</v>
          </cell>
          <cell r="AO491">
            <v>0</v>
          </cell>
          <cell r="AP491">
            <v>0</v>
          </cell>
          <cell r="AR491">
            <v>0</v>
          </cell>
          <cell r="AS491">
            <v>0</v>
          </cell>
          <cell r="AU491">
            <v>0</v>
          </cell>
          <cell r="AV491">
            <v>0</v>
          </cell>
          <cell r="AX491">
            <v>0</v>
          </cell>
          <cell r="AY491">
            <v>0</v>
          </cell>
          <cell r="BA491">
            <v>0</v>
          </cell>
          <cell r="BB491">
            <v>0</v>
          </cell>
          <cell r="BD491">
            <v>0</v>
          </cell>
          <cell r="BE491">
            <v>0</v>
          </cell>
          <cell r="BG491">
            <v>0</v>
          </cell>
          <cell r="BH491">
            <v>0</v>
          </cell>
          <cell r="BJ491">
            <v>0</v>
          </cell>
          <cell r="BK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S491">
            <v>0</v>
          </cell>
          <cell r="BT491">
            <v>0</v>
          </cell>
          <cell r="BV491">
            <v>0</v>
          </cell>
          <cell r="BW491">
            <v>0</v>
          </cell>
          <cell r="BY491">
            <v>0</v>
          </cell>
          <cell r="BZ491">
            <v>0</v>
          </cell>
          <cell r="CB491">
            <v>0</v>
          </cell>
          <cell r="CC491">
            <v>0</v>
          </cell>
          <cell r="CE491">
            <v>0</v>
          </cell>
          <cell r="CF491">
            <v>0</v>
          </cell>
          <cell r="CH491">
            <v>0</v>
          </cell>
          <cell r="CI491">
            <v>0</v>
          </cell>
          <cell r="CK491">
            <v>0</v>
          </cell>
          <cell r="CL491">
            <v>0</v>
          </cell>
          <cell r="CN491">
            <v>0</v>
          </cell>
          <cell r="CO491">
            <v>0</v>
          </cell>
        </row>
        <row r="492">
          <cell r="B492">
            <v>0</v>
          </cell>
          <cell r="C492">
            <v>0</v>
          </cell>
          <cell r="E492">
            <v>0</v>
          </cell>
          <cell r="F492">
            <v>0</v>
          </cell>
          <cell r="H492">
            <v>0</v>
          </cell>
          <cell r="I492">
            <v>0</v>
          </cell>
          <cell r="K492">
            <v>0</v>
          </cell>
          <cell r="L492">
            <v>0</v>
          </cell>
          <cell r="N492">
            <v>0</v>
          </cell>
          <cell r="O492">
            <v>0</v>
          </cell>
          <cell r="Q492">
            <v>0</v>
          </cell>
          <cell r="R492">
            <v>0</v>
          </cell>
          <cell r="T492">
            <v>0</v>
          </cell>
          <cell r="U492">
            <v>0</v>
          </cell>
          <cell r="W492">
            <v>0</v>
          </cell>
          <cell r="X492">
            <v>0</v>
          </cell>
          <cell r="Z492">
            <v>0</v>
          </cell>
          <cell r="AA492">
            <v>0</v>
          </cell>
          <cell r="AC492">
            <v>0</v>
          </cell>
          <cell r="AD492">
            <v>0</v>
          </cell>
          <cell r="AF492">
            <v>0</v>
          </cell>
          <cell r="AG492">
            <v>0</v>
          </cell>
          <cell r="AI492">
            <v>0</v>
          </cell>
          <cell r="AJ492">
            <v>0</v>
          </cell>
          <cell r="AL492">
            <v>0</v>
          </cell>
          <cell r="AM492">
            <v>0</v>
          </cell>
          <cell r="AO492">
            <v>0</v>
          </cell>
          <cell r="AP492">
            <v>0</v>
          </cell>
          <cell r="AR492">
            <v>0</v>
          </cell>
          <cell r="AS492">
            <v>0</v>
          </cell>
          <cell r="AU492">
            <v>0</v>
          </cell>
          <cell r="AV492">
            <v>0</v>
          </cell>
          <cell r="AX492">
            <v>0</v>
          </cell>
          <cell r="AY492">
            <v>0</v>
          </cell>
          <cell r="BA492">
            <v>0</v>
          </cell>
          <cell r="BB492">
            <v>0</v>
          </cell>
          <cell r="BD492">
            <v>0</v>
          </cell>
          <cell r="BE492">
            <v>0</v>
          </cell>
          <cell r="BG492">
            <v>0</v>
          </cell>
          <cell r="BH492">
            <v>0</v>
          </cell>
          <cell r="BJ492">
            <v>0</v>
          </cell>
          <cell r="BK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S492">
            <v>0</v>
          </cell>
          <cell r="BT492">
            <v>0</v>
          </cell>
          <cell r="BV492">
            <v>0</v>
          </cell>
          <cell r="BW492">
            <v>0</v>
          </cell>
          <cell r="BY492">
            <v>0</v>
          </cell>
          <cell r="BZ492">
            <v>0</v>
          </cell>
          <cell r="CB492">
            <v>0</v>
          </cell>
          <cell r="CC492">
            <v>0</v>
          </cell>
          <cell r="CE492">
            <v>0</v>
          </cell>
          <cell r="CF492">
            <v>0</v>
          </cell>
          <cell r="CH492">
            <v>0</v>
          </cell>
          <cell r="CI492">
            <v>0</v>
          </cell>
          <cell r="CK492">
            <v>0</v>
          </cell>
          <cell r="CL492">
            <v>0</v>
          </cell>
          <cell r="CN492">
            <v>0</v>
          </cell>
          <cell r="CO492">
            <v>0</v>
          </cell>
        </row>
        <row r="493">
          <cell r="B493">
            <v>0</v>
          </cell>
          <cell r="C493">
            <v>0</v>
          </cell>
          <cell r="E493">
            <v>0</v>
          </cell>
          <cell r="F493">
            <v>0</v>
          </cell>
          <cell r="H493">
            <v>0</v>
          </cell>
          <cell r="I493">
            <v>0</v>
          </cell>
          <cell r="K493">
            <v>0</v>
          </cell>
          <cell r="L493">
            <v>0</v>
          </cell>
          <cell r="N493">
            <v>0</v>
          </cell>
          <cell r="O493">
            <v>0</v>
          </cell>
          <cell r="Q493">
            <v>0</v>
          </cell>
          <cell r="R493">
            <v>0</v>
          </cell>
          <cell r="T493">
            <v>0</v>
          </cell>
          <cell r="U493">
            <v>0</v>
          </cell>
          <cell r="W493">
            <v>0</v>
          </cell>
          <cell r="X493">
            <v>0</v>
          </cell>
          <cell r="Z493">
            <v>0</v>
          </cell>
          <cell r="AA493">
            <v>0</v>
          </cell>
          <cell r="AC493">
            <v>0</v>
          </cell>
          <cell r="AD493">
            <v>0</v>
          </cell>
          <cell r="AF493">
            <v>0</v>
          </cell>
          <cell r="AG493">
            <v>0</v>
          </cell>
          <cell r="AI493">
            <v>0</v>
          </cell>
          <cell r="AJ493">
            <v>0</v>
          </cell>
          <cell r="AL493">
            <v>0</v>
          </cell>
          <cell r="AM493">
            <v>0</v>
          </cell>
          <cell r="AO493">
            <v>0</v>
          </cell>
          <cell r="AP493">
            <v>0</v>
          </cell>
          <cell r="AR493">
            <v>0</v>
          </cell>
          <cell r="AS493">
            <v>0</v>
          </cell>
          <cell r="AU493">
            <v>0</v>
          </cell>
          <cell r="AV493">
            <v>0</v>
          </cell>
          <cell r="AX493">
            <v>0</v>
          </cell>
          <cell r="AY493">
            <v>0</v>
          </cell>
          <cell r="BA493">
            <v>0</v>
          </cell>
          <cell r="BB493">
            <v>0</v>
          </cell>
          <cell r="BD493">
            <v>0</v>
          </cell>
          <cell r="BE493">
            <v>0</v>
          </cell>
          <cell r="BG493">
            <v>0</v>
          </cell>
          <cell r="BH493">
            <v>0</v>
          </cell>
          <cell r="BJ493">
            <v>0</v>
          </cell>
          <cell r="BK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S493">
            <v>0</v>
          </cell>
          <cell r="BT493">
            <v>0</v>
          </cell>
          <cell r="BV493">
            <v>0</v>
          </cell>
          <cell r="BW493">
            <v>0</v>
          </cell>
          <cell r="BY493">
            <v>0</v>
          </cell>
          <cell r="BZ493">
            <v>0</v>
          </cell>
          <cell r="CB493">
            <v>0</v>
          </cell>
          <cell r="CC493">
            <v>0</v>
          </cell>
          <cell r="CE493">
            <v>0</v>
          </cell>
          <cell r="CF493">
            <v>0</v>
          </cell>
          <cell r="CH493">
            <v>0</v>
          </cell>
          <cell r="CI493">
            <v>0</v>
          </cell>
          <cell r="CK493">
            <v>0</v>
          </cell>
          <cell r="CL493">
            <v>0</v>
          </cell>
          <cell r="CN493">
            <v>0</v>
          </cell>
          <cell r="CO493">
            <v>0</v>
          </cell>
        </row>
        <row r="494">
          <cell r="B494">
            <v>0</v>
          </cell>
          <cell r="C494">
            <v>0</v>
          </cell>
          <cell r="E494">
            <v>0</v>
          </cell>
          <cell r="F494">
            <v>0</v>
          </cell>
          <cell r="H494">
            <v>0</v>
          </cell>
          <cell r="I494">
            <v>0</v>
          </cell>
          <cell r="K494">
            <v>0</v>
          </cell>
          <cell r="L494">
            <v>0</v>
          </cell>
          <cell r="N494">
            <v>0</v>
          </cell>
          <cell r="O494">
            <v>0</v>
          </cell>
          <cell r="Q494">
            <v>0</v>
          </cell>
          <cell r="R494">
            <v>0</v>
          </cell>
          <cell r="T494">
            <v>0</v>
          </cell>
          <cell r="U494">
            <v>0</v>
          </cell>
          <cell r="W494">
            <v>0</v>
          </cell>
          <cell r="X494">
            <v>0</v>
          </cell>
          <cell r="Z494">
            <v>0</v>
          </cell>
          <cell r="AA494">
            <v>0</v>
          </cell>
          <cell r="AC494">
            <v>0</v>
          </cell>
          <cell r="AD494">
            <v>0</v>
          </cell>
          <cell r="AF494">
            <v>0</v>
          </cell>
          <cell r="AG494">
            <v>0</v>
          </cell>
          <cell r="AI494">
            <v>0</v>
          </cell>
          <cell r="AJ494">
            <v>0</v>
          </cell>
          <cell r="AL494">
            <v>0</v>
          </cell>
          <cell r="AM494">
            <v>0</v>
          </cell>
          <cell r="AO494">
            <v>0</v>
          </cell>
          <cell r="AP494">
            <v>0</v>
          </cell>
          <cell r="AR494">
            <v>0</v>
          </cell>
          <cell r="AS494">
            <v>0</v>
          </cell>
          <cell r="AU494">
            <v>0</v>
          </cell>
          <cell r="AV494">
            <v>0</v>
          </cell>
          <cell r="AX494">
            <v>0</v>
          </cell>
          <cell r="AY494">
            <v>0</v>
          </cell>
          <cell r="BA494">
            <v>0</v>
          </cell>
          <cell r="BB494">
            <v>0</v>
          </cell>
          <cell r="BD494">
            <v>0</v>
          </cell>
          <cell r="BE494">
            <v>0</v>
          </cell>
          <cell r="BG494">
            <v>0</v>
          </cell>
          <cell r="BH494">
            <v>0</v>
          </cell>
          <cell r="BJ494">
            <v>0</v>
          </cell>
          <cell r="BK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S494">
            <v>0</v>
          </cell>
          <cell r="BT494">
            <v>0</v>
          </cell>
          <cell r="BV494">
            <v>0</v>
          </cell>
          <cell r="BW494">
            <v>0</v>
          </cell>
          <cell r="BY494">
            <v>0</v>
          </cell>
          <cell r="BZ494">
            <v>0</v>
          </cell>
          <cell r="CB494">
            <v>0</v>
          </cell>
          <cell r="CC494">
            <v>0</v>
          </cell>
          <cell r="CE494">
            <v>0</v>
          </cell>
          <cell r="CF494">
            <v>0</v>
          </cell>
          <cell r="CH494">
            <v>0</v>
          </cell>
          <cell r="CI494">
            <v>0</v>
          </cell>
          <cell r="CK494">
            <v>0</v>
          </cell>
          <cell r="CL494">
            <v>0</v>
          </cell>
          <cell r="CN494">
            <v>0</v>
          </cell>
          <cell r="CO494">
            <v>0</v>
          </cell>
        </row>
        <row r="495">
          <cell r="B495">
            <v>0</v>
          </cell>
          <cell r="C495">
            <v>0</v>
          </cell>
          <cell r="E495">
            <v>0</v>
          </cell>
          <cell r="F495">
            <v>0</v>
          </cell>
          <cell r="H495">
            <v>0</v>
          </cell>
          <cell r="I495">
            <v>0</v>
          </cell>
          <cell r="K495">
            <v>0</v>
          </cell>
          <cell r="L495">
            <v>0</v>
          </cell>
          <cell r="N495">
            <v>0</v>
          </cell>
          <cell r="O495">
            <v>0</v>
          </cell>
          <cell r="Q495">
            <v>0</v>
          </cell>
          <cell r="R495">
            <v>0</v>
          </cell>
          <cell r="T495">
            <v>0</v>
          </cell>
          <cell r="U495">
            <v>0</v>
          </cell>
          <cell r="W495">
            <v>0</v>
          </cell>
          <cell r="X495">
            <v>0</v>
          </cell>
          <cell r="Z495">
            <v>0</v>
          </cell>
          <cell r="AA495">
            <v>0</v>
          </cell>
          <cell r="AC495">
            <v>0</v>
          </cell>
          <cell r="AD495">
            <v>0</v>
          </cell>
          <cell r="AF495">
            <v>0</v>
          </cell>
          <cell r="AG495">
            <v>0</v>
          </cell>
          <cell r="AI495">
            <v>0</v>
          </cell>
          <cell r="AJ495">
            <v>0</v>
          </cell>
          <cell r="AL495">
            <v>0</v>
          </cell>
          <cell r="AM495">
            <v>0</v>
          </cell>
          <cell r="AO495">
            <v>0</v>
          </cell>
          <cell r="AP495">
            <v>0</v>
          </cell>
          <cell r="AR495">
            <v>0</v>
          </cell>
          <cell r="AS495">
            <v>0</v>
          </cell>
          <cell r="AU495">
            <v>0</v>
          </cell>
          <cell r="AV495">
            <v>0</v>
          </cell>
          <cell r="AX495">
            <v>0</v>
          </cell>
          <cell r="AY495">
            <v>0</v>
          </cell>
          <cell r="BA495">
            <v>0</v>
          </cell>
          <cell r="BB495">
            <v>0</v>
          </cell>
          <cell r="BD495">
            <v>0</v>
          </cell>
          <cell r="BE495">
            <v>0</v>
          </cell>
          <cell r="BG495">
            <v>0</v>
          </cell>
          <cell r="BH495">
            <v>0</v>
          </cell>
          <cell r="BJ495">
            <v>0</v>
          </cell>
          <cell r="BK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S495">
            <v>0</v>
          </cell>
          <cell r="BT495">
            <v>0</v>
          </cell>
          <cell r="BV495">
            <v>0</v>
          </cell>
          <cell r="BW495">
            <v>0</v>
          </cell>
          <cell r="BY495">
            <v>0</v>
          </cell>
          <cell r="BZ495">
            <v>0</v>
          </cell>
          <cell r="CB495">
            <v>0</v>
          </cell>
          <cell r="CC495">
            <v>0</v>
          </cell>
          <cell r="CE495">
            <v>0</v>
          </cell>
          <cell r="CF495">
            <v>0</v>
          </cell>
          <cell r="CH495">
            <v>0</v>
          </cell>
          <cell r="CI495">
            <v>0</v>
          </cell>
          <cell r="CK495">
            <v>0</v>
          </cell>
          <cell r="CL495">
            <v>0</v>
          </cell>
          <cell r="CN495">
            <v>0</v>
          </cell>
          <cell r="CO495">
            <v>0</v>
          </cell>
        </row>
        <row r="496">
          <cell r="B496">
            <v>0</v>
          </cell>
          <cell r="C496">
            <v>0</v>
          </cell>
          <cell r="E496">
            <v>0</v>
          </cell>
          <cell r="F496">
            <v>0</v>
          </cell>
          <cell r="H496">
            <v>0</v>
          </cell>
          <cell r="I496">
            <v>0</v>
          </cell>
          <cell r="K496">
            <v>0</v>
          </cell>
          <cell r="L496">
            <v>0</v>
          </cell>
          <cell r="N496">
            <v>0</v>
          </cell>
          <cell r="O496">
            <v>0</v>
          </cell>
          <cell r="Q496">
            <v>0</v>
          </cell>
          <cell r="R496">
            <v>0</v>
          </cell>
          <cell r="T496">
            <v>0</v>
          </cell>
          <cell r="U496">
            <v>0</v>
          </cell>
          <cell r="W496">
            <v>0</v>
          </cell>
          <cell r="X496">
            <v>0</v>
          </cell>
          <cell r="Z496">
            <v>0</v>
          </cell>
          <cell r="AA496">
            <v>0</v>
          </cell>
          <cell r="AC496">
            <v>0</v>
          </cell>
          <cell r="AD496">
            <v>0</v>
          </cell>
          <cell r="AF496">
            <v>0</v>
          </cell>
          <cell r="AG496">
            <v>0</v>
          </cell>
          <cell r="AI496">
            <v>0</v>
          </cell>
          <cell r="AJ496">
            <v>0</v>
          </cell>
          <cell r="AL496">
            <v>0</v>
          </cell>
          <cell r="AM496">
            <v>0</v>
          </cell>
          <cell r="AO496">
            <v>0</v>
          </cell>
          <cell r="AP496">
            <v>0</v>
          </cell>
          <cell r="AR496">
            <v>0</v>
          </cell>
          <cell r="AS496">
            <v>0</v>
          </cell>
          <cell r="AU496">
            <v>0</v>
          </cell>
          <cell r="AV496">
            <v>0</v>
          </cell>
          <cell r="AX496">
            <v>0</v>
          </cell>
          <cell r="AY496">
            <v>0</v>
          </cell>
          <cell r="BA496">
            <v>0</v>
          </cell>
          <cell r="BB496">
            <v>0</v>
          </cell>
          <cell r="BD496">
            <v>0</v>
          </cell>
          <cell r="BE496">
            <v>0</v>
          </cell>
          <cell r="BG496">
            <v>0</v>
          </cell>
          <cell r="BH496">
            <v>0</v>
          </cell>
          <cell r="BJ496">
            <v>0</v>
          </cell>
          <cell r="BK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S496">
            <v>0</v>
          </cell>
          <cell r="BT496">
            <v>0</v>
          </cell>
          <cell r="BV496">
            <v>0</v>
          </cell>
          <cell r="BW496">
            <v>0</v>
          </cell>
          <cell r="BY496">
            <v>0</v>
          </cell>
          <cell r="BZ496">
            <v>0</v>
          </cell>
          <cell r="CB496">
            <v>0</v>
          </cell>
          <cell r="CC496">
            <v>0</v>
          </cell>
          <cell r="CE496">
            <v>0</v>
          </cell>
          <cell r="CF496">
            <v>0</v>
          </cell>
          <cell r="CH496">
            <v>0</v>
          </cell>
          <cell r="CI496">
            <v>0</v>
          </cell>
          <cell r="CK496">
            <v>0</v>
          </cell>
          <cell r="CL496">
            <v>0</v>
          </cell>
          <cell r="CN496">
            <v>0</v>
          </cell>
          <cell r="CO496">
            <v>0</v>
          </cell>
        </row>
        <row r="497">
          <cell r="B497">
            <v>0</v>
          </cell>
          <cell r="C497">
            <v>0</v>
          </cell>
          <cell r="E497">
            <v>0</v>
          </cell>
          <cell r="F497">
            <v>0</v>
          </cell>
          <cell r="H497">
            <v>0</v>
          </cell>
          <cell r="I497">
            <v>0</v>
          </cell>
          <cell r="K497">
            <v>0</v>
          </cell>
          <cell r="L497">
            <v>0</v>
          </cell>
          <cell r="N497">
            <v>0</v>
          </cell>
          <cell r="O497">
            <v>0</v>
          </cell>
          <cell r="Q497">
            <v>0</v>
          </cell>
          <cell r="R497">
            <v>0</v>
          </cell>
          <cell r="T497">
            <v>0</v>
          </cell>
          <cell r="U497">
            <v>0</v>
          </cell>
          <cell r="W497">
            <v>0</v>
          </cell>
          <cell r="X497">
            <v>0</v>
          </cell>
          <cell r="Z497">
            <v>0</v>
          </cell>
          <cell r="AA497">
            <v>0</v>
          </cell>
          <cell r="AC497">
            <v>0</v>
          </cell>
          <cell r="AD497">
            <v>0</v>
          </cell>
          <cell r="AF497">
            <v>0</v>
          </cell>
          <cell r="AG497">
            <v>0</v>
          </cell>
          <cell r="AI497">
            <v>0</v>
          </cell>
          <cell r="AJ497">
            <v>0</v>
          </cell>
          <cell r="AL497">
            <v>0</v>
          </cell>
          <cell r="AM497">
            <v>0</v>
          </cell>
          <cell r="AO497">
            <v>0</v>
          </cell>
          <cell r="AP497">
            <v>0</v>
          </cell>
          <cell r="AR497">
            <v>0</v>
          </cell>
          <cell r="AS497">
            <v>0</v>
          </cell>
          <cell r="AU497">
            <v>0</v>
          </cell>
          <cell r="AV497">
            <v>0</v>
          </cell>
          <cell r="AX497">
            <v>0</v>
          </cell>
          <cell r="AY497">
            <v>0</v>
          </cell>
          <cell r="BA497">
            <v>0</v>
          </cell>
          <cell r="BB497">
            <v>0</v>
          </cell>
          <cell r="BD497">
            <v>0</v>
          </cell>
          <cell r="BE497">
            <v>0</v>
          </cell>
          <cell r="BG497">
            <v>0</v>
          </cell>
          <cell r="BH497">
            <v>0</v>
          </cell>
          <cell r="BJ497">
            <v>0</v>
          </cell>
          <cell r="BK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S497">
            <v>0</v>
          </cell>
          <cell r="BT497">
            <v>0</v>
          </cell>
          <cell r="BV497">
            <v>0</v>
          </cell>
          <cell r="BW497">
            <v>0</v>
          </cell>
          <cell r="BY497">
            <v>0</v>
          </cell>
          <cell r="BZ497">
            <v>0</v>
          </cell>
          <cell r="CB497">
            <v>0</v>
          </cell>
          <cell r="CC497">
            <v>0</v>
          </cell>
          <cell r="CE497">
            <v>0</v>
          </cell>
          <cell r="CF497">
            <v>0</v>
          </cell>
          <cell r="CH497">
            <v>0</v>
          </cell>
          <cell r="CI497">
            <v>0</v>
          </cell>
          <cell r="CK497">
            <v>0</v>
          </cell>
          <cell r="CL497">
            <v>0</v>
          </cell>
          <cell r="CN497">
            <v>0</v>
          </cell>
          <cell r="CO497">
            <v>0</v>
          </cell>
        </row>
        <row r="498">
          <cell r="B498">
            <v>0</v>
          </cell>
          <cell r="C498">
            <v>0</v>
          </cell>
          <cell r="E498">
            <v>0</v>
          </cell>
          <cell r="F498">
            <v>0</v>
          </cell>
          <cell r="H498">
            <v>0</v>
          </cell>
          <cell r="I498">
            <v>0</v>
          </cell>
          <cell r="K498">
            <v>0</v>
          </cell>
          <cell r="L498">
            <v>0</v>
          </cell>
          <cell r="N498">
            <v>0</v>
          </cell>
          <cell r="O498">
            <v>0</v>
          </cell>
          <cell r="Q498">
            <v>0</v>
          </cell>
          <cell r="R498">
            <v>0</v>
          </cell>
          <cell r="T498">
            <v>0</v>
          </cell>
          <cell r="U498">
            <v>0</v>
          </cell>
          <cell r="W498">
            <v>0</v>
          </cell>
          <cell r="X498">
            <v>0</v>
          </cell>
          <cell r="Z498">
            <v>0</v>
          </cell>
          <cell r="AA498">
            <v>0</v>
          </cell>
          <cell r="AC498">
            <v>0</v>
          </cell>
          <cell r="AD498">
            <v>0</v>
          </cell>
          <cell r="AF498">
            <v>0</v>
          </cell>
          <cell r="AG498">
            <v>0</v>
          </cell>
          <cell r="AI498">
            <v>0</v>
          </cell>
          <cell r="AJ498">
            <v>0</v>
          </cell>
          <cell r="AL498">
            <v>0</v>
          </cell>
          <cell r="AM498">
            <v>0</v>
          </cell>
          <cell r="AO498">
            <v>0</v>
          </cell>
          <cell r="AP498">
            <v>0</v>
          </cell>
          <cell r="AR498">
            <v>0</v>
          </cell>
          <cell r="AS498">
            <v>0</v>
          </cell>
          <cell r="AU498">
            <v>0</v>
          </cell>
          <cell r="AV498">
            <v>0</v>
          </cell>
          <cell r="AX498">
            <v>0</v>
          </cell>
          <cell r="AY498">
            <v>0</v>
          </cell>
          <cell r="BA498">
            <v>0</v>
          </cell>
          <cell r="BB498">
            <v>0</v>
          </cell>
          <cell r="BD498">
            <v>0</v>
          </cell>
          <cell r="BE498">
            <v>0</v>
          </cell>
          <cell r="BG498">
            <v>0</v>
          </cell>
          <cell r="BH498">
            <v>0</v>
          </cell>
          <cell r="BJ498">
            <v>0</v>
          </cell>
          <cell r="BK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S498">
            <v>0</v>
          </cell>
          <cell r="BT498">
            <v>0</v>
          </cell>
          <cell r="BV498">
            <v>0</v>
          </cell>
          <cell r="BW498">
            <v>0</v>
          </cell>
          <cell r="BY498">
            <v>0</v>
          </cell>
          <cell r="BZ498">
            <v>0</v>
          </cell>
          <cell r="CB498">
            <v>0</v>
          </cell>
          <cell r="CC498">
            <v>0</v>
          </cell>
          <cell r="CE498">
            <v>0</v>
          </cell>
          <cell r="CF498">
            <v>0</v>
          </cell>
          <cell r="CH498">
            <v>0</v>
          </cell>
          <cell r="CI498">
            <v>0</v>
          </cell>
          <cell r="CK498">
            <v>0</v>
          </cell>
          <cell r="CL498">
            <v>0</v>
          </cell>
          <cell r="CN498">
            <v>0</v>
          </cell>
          <cell r="CO498">
            <v>0</v>
          </cell>
        </row>
        <row r="499">
          <cell r="B499">
            <v>0</v>
          </cell>
          <cell r="C499">
            <v>0</v>
          </cell>
          <cell r="E499">
            <v>0</v>
          </cell>
          <cell r="F499">
            <v>0</v>
          </cell>
          <cell r="H499">
            <v>0</v>
          </cell>
          <cell r="I499">
            <v>0</v>
          </cell>
          <cell r="K499">
            <v>0</v>
          </cell>
          <cell r="L499">
            <v>0</v>
          </cell>
          <cell r="N499">
            <v>0</v>
          </cell>
          <cell r="O499">
            <v>0</v>
          </cell>
          <cell r="Q499">
            <v>0</v>
          </cell>
          <cell r="R499">
            <v>0</v>
          </cell>
          <cell r="T499">
            <v>0</v>
          </cell>
          <cell r="U499">
            <v>0</v>
          </cell>
          <cell r="W499">
            <v>0</v>
          </cell>
          <cell r="X499">
            <v>0</v>
          </cell>
          <cell r="Z499">
            <v>0</v>
          </cell>
          <cell r="AA499">
            <v>0</v>
          </cell>
          <cell r="AC499">
            <v>0</v>
          </cell>
          <cell r="AD499">
            <v>0</v>
          </cell>
          <cell r="AF499">
            <v>0</v>
          </cell>
          <cell r="AG499">
            <v>0</v>
          </cell>
          <cell r="AI499">
            <v>0</v>
          </cell>
          <cell r="AJ499">
            <v>0</v>
          </cell>
          <cell r="AL499">
            <v>0</v>
          </cell>
          <cell r="AM499">
            <v>0</v>
          </cell>
          <cell r="AO499">
            <v>0</v>
          </cell>
          <cell r="AP499">
            <v>0</v>
          </cell>
          <cell r="AR499">
            <v>0</v>
          </cell>
          <cell r="AS499">
            <v>0</v>
          </cell>
          <cell r="AU499">
            <v>0</v>
          </cell>
          <cell r="AV499">
            <v>0</v>
          </cell>
          <cell r="AX499">
            <v>0</v>
          </cell>
          <cell r="AY499">
            <v>0</v>
          </cell>
          <cell r="BA499">
            <v>0</v>
          </cell>
          <cell r="BB499">
            <v>0</v>
          </cell>
          <cell r="BD499">
            <v>0</v>
          </cell>
          <cell r="BE499">
            <v>0</v>
          </cell>
          <cell r="BG499">
            <v>0</v>
          </cell>
          <cell r="BH499">
            <v>0</v>
          </cell>
          <cell r="BJ499">
            <v>0</v>
          </cell>
          <cell r="BK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S499">
            <v>0</v>
          </cell>
          <cell r="BT499">
            <v>0</v>
          </cell>
          <cell r="BV499">
            <v>0</v>
          </cell>
          <cell r="BW499">
            <v>0</v>
          </cell>
          <cell r="BY499">
            <v>0</v>
          </cell>
          <cell r="BZ499">
            <v>0</v>
          </cell>
          <cell r="CB499">
            <v>0</v>
          </cell>
          <cell r="CC499">
            <v>0</v>
          </cell>
          <cell r="CE499">
            <v>0</v>
          </cell>
          <cell r="CF499">
            <v>0</v>
          </cell>
          <cell r="CH499">
            <v>0</v>
          </cell>
          <cell r="CI499">
            <v>0</v>
          </cell>
          <cell r="CK499">
            <v>0</v>
          </cell>
          <cell r="CL499">
            <v>0</v>
          </cell>
          <cell r="CN499">
            <v>0</v>
          </cell>
          <cell r="CO499">
            <v>0</v>
          </cell>
        </row>
        <row r="500">
          <cell r="B500">
            <v>0</v>
          </cell>
          <cell r="C500">
            <v>0</v>
          </cell>
          <cell r="E500">
            <v>0</v>
          </cell>
          <cell r="F500">
            <v>0</v>
          </cell>
          <cell r="H500">
            <v>0</v>
          </cell>
          <cell r="I500">
            <v>0</v>
          </cell>
          <cell r="K500">
            <v>0</v>
          </cell>
          <cell r="L500">
            <v>0</v>
          </cell>
          <cell r="N500">
            <v>0</v>
          </cell>
          <cell r="O500">
            <v>0</v>
          </cell>
          <cell r="Q500">
            <v>0</v>
          </cell>
          <cell r="R500">
            <v>0</v>
          </cell>
          <cell r="T500">
            <v>0</v>
          </cell>
          <cell r="U500">
            <v>0</v>
          </cell>
          <cell r="W500">
            <v>0</v>
          </cell>
          <cell r="X500">
            <v>0</v>
          </cell>
          <cell r="Z500">
            <v>0</v>
          </cell>
          <cell r="AA500">
            <v>0</v>
          </cell>
          <cell r="AC500">
            <v>0</v>
          </cell>
          <cell r="AD500">
            <v>0</v>
          </cell>
          <cell r="AF500">
            <v>0</v>
          </cell>
          <cell r="AG500">
            <v>0</v>
          </cell>
          <cell r="AI500">
            <v>0</v>
          </cell>
          <cell r="AJ500">
            <v>0</v>
          </cell>
          <cell r="AL500">
            <v>0</v>
          </cell>
          <cell r="AM500">
            <v>0</v>
          </cell>
          <cell r="AO500">
            <v>0</v>
          </cell>
          <cell r="AP500">
            <v>0</v>
          </cell>
          <cell r="AR500">
            <v>0</v>
          </cell>
          <cell r="AS500">
            <v>0</v>
          </cell>
          <cell r="AU500">
            <v>0</v>
          </cell>
          <cell r="AV500">
            <v>0</v>
          </cell>
          <cell r="AX500">
            <v>0</v>
          </cell>
          <cell r="AY500">
            <v>0</v>
          </cell>
          <cell r="BA500">
            <v>0</v>
          </cell>
          <cell r="BB500">
            <v>0</v>
          </cell>
          <cell r="BD500">
            <v>0</v>
          </cell>
          <cell r="BE500">
            <v>0</v>
          </cell>
          <cell r="BG500">
            <v>0</v>
          </cell>
          <cell r="BH500">
            <v>0</v>
          </cell>
          <cell r="BJ500">
            <v>0</v>
          </cell>
          <cell r="BK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S500">
            <v>0</v>
          </cell>
          <cell r="BT500">
            <v>0</v>
          </cell>
          <cell r="BV500">
            <v>0</v>
          </cell>
          <cell r="BW500">
            <v>0</v>
          </cell>
          <cell r="BY500">
            <v>0</v>
          </cell>
          <cell r="BZ500">
            <v>0</v>
          </cell>
          <cell r="CB500">
            <v>0</v>
          </cell>
          <cell r="CC500">
            <v>0</v>
          </cell>
          <cell r="CE500">
            <v>0</v>
          </cell>
          <cell r="CF500">
            <v>0</v>
          </cell>
          <cell r="CH500">
            <v>0</v>
          </cell>
          <cell r="CI500">
            <v>0</v>
          </cell>
          <cell r="CK500">
            <v>0</v>
          </cell>
          <cell r="CL500">
            <v>0</v>
          </cell>
          <cell r="CN500">
            <v>0</v>
          </cell>
          <cell r="CO500">
            <v>0</v>
          </cell>
        </row>
        <row r="501">
          <cell r="B501">
            <v>0</v>
          </cell>
          <cell r="C501">
            <v>0</v>
          </cell>
          <cell r="E501">
            <v>0</v>
          </cell>
          <cell r="F501">
            <v>0</v>
          </cell>
          <cell r="H501">
            <v>0</v>
          </cell>
          <cell r="I501">
            <v>0</v>
          </cell>
          <cell r="K501">
            <v>0</v>
          </cell>
          <cell r="L501">
            <v>0</v>
          </cell>
          <cell r="N501">
            <v>0</v>
          </cell>
          <cell r="O501">
            <v>0</v>
          </cell>
          <cell r="Q501">
            <v>0</v>
          </cell>
          <cell r="R501">
            <v>0</v>
          </cell>
          <cell r="T501">
            <v>0</v>
          </cell>
          <cell r="U501">
            <v>0</v>
          </cell>
          <cell r="W501">
            <v>0</v>
          </cell>
          <cell r="X501">
            <v>0</v>
          </cell>
          <cell r="Z501">
            <v>0</v>
          </cell>
          <cell r="AA501">
            <v>0</v>
          </cell>
          <cell r="AC501">
            <v>0</v>
          </cell>
          <cell r="AD501">
            <v>0</v>
          </cell>
          <cell r="AF501">
            <v>0</v>
          </cell>
          <cell r="AG501">
            <v>0</v>
          </cell>
          <cell r="AI501">
            <v>0</v>
          </cell>
          <cell r="AJ501">
            <v>0</v>
          </cell>
          <cell r="AL501">
            <v>0</v>
          </cell>
          <cell r="AM501">
            <v>0</v>
          </cell>
          <cell r="AO501">
            <v>0</v>
          </cell>
          <cell r="AP501">
            <v>0</v>
          </cell>
          <cell r="AR501">
            <v>0</v>
          </cell>
          <cell r="AS501">
            <v>0</v>
          </cell>
          <cell r="AU501">
            <v>0</v>
          </cell>
          <cell r="AV501">
            <v>0</v>
          </cell>
          <cell r="AX501">
            <v>0</v>
          </cell>
          <cell r="AY501">
            <v>0</v>
          </cell>
          <cell r="BA501">
            <v>0</v>
          </cell>
          <cell r="BB501">
            <v>0</v>
          </cell>
          <cell r="BD501">
            <v>0</v>
          </cell>
          <cell r="BE501">
            <v>0</v>
          </cell>
          <cell r="BG501">
            <v>0</v>
          </cell>
          <cell r="BH501">
            <v>0</v>
          </cell>
          <cell r="BJ501">
            <v>0</v>
          </cell>
          <cell r="BK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S501">
            <v>0</v>
          </cell>
          <cell r="BT501">
            <v>0</v>
          </cell>
          <cell r="BV501">
            <v>0</v>
          </cell>
          <cell r="BW501">
            <v>0</v>
          </cell>
          <cell r="BY501">
            <v>0</v>
          </cell>
          <cell r="BZ501">
            <v>0</v>
          </cell>
          <cell r="CB501">
            <v>0</v>
          </cell>
          <cell r="CC501">
            <v>0</v>
          </cell>
          <cell r="CE501">
            <v>0</v>
          </cell>
          <cell r="CF501">
            <v>0</v>
          </cell>
          <cell r="CH501">
            <v>0</v>
          </cell>
          <cell r="CI501">
            <v>0</v>
          </cell>
          <cell r="CK501">
            <v>0</v>
          </cell>
          <cell r="CL501">
            <v>0</v>
          </cell>
          <cell r="CN501">
            <v>0</v>
          </cell>
          <cell r="CO501">
            <v>0</v>
          </cell>
        </row>
        <row r="502">
          <cell r="B502">
            <v>0</v>
          </cell>
          <cell r="C502">
            <v>0</v>
          </cell>
          <cell r="E502">
            <v>0</v>
          </cell>
          <cell r="F502">
            <v>0</v>
          </cell>
          <cell r="H502">
            <v>0</v>
          </cell>
          <cell r="I502">
            <v>0</v>
          </cell>
          <cell r="K502">
            <v>0</v>
          </cell>
          <cell r="L502">
            <v>0</v>
          </cell>
          <cell r="N502">
            <v>0</v>
          </cell>
          <cell r="O502">
            <v>0</v>
          </cell>
          <cell r="Q502">
            <v>0</v>
          </cell>
          <cell r="R502">
            <v>0</v>
          </cell>
          <cell r="T502">
            <v>0</v>
          </cell>
          <cell r="U502">
            <v>0</v>
          </cell>
          <cell r="W502">
            <v>0</v>
          </cell>
          <cell r="X502">
            <v>0</v>
          </cell>
          <cell r="Z502">
            <v>0</v>
          </cell>
          <cell r="AA502">
            <v>0</v>
          </cell>
          <cell r="AC502">
            <v>0</v>
          </cell>
          <cell r="AD502">
            <v>0</v>
          </cell>
          <cell r="AF502">
            <v>0</v>
          </cell>
          <cell r="AG502">
            <v>0</v>
          </cell>
          <cell r="AI502">
            <v>0</v>
          </cell>
          <cell r="AJ502">
            <v>0</v>
          </cell>
          <cell r="AL502">
            <v>0</v>
          </cell>
          <cell r="AM502">
            <v>0</v>
          </cell>
          <cell r="AO502">
            <v>0</v>
          </cell>
          <cell r="AP502">
            <v>0</v>
          </cell>
          <cell r="AR502">
            <v>0</v>
          </cell>
          <cell r="AS502">
            <v>0</v>
          </cell>
          <cell r="AU502">
            <v>0</v>
          </cell>
          <cell r="AV502">
            <v>0</v>
          </cell>
          <cell r="AX502">
            <v>0</v>
          </cell>
          <cell r="AY502">
            <v>0</v>
          </cell>
          <cell r="BA502">
            <v>0</v>
          </cell>
          <cell r="BB502">
            <v>0</v>
          </cell>
          <cell r="BD502">
            <v>0</v>
          </cell>
          <cell r="BE502">
            <v>0</v>
          </cell>
          <cell r="BG502">
            <v>0</v>
          </cell>
          <cell r="BH502">
            <v>0</v>
          </cell>
          <cell r="BJ502">
            <v>0</v>
          </cell>
          <cell r="BK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S502">
            <v>0</v>
          </cell>
          <cell r="BT502">
            <v>0</v>
          </cell>
          <cell r="BV502">
            <v>0</v>
          </cell>
          <cell r="BW502">
            <v>0</v>
          </cell>
          <cell r="BY502">
            <v>0</v>
          </cell>
          <cell r="BZ502">
            <v>0</v>
          </cell>
          <cell r="CB502">
            <v>0</v>
          </cell>
          <cell r="CC502">
            <v>0</v>
          </cell>
          <cell r="CE502">
            <v>0</v>
          </cell>
          <cell r="CF502">
            <v>0</v>
          </cell>
          <cell r="CH502">
            <v>0</v>
          </cell>
          <cell r="CI502">
            <v>0</v>
          </cell>
          <cell r="CK502">
            <v>0</v>
          </cell>
          <cell r="CL502">
            <v>0</v>
          </cell>
          <cell r="CN502">
            <v>0</v>
          </cell>
          <cell r="CO502">
            <v>0</v>
          </cell>
        </row>
        <row r="503">
          <cell r="B503">
            <v>0</v>
          </cell>
          <cell r="C503">
            <v>0</v>
          </cell>
          <cell r="E503">
            <v>0</v>
          </cell>
          <cell r="F503">
            <v>0</v>
          </cell>
          <cell r="H503">
            <v>0</v>
          </cell>
          <cell r="I503">
            <v>0</v>
          </cell>
          <cell r="K503">
            <v>0</v>
          </cell>
          <cell r="L503">
            <v>0</v>
          </cell>
          <cell r="N503">
            <v>0</v>
          </cell>
          <cell r="O503">
            <v>0</v>
          </cell>
          <cell r="Q503">
            <v>0</v>
          </cell>
          <cell r="R503">
            <v>0</v>
          </cell>
          <cell r="T503">
            <v>0</v>
          </cell>
          <cell r="U503">
            <v>0</v>
          </cell>
          <cell r="W503">
            <v>0</v>
          </cell>
          <cell r="X503">
            <v>0</v>
          </cell>
          <cell r="Z503">
            <v>0</v>
          </cell>
          <cell r="AA503">
            <v>0</v>
          </cell>
          <cell r="AC503">
            <v>0</v>
          </cell>
          <cell r="AD503">
            <v>0</v>
          </cell>
          <cell r="AF503">
            <v>0</v>
          </cell>
          <cell r="AG503">
            <v>0</v>
          </cell>
          <cell r="AI503">
            <v>0</v>
          </cell>
          <cell r="AJ503">
            <v>0</v>
          </cell>
          <cell r="AL503">
            <v>0</v>
          </cell>
          <cell r="AM503">
            <v>0</v>
          </cell>
          <cell r="AO503">
            <v>0</v>
          </cell>
          <cell r="AP503">
            <v>0</v>
          </cell>
          <cell r="AR503">
            <v>0</v>
          </cell>
          <cell r="AS503">
            <v>0</v>
          </cell>
          <cell r="AU503">
            <v>0</v>
          </cell>
          <cell r="AV503">
            <v>0</v>
          </cell>
          <cell r="AX503">
            <v>0</v>
          </cell>
          <cell r="AY503">
            <v>0</v>
          </cell>
          <cell r="BA503">
            <v>0</v>
          </cell>
          <cell r="BB503">
            <v>0</v>
          </cell>
          <cell r="BD503">
            <v>0</v>
          </cell>
          <cell r="BE503">
            <v>0</v>
          </cell>
          <cell r="BG503">
            <v>0</v>
          </cell>
          <cell r="BH503">
            <v>0</v>
          </cell>
          <cell r="BJ503">
            <v>0</v>
          </cell>
          <cell r="BK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S503">
            <v>0</v>
          </cell>
          <cell r="BT503">
            <v>0</v>
          </cell>
          <cell r="BV503">
            <v>0</v>
          </cell>
          <cell r="BW503">
            <v>0</v>
          </cell>
          <cell r="BY503">
            <v>0</v>
          </cell>
          <cell r="BZ503">
            <v>0</v>
          </cell>
          <cell r="CB503">
            <v>0</v>
          </cell>
          <cell r="CC503">
            <v>0</v>
          </cell>
          <cell r="CE503">
            <v>0</v>
          </cell>
          <cell r="CF503">
            <v>0</v>
          </cell>
          <cell r="CH503">
            <v>0</v>
          </cell>
          <cell r="CI503">
            <v>0</v>
          </cell>
          <cell r="CK503">
            <v>0</v>
          </cell>
          <cell r="CL503">
            <v>0</v>
          </cell>
          <cell r="CN503">
            <v>0</v>
          </cell>
          <cell r="CO503">
            <v>0</v>
          </cell>
        </row>
        <row r="504">
          <cell r="B504">
            <v>0</v>
          </cell>
          <cell r="C504">
            <v>0</v>
          </cell>
          <cell r="E504">
            <v>0</v>
          </cell>
          <cell r="F504">
            <v>0</v>
          </cell>
          <cell r="H504">
            <v>0</v>
          </cell>
          <cell r="I504">
            <v>0</v>
          </cell>
          <cell r="K504">
            <v>0</v>
          </cell>
          <cell r="L504">
            <v>0</v>
          </cell>
          <cell r="N504">
            <v>0</v>
          </cell>
          <cell r="O504">
            <v>0</v>
          </cell>
          <cell r="Q504">
            <v>0</v>
          </cell>
          <cell r="R504">
            <v>0</v>
          </cell>
          <cell r="T504">
            <v>0</v>
          </cell>
          <cell r="U504">
            <v>0</v>
          </cell>
          <cell r="W504">
            <v>0</v>
          </cell>
          <cell r="X504">
            <v>0</v>
          </cell>
          <cell r="Z504">
            <v>0</v>
          </cell>
          <cell r="AA504">
            <v>0</v>
          </cell>
          <cell r="AC504">
            <v>0</v>
          </cell>
          <cell r="AD504">
            <v>0</v>
          </cell>
          <cell r="AF504">
            <v>0</v>
          </cell>
          <cell r="AG504">
            <v>0</v>
          </cell>
          <cell r="AI504">
            <v>0</v>
          </cell>
          <cell r="AJ504">
            <v>0</v>
          </cell>
          <cell r="AL504">
            <v>0</v>
          </cell>
          <cell r="AM504">
            <v>0</v>
          </cell>
          <cell r="AO504">
            <v>0</v>
          </cell>
          <cell r="AP504">
            <v>0</v>
          </cell>
          <cell r="AR504">
            <v>0</v>
          </cell>
          <cell r="AS504">
            <v>0</v>
          </cell>
          <cell r="AU504">
            <v>0</v>
          </cell>
          <cell r="AV504">
            <v>0</v>
          </cell>
          <cell r="AX504">
            <v>0</v>
          </cell>
          <cell r="AY504">
            <v>0</v>
          </cell>
          <cell r="BA504">
            <v>0</v>
          </cell>
          <cell r="BB504">
            <v>0</v>
          </cell>
          <cell r="BD504">
            <v>0</v>
          </cell>
          <cell r="BE504">
            <v>0</v>
          </cell>
          <cell r="BG504">
            <v>0</v>
          </cell>
          <cell r="BH504">
            <v>0</v>
          </cell>
          <cell r="BJ504">
            <v>0</v>
          </cell>
          <cell r="BK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S504">
            <v>0</v>
          </cell>
          <cell r="BT504">
            <v>0</v>
          </cell>
          <cell r="BV504">
            <v>0</v>
          </cell>
          <cell r="BW504">
            <v>0</v>
          </cell>
          <cell r="BY504">
            <v>0</v>
          </cell>
          <cell r="BZ504">
            <v>0</v>
          </cell>
          <cell r="CB504">
            <v>0</v>
          </cell>
          <cell r="CC504">
            <v>0</v>
          </cell>
          <cell r="CE504">
            <v>0</v>
          </cell>
          <cell r="CF504">
            <v>0</v>
          </cell>
          <cell r="CH504">
            <v>0</v>
          </cell>
          <cell r="CI504">
            <v>0</v>
          </cell>
          <cell r="CK504">
            <v>0</v>
          </cell>
          <cell r="CL504">
            <v>0</v>
          </cell>
          <cell r="CN504">
            <v>0</v>
          </cell>
          <cell r="CO504">
            <v>0</v>
          </cell>
        </row>
        <row r="505">
          <cell r="B505">
            <v>0</v>
          </cell>
          <cell r="C505">
            <v>0</v>
          </cell>
          <cell r="E505">
            <v>0</v>
          </cell>
          <cell r="F505">
            <v>0</v>
          </cell>
          <cell r="H505">
            <v>0</v>
          </cell>
          <cell r="I505">
            <v>0</v>
          </cell>
          <cell r="K505">
            <v>0</v>
          </cell>
          <cell r="L505">
            <v>0</v>
          </cell>
          <cell r="N505">
            <v>0</v>
          </cell>
          <cell r="O505">
            <v>0</v>
          </cell>
          <cell r="Q505">
            <v>0</v>
          </cell>
          <cell r="R505">
            <v>0</v>
          </cell>
          <cell r="T505">
            <v>0</v>
          </cell>
          <cell r="U505">
            <v>0</v>
          </cell>
          <cell r="W505">
            <v>0</v>
          </cell>
          <cell r="X505">
            <v>0</v>
          </cell>
          <cell r="Z505">
            <v>0</v>
          </cell>
          <cell r="AA505">
            <v>0</v>
          </cell>
          <cell r="AC505">
            <v>0</v>
          </cell>
          <cell r="AD505">
            <v>0</v>
          </cell>
          <cell r="AF505">
            <v>0</v>
          </cell>
          <cell r="AG505">
            <v>0</v>
          </cell>
          <cell r="AI505">
            <v>0</v>
          </cell>
          <cell r="AJ505">
            <v>0</v>
          </cell>
          <cell r="AL505">
            <v>0</v>
          </cell>
          <cell r="AM505">
            <v>0</v>
          </cell>
          <cell r="AO505">
            <v>0</v>
          </cell>
          <cell r="AP505">
            <v>0</v>
          </cell>
          <cell r="AR505">
            <v>0</v>
          </cell>
          <cell r="AS505">
            <v>0</v>
          </cell>
          <cell r="AU505">
            <v>0</v>
          </cell>
          <cell r="AV505">
            <v>0</v>
          </cell>
          <cell r="AX505">
            <v>0</v>
          </cell>
          <cell r="AY505">
            <v>0</v>
          </cell>
          <cell r="BA505">
            <v>0</v>
          </cell>
          <cell r="BB505">
            <v>0</v>
          </cell>
          <cell r="BD505">
            <v>0</v>
          </cell>
          <cell r="BE505">
            <v>0</v>
          </cell>
          <cell r="BG505">
            <v>0</v>
          </cell>
          <cell r="BH505">
            <v>0</v>
          </cell>
          <cell r="BJ505">
            <v>0</v>
          </cell>
          <cell r="BK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S505">
            <v>0</v>
          </cell>
          <cell r="BT505">
            <v>0</v>
          </cell>
          <cell r="BV505">
            <v>0</v>
          </cell>
          <cell r="BW505">
            <v>0</v>
          </cell>
          <cell r="BY505">
            <v>0</v>
          </cell>
          <cell r="BZ505">
            <v>0</v>
          </cell>
          <cell r="CB505">
            <v>0</v>
          </cell>
          <cell r="CC505">
            <v>0</v>
          </cell>
          <cell r="CE505">
            <v>0</v>
          </cell>
          <cell r="CF505">
            <v>0</v>
          </cell>
          <cell r="CH505">
            <v>0</v>
          </cell>
          <cell r="CI505">
            <v>0</v>
          </cell>
          <cell r="CK505">
            <v>0</v>
          </cell>
          <cell r="CL505">
            <v>0</v>
          </cell>
          <cell r="CN505">
            <v>0</v>
          </cell>
          <cell r="CO505">
            <v>0</v>
          </cell>
        </row>
        <row r="506">
          <cell r="B506">
            <v>0</v>
          </cell>
          <cell r="C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0</v>
          </cell>
          <cell r="K506">
            <v>0</v>
          </cell>
          <cell r="L506">
            <v>0</v>
          </cell>
          <cell r="N506">
            <v>0</v>
          </cell>
          <cell r="O506">
            <v>0</v>
          </cell>
          <cell r="Q506">
            <v>0</v>
          </cell>
          <cell r="R506">
            <v>0</v>
          </cell>
          <cell r="T506">
            <v>0</v>
          </cell>
          <cell r="U506">
            <v>0</v>
          </cell>
          <cell r="W506">
            <v>0</v>
          </cell>
          <cell r="X506">
            <v>0</v>
          </cell>
          <cell r="Z506">
            <v>0</v>
          </cell>
          <cell r="AA506">
            <v>0</v>
          </cell>
          <cell r="AC506">
            <v>0</v>
          </cell>
          <cell r="AD506">
            <v>0</v>
          </cell>
          <cell r="AF506">
            <v>0</v>
          </cell>
          <cell r="AG506">
            <v>0</v>
          </cell>
          <cell r="AI506">
            <v>0</v>
          </cell>
          <cell r="AJ506">
            <v>0</v>
          </cell>
          <cell r="AL506">
            <v>0</v>
          </cell>
          <cell r="AM506">
            <v>0</v>
          </cell>
          <cell r="AO506">
            <v>0</v>
          </cell>
          <cell r="AP506">
            <v>0</v>
          </cell>
          <cell r="AR506">
            <v>0</v>
          </cell>
          <cell r="AS506">
            <v>0</v>
          </cell>
          <cell r="AU506">
            <v>0</v>
          </cell>
          <cell r="AV506">
            <v>0</v>
          </cell>
          <cell r="AX506">
            <v>0</v>
          </cell>
          <cell r="AY506">
            <v>0</v>
          </cell>
          <cell r="BA506">
            <v>0</v>
          </cell>
          <cell r="BB506">
            <v>0</v>
          </cell>
          <cell r="BD506">
            <v>0</v>
          </cell>
          <cell r="BE506">
            <v>0</v>
          </cell>
          <cell r="BG506">
            <v>0</v>
          </cell>
          <cell r="BH506">
            <v>0</v>
          </cell>
          <cell r="BJ506">
            <v>0</v>
          </cell>
          <cell r="BK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S506">
            <v>0</v>
          </cell>
          <cell r="BT506">
            <v>0</v>
          </cell>
          <cell r="BV506">
            <v>0</v>
          </cell>
          <cell r="BW506">
            <v>0</v>
          </cell>
          <cell r="BY506">
            <v>0</v>
          </cell>
          <cell r="BZ506">
            <v>0</v>
          </cell>
          <cell r="CB506">
            <v>0</v>
          </cell>
          <cell r="CC506">
            <v>0</v>
          </cell>
          <cell r="CE506">
            <v>0</v>
          </cell>
          <cell r="CF506">
            <v>0</v>
          </cell>
          <cell r="CH506">
            <v>0</v>
          </cell>
          <cell r="CI506">
            <v>0</v>
          </cell>
          <cell r="CK506">
            <v>0</v>
          </cell>
          <cell r="CL506">
            <v>0</v>
          </cell>
          <cell r="CN506">
            <v>0</v>
          </cell>
          <cell r="CO506">
            <v>0</v>
          </cell>
        </row>
        <row r="507">
          <cell r="B507">
            <v>0</v>
          </cell>
          <cell r="C507">
            <v>0</v>
          </cell>
          <cell r="E507">
            <v>0</v>
          </cell>
          <cell r="F507">
            <v>0</v>
          </cell>
          <cell r="H507">
            <v>0</v>
          </cell>
          <cell r="I507">
            <v>0</v>
          </cell>
          <cell r="K507">
            <v>0</v>
          </cell>
          <cell r="L507">
            <v>0</v>
          </cell>
          <cell r="N507">
            <v>0</v>
          </cell>
          <cell r="O507">
            <v>0</v>
          </cell>
          <cell r="Q507">
            <v>0</v>
          </cell>
          <cell r="R507">
            <v>0</v>
          </cell>
          <cell r="T507">
            <v>0</v>
          </cell>
          <cell r="U507">
            <v>0</v>
          </cell>
          <cell r="W507">
            <v>0</v>
          </cell>
          <cell r="X507">
            <v>0</v>
          </cell>
          <cell r="Z507">
            <v>0</v>
          </cell>
          <cell r="AA507">
            <v>0</v>
          </cell>
          <cell r="AC507">
            <v>0</v>
          </cell>
          <cell r="AD507">
            <v>0</v>
          </cell>
          <cell r="AF507">
            <v>0</v>
          </cell>
          <cell r="AG507">
            <v>0</v>
          </cell>
          <cell r="AI507">
            <v>0</v>
          </cell>
          <cell r="AJ507">
            <v>0</v>
          </cell>
          <cell r="AL507">
            <v>0</v>
          </cell>
          <cell r="AM507">
            <v>0</v>
          </cell>
          <cell r="AO507">
            <v>0</v>
          </cell>
          <cell r="AP507">
            <v>0</v>
          </cell>
          <cell r="AR507">
            <v>0</v>
          </cell>
          <cell r="AS507">
            <v>0</v>
          </cell>
          <cell r="AU507">
            <v>0</v>
          </cell>
          <cell r="AV507">
            <v>0</v>
          </cell>
          <cell r="AX507">
            <v>0</v>
          </cell>
          <cell r="AY507">
            <v>0</v>
          </cell>
          <cell r="BA507">
            <v>0</v>
          </cell>
          <cell r="BB507">
            <v>0</v>
          </cell>
          <cell r="BD507">
            <v>0</v>
          </cell>
          <cell r="BE507">
            <v>0</v>
          </cell>
          <cell r="BG507">
            <v>0</v>
          </cell>
          <cell r="BH507">
            <v>0</v>
          </cell>
          <cell r="BJ507">
            <v>0</v>
          </cell>
          <cell r="BK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S507">
            <v>0</v>
          </cell>
          <cell r="BT507">
            <v>0</v>
          </cell>
          <cell r="BV507">
            <v>0</v>
          </cell>
          <cell r="BW507">
            <v>0</v>
          </cell>
          <cell r="BY507">
            <v>0</v>
          </cell>
          <cell r="BZ507">
            <v>0</v>
          </cell>
          <cell r="CB507">
            <v>0</v>
          </cell>
          <cell r="CC507">
            <v>0</v>
          </cell>
          <cell r="CE507">
            <v>0</v>
          </cell>
          <cell r="CF507">
            <v>0</v>
          </cell>
          <cell r="CH507">
            <v>0</v>
          </cell>
          <cell r="CI507">
            <v>0</v>
          </cell>
          <cell r="CK507">
            <v>0</v>
          </cell>
          <cell r="CL507">
            <v>0</v>
          </cell>
          <cell r="CN507">
            <v>0</v>
          </cell>
          <cell r="CO507">
            <v>0</v>
          </cell>
        </row>
        <row r="508">
          <cell r="B508">
            <v>0</v>
          </cell>
          <cell r="C508">
            <v>0</v>
          </cell>
          <cell r="E508">
            <v>0</v>
          </cell>
          <cell r="F508">
            <v>0</v>
          </cell>
          <cell r="H508">
            <v>0</v>
          </cell>
          <cell r="I508">
            <v>0</v>
          </cell>
          <cell r="K508">
            <v>0</v>
          </cell>
          <cell r="L508">
            <v>0</v>
          </cell>
          <cell r="N508">
            <v>0</v>
          </cell>
          <cell r="O508">
            <v>0</v>
          </cell>
          <cell r="Q508">
            <v>0</v>
          </cell>
          <cell r="R508">
            <v>0</v>
          </cell>
          <cell r="T508">
            <v>0</v>
          </cell>
          <cell r="U508">
            <v>0</v>
          </cell>
          <cell r="W508">
            <v>0</v>
          </cell>
          <cell r="X508">
            <v>0</v>
          </cell>
          <cell r="Z508">
            <v>0</v>
          </cell>
          <cell r="AA508">
            <v>0</v>
          </cell>
          <cell r="AC508">
            <v>0</v>
          </cell>
          <cell r="AD508">
            <v>0</v>
          </cell>
          <cell r="AF508">
            <v>0</v>
          </cell>
          <cell r="AG508">
            <v>0</v>
          </cell>
          <cell r="AI508">
            <v>0</v>
          </cell>
          <cell r="AJ508">
            <v>0</v>
          </cell>
          <cell r="AL508">
            <v>0</v>
          </cell>
          <cell r="AM508">
            <v>0</v>
          </cell>
          <cell r="AO508">
            <v>0</v>
          </cell>
          <cell r="AP508">
            <v>0</v>
          </cell>
          <cell r="AR508">
            <v>0</v>
          </cell>
          <cell r="AS508">
            <v>0</v>
          </cell>
          <cell r="AU508">
            <v>0</v>
          </cell>
          <cell r="AV508">
            <v>0</v>
          </cell>
          <cell r="AX508">
            <v>0</v>
          </cell>
          <cell r="AY508">
            <v>0</v>
          </cell>
          <cell r="BA508">
            <v>0</v>
          </cell>
          <cell r="BB508">
            <v>0</v>
          </cell>
          <cell r="BD508">
            <v>0</v>
          </cell>
          <cell r="BE508">
            <v>0</v>
          </cell>
          <cell r="BG508">
            <v>0</v>
          </cell>
          <cell r="BH508">
            <v>0</v>
          </cell>
          <cell r="BJ508">
            <v>0</v>
          </cell>
          <cell r="BK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S508">
            <v>0</v>
          </cell>
          <cell r="BT508">
            <v>0</v>
          </cell>
          <cell r="BV508">
            <v>0</v>
          </cell>
          <cell r="BW508">
            <v>0</v>
          </cell>
          <cell r="BY508">
            <v>0</v>
          </cell>
          <cell r="BZ508">
            <v>0</v>
          </cell>
          <cell r="CB508">
            <v>0</v>
          </cell>
          <cell r="CC508">
            <v>0</v>
          </cell>
          <cell r="CE508">
            <v>0</v>
          </cell>
          <cell r="CF508">
            <v>0</v>
          </cell>
          <cell r="CH508">
            <v>0</v>
          </cell>
          <cell r="CI508">
            <v>0</v>
          </cell>
          <cell r="CK508">
            <v>0</v>
          </cell>
          <cell r="CL508">
            <v>0</v>
          </cell>
          <cell r="CN508">
            <v>0</v>
          </cell>
          <cell r="CO508">
            <v>0</v>
          </cell>
        </row>
        <row r="509">
          <cell r="B509">
            <v>0</v>
          </cell>
          <cell r="C509">
            <v>0</v>
          </cell>
          <cell r="E509">
            <v>0</v>
          </cell>
          <cell r="F509">
            <v>0</v>
          </cell>
          <cell r="H509">
            <v>0</v>
          </cell>
          <cell r="I509">
            <v>0</v>
          </cell>
          <cell r="K509">
            <v>0</v>
          </cell>
          <cell r="L509">
            <v>0</v>
          </cell>
          <cell r="N509">
            <v>0</v>
          </cell>
          <cell r="O509">
            <v>0</v>
          </cell>
          <cell r="Q509">
            <v>0</v>
          </cell>
          <cell r="R509">
            <v>0</v>
          </cell>
          <cell r="T509">
            <v>0</v>
          </cell>
          <cell r="U509">
            <v>0</v>
          </cell>
          <cell r="W509">
            <v>0</v>
          </cell>
          <cell r="X509">
            <v>0</v>
          </cell>
          <cell r="Z509">
            <v>0</v>
          </cell>
          <cell r="AA509">
            <v>0</v>
          </cell>
          <cell r="AC509">
            <v>0</v>
          </cell>
          <cell r="AD509">
            <v>0</v>
          </cell>
          <cell r="AF509">
            <v>0</v>
          </cell>
          <cell r="AG509">
            <v>0</v>
          </cell>
          <cell r="AI509">
            <v>0</v>
          </cell>
          <cell r="AJ509">
            <v>0</v>
          </cell>
          <cell r="AL509">
            <v>0</v>
          </cell>
          <cell r="AM509">
            <v>0</v>
          </cell>
          <cell r="AO509">
            <v>0</v>
          </cell>
          <cell r="AP509">
            <v>0</v>
          </cell>
          <cell r="AR509">
            <v>0</v>
          </cell>
          <cell r="AS509">
            <v>0</v>
          </cell>
          <cell r="AU509">
            <v>0</v>
          </cell>
          <cell r="AV509">
            <v>0</v>
          </cell>
          <cell r="AX509">
            <v>0</v>
          </cell>
          <cell r="AY509">
            <v>0</v>
          </cell>
          <cell r="BA509">
            <v>0</v>
          </cell>
          <cell r="BB509">
            <v>0</v>
          </cell>
          <cell r="BD509">
            <v>0</v>
          </cell>
          <cell r="BE509">
            <v>0</v>
          </cell>
          <cell r="BG509">
            <v>0</v>
          </cell>
          <cell r="BH509">
            <v>0</v>
          </cell>
          <cell r="BJ509">
            <v>0</v>
          </cell>
          <cell r="BK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S509">
            <v>0</v>
          </cell>
          <cell r="BT509">
            <v>0</v>
          </cell>
          <cell r="BV509">
            <v>0</v>
          </cell>
          <cell r="BW509">
            <v>0</v>
          </cell>
          <cell r="BY509">
            <v>0</v>
          </cell>
          <cell r="BZ509">
            <v>0</v>
          </cell>
          <cell r="CB509">
            <v>0</v>
          </cell>
          <cell r="CC509">
            <v>0</v>
          </cell>
          <cell r="CE509">
            <v>0</v>
          </cell>
          <cell r="CF509">
            <v>0</v>
          </cell>
          <cell r="CH509">
            <v>0</v>
          </cell>
          <cell r="CI509">
            <v>0</v>
          </cell>
          <cell r="CK509">
            <v>0</v>
          </cell>
          <cell r="CL509">
            <v>0</v>
          </cell>
          <cell r="CN509">
            <v>0</v>
          </cell>
          <cell r="CO509">
            <v>0</v>
          </cell>
        </row>
        <row r="510">
          <cell r="B510">
            <v>0</v>
          </cell>
          <cell r="C510">
            <v>0</v>
          </cell>
          <cell r="E510">
            <v>0</v>
          </cell>
          <cell r="F510">
            <v>0</v>
          </cell>
          <cell r="H510">
            <v>0</v>
          </cell>
          <cell r="I510">
            <v>0</v>
          </cell>
          <cell r="K510">
            <v>0</v>
          </cell>
          <cell r="L510">
            <v>0</v>
          </cell>
          <cell r="N510">
            <v>0</v>
          </cell>
          <cell r="O510">
            <v>0</v>
          </cell>
          <cell r="Q510">
            <v>0</v>
          </cell>
          <cell r="R510">
            <v>0</v>
          </cell>
          <cell r="T510">
            <v>0</v>
          </cell>
          <cell r="U510">
            <v>0</v>
          </cell>
          <cell r="W510">
            <v>0</v>
          </cell>
          <cell r="X510">
            <v>0</v>
          </cell>
          <cell r="Z510">
            <v>0</v>
          </cell>
          <cell r="AA510">
            <v>0</v>
          </cell>
          <cell r="AC510">
            <v>0</v>
          </cell>
          <cell r="AD510">
            <v>0</v>
          </cell>
          <cell r="AF510">
            <v>0</v>
          </cell>
          <cell r="AG510">
            <v>0</v>
          </cell>
          <cell r="AI510">
            <v>0</v>
          </cell>
          <cell r="AJ510">
            <v>0</v>
          </cell>
          <cell r="AL510">
            <v>0</v>
          </cell>
          <cell r="AM510">
            <v>0</v>
          </cell>
          <cell r="AO510">
            <v>0</v>
          </cell>
          <cell r="AP510">
            <v>0</v>
          </cell>
          <cell r="AR510">
            <v>0</v>
          </cell>
          <cell r="AS510">
            <v>0</v>
          </cell>
          <cell r="AU510">
            <v>0</v>
          </cell>
          <cell r="AV510">
            <v>0</v>
          </cell>
          <cell r="AX510">
            <v>0</v>
          </cell>
          <cell r="AY510">
            <v>0</v>
          </cell>
          <cell r="BA510">
            <v>0</v>
          </cell>
          <cell r="BB510">
            <v>0</v>
          </cell>
          <cell r="BD510">
            <v>0</v>
          </cell>
          <cell r="BE510">
            <v>0</v>
          </cell>
          <cell r="BG510">
            <v>0</v>
          </cell>
          <cell r="BH510">
            <v>0</v>
          </cell>
          <cell r="BJ510">
            <v>0</v>
          </cell>
          <cell r="BK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S510">
            <v>0</v>
          </cell>
          <cell r="BT510">
            <v>0</v>
          </cell>
          <cell r="BV510">
            <v>0</v>
          </cell>
          <cell r="BW510">
            <v>0</v>
          </cell>
          <cell r="BY510">
            <v>0</v>
          </cell>
          <cell r="BZ510">
            <v>0</v>
          </cell>
          <cell r="CB510">
            <v>0</v>
          </cell>
          <cell r="CC510">
            <v>0</v>
          </cell>
          <cell r="CE510">
            <v>0</v>
          </cell>
          <cell r="CF510">
            <v>0</v>
          </cell>
          <cell r="CH510">
            <v>0</v>
          </cell>
          <cell r="CI510">
            <v>0</v>
          </cell>
          <cell r="CK510">
            <v>0</v>
          </cell>
          <cell r="CL510">
            <v>0</v>
          </cell>
          <cell r="CN510">
            <v>0</v>
          </cell>
          <cell r="CO510">
            <v>0</v>
          </cell>
        </row>
        <row r="511">
          <cell r="B511">
            <v>0</v>
          </cell>
          <cell r="C511">
            <v>0</v>
          </cell>
          <cell r="E511">
            <v>0</v>
          </cell>
          <cell r="F511">
            <v>0</v>
          </cell>
          <cell r="H511">
            <v>0</v>
          </cell>
          <cell r="I511">
            <v>0</v>
          </cell>
          <cell r="K511">
            <v>0</v>
          </cell>
          <cell r="L511">
            <v>0</v>
          </cell>
          <cell r="N511">
            <v>0</v>
          </cell>
          <cell r="O511">
            <v>0</v>
          </cell>
          <cell r="Q511">
            <v>0</v>
          </cell>
          <cell r="R511">
            <v>0</v>
          </cell>
          <cell r="T511">
            <v>0</v>
          </cell>
          <cell r="U511">
            <v>0</v>
          </cell>
          <cell r="W511">
            <v>0</v>
          </cell>
          <cell r="X511">
            <v>0</v>
          </cell>
          <cell r="Z511">
            <v>0</v>
          </cell>
          <cell r="AA511">
            <v>0</v>
          </cell>
          <cell r="AC511">
            <v>0</v>
          </cell>
          <cell r="AD511">
            <v>0</v>
          </cell>
          <cell r="AF511">
            <v>0</v>
          </cell>
          <cell r="AG511">
            <v>0</v>
          </cell>
          <cell r="AI511">
            <v>0</v>
          </cell>
          <cell r="AJ511">
            <v>0</v>
          </cell>
          <cell r="AL511">
            <v>0</v>
          </cell>
          <cell r="AM511">
            <v>0</v>
          </cell>
          <cell r="AO511">
            <v>0</v>
          </cell>
          <cell r="AP511">
            <v>0</v>
          </cell>
          <cell r="AR511">
            <v>0</v>
          </cell>
          <cell r="AS511">
            <v>0</v>
          </cell>
          <cell r="AU511">
            <v>0</v>
          </cell>
          <cell r="AV511">
            <v>0</v>
          </cell>
          <cell r="AX511">
            <v>0</v>
          </cell>
          <cell r="AY511">
            <v>0</v>
          </cell>
          <cell r="BA511">
            <v>0</v>
          </cell>
          <cell r="BB511">
            <v>0</v>
          </cell>
          <cell r="BD511">
            <v>0</v>
          </cell>
          <cell r="BE511">
            <v>0</v>
          </cell>
          <cell r="BG511">
            <v>0</v>
          </cell>
          <cell r="BH511">
            <v>0</v>
          </cell>
          <cell r="BJ511">
            <v>0</v>
          </cell>
          <cell r="BK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S511">
            <v>0</v>
          </cell>
          <cell r="BT511">
            <v>0</v>
          </cell>
          <cell r="BV511">
            <v>0</v>
          </cell>
          <cell r="BW511">
            <v>0</v>
          </cell>
          <cell r="BY511">
            <v>0</v>
          </cell>
          <cell r="BZ511">
            <v>0</v>
          </cell>
          <cell r="CB511">
            <v>0</v>
          </cell>
          <cell r="CC511">
            <v>0</v>
          </cell>
          <cell r="CE511">
            <v>0</v>
          </cell>
          <cell r="CF511">
            <v>0</v>
          </cell>
          <cell r="CH511">
            <v>0</v>
          </cell>
          <cell r="CI511">
            <v>0</v>
          </cell>
          <cell r="CK511">
            <v>0</v>
          </cell>
          <cell r="CL511">
            <v>0</v>
          </cell>
          <cell r="CN511">
            <v>0</v>
          </cell>
          <cell r="CO511">
            <v>0</v>
          </cell>
        </row>
        <row r="512">
          <cell r="B512">
            <v>0</v>
          </cell>
          <cell r="C512">
            <v>0</v>
          </cell>
          <cell r="E512">
            <v>0</v>
          </cell>
          <cell r="F512">
            <v>0</v>
          </cell>
          <cell r="H512">
            <v>0</v>
          </cell>
          <cell r="I512">
            <v>0</v>
          </cell>
          <cell r="K512">
            <v>0</v>
          </cell>
          <cell r="L512">
            <v>0</v>
          </cell>
          <cell r="N512">
            <v>0</v>
          </cell>
          <cell r="O512">
            <v>0</v>
          </cell>
          <cell r="Q512">
            <v>0</v>
          </cell>
          <cell r="R512">
            <v>0</v>
          </cell>
          <cell r="T512">
            <v>0</v>
          </cell>
          <cell r="U512">
            <v>0</v>
          </cell>
          <cell r="W512">
            <v>0</v>
          </cell>
          <cell r="X512">
            <v>0</v>
          </cell>
          <cell r="Z512">
            <v>0</v>
          </cell>
          <cell r="AA512">
            <v>0</v>
          </cell>
          <cell r="AC512">
            <v>0</v>
          </cell>
          <cell r="AD512">
            <v>0</v>
          </cell>
          <cell r="AF512">
            <v>0</v>
          </cell>
          <cell r="AG512">
            <v>0</v>
          </cell>
          <cell r="AI512">
            <v>0</v>
          </cell>
          <cell r="AJ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0</v>
          </cell>
          <cell r="AR512">
            <v>0</v>
          </cell>
          <cell r="AS512">
            <v>0</v>
          </cell>
          <cell r="AU512">
            <v>0</v>
          </cell>
          <cell r="AV512">
            <v>0</v>
          </cell>
          <cell r="AX512">
            <v>0</v>
          </cell>
          <cell r="AY512">
            <v>0</v>
          </cell>
          <cell r="BA512">
            <v>0</v>
          </cell>
          <cell r="BB512">
            <v>0</v>
          </cell>
          <cell r="BD512">
            <v>0</v>
          </cell>
          <cell r="BE512">
            <v>0</v>
          </cell>
          <cell r="BG512">
            <v>0</v>
          </cell>
          <cell r="BH512">
            <v>0</v>
          </cell>
          <cell r="BJ512">
            <v>0</v>
          </cell>
          <cell r="BK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S512">
            <v>0</v>
          </cell>
          <cell r="BT512">
            <v>0</v>
          </cell>
          <cell r="BV512">
            <v>0</v>
          </cell>
          <cell r="BW512">
            <v>0</v>
          </cell>
          <cell r="BY512">
            <v>0</v>
          </cell>
          <cell r="BZ512">
            <v>0</v>
          </cell>
          <cell r="CB512">
            <v>0</v>
          </cell>
          <cell r="CC512">
            <v>0</v>
          </cell>
          <cell r="CE512">
            <v>0</v>
          </cell>
          <cell r="CF512">
            <v>0</v>
          </cell>
          <cell r="CH512">
            <v>0</v>
          </cell>
          <cell r="CI512">
            <v>0</v>
          </cell>
          <cell r="CK512">
            <v>0</v>
          </cell>
          <cell r="CL512">
            <v>0</v>
          </cell>
          <cell r="CN512">
            <v>0</v>
          </cell>
          <cell r="CO512">
            <v>0</v>
          </cell>
        </row>
        <row r="513">
          <cell r="B513">
            <v>0</v>
          </cell>
          <cell r="C513">
            <v>0</v>
          </cell>
          <cell r="E513">
            <v>0</v>
          </cell>
          <cell r="F513">
            <v>0</v>
          </cell>
          <cell r="H513">
            <v>0</v>
          </cell>
          <cell r="I513">
            <v>0</v>
          </cell>
          <cell r="K513">
            <v>0</v>
          </cell>
          <cell r="L513">
            <v>0</v>
          </cell>
          <cell r="N513">
            <v>0</v>
          </cell>
          <cell r="O513">
            <v>0</v>
          </cell>
          <cell r="Q513">
            <v>0</v>
          </cell>
          <cell r="R513">
            <v>0</v>
          </cell>
          <cell r="T513">
            <v>0</v>
          </cell>
          <cell r="U513">
            <v>0</v>
          </cell>
          <cell r="W513">
            <v>0</v>
          </cell>
          <cell r="X513">
            <v>0</v>
          </cell>
          <cell r="Z513">
            <v>0</v>
          </cell>
          <cell r="AA513">
            <v>0</v>
          </cell>
          <cell r="AC513">
            <v>0</v>
          </cell>
          <cell r="AD513">
            <v>0</v>
          </cell>
          <cell r="AF513">
            <v>0</v>
          </cell>
          <cell r="AG513">
            <v>0</v>
          </cell>
          <cell r="AI513">
            <v>0</v>
          </cell>
          <cell r="AJ513">
            <v>0</v>
          </cell>
          <cell r="AL513">
            <v>0</v>
          </cell>
          <cell r="AM513">
            <v>0</v>
          </cell>
          <cell r="AO513">
            <v>0</v>
          </cell>
          <cell r="AP513">
            <v>0</v>
          </cell>
          <cell r="AR513">
            <v>0</v>
          </cell>
          <cell r="AS513">
            <v>0</v>
          </cell>
          <cell r="AU513">
            <v>0</v>
          </cell>
          <cell r="AV513">
            <v>0</v>
          </cell>
          <cell r="AX513">
            <v>0</v>
          </cell>
          <cell r="AY513">
            <v>0</v>
          </cell>
          <cell r="BA513">
            <v>0</v>
          </cell>
          <cell r="BB513">
            <v>0</v>
          </cell>
          <cell r="BD513">
            <v>0</v>
          </cell>
          <cell r="BE513">
            <v>0</v>
          </cell>
          <cell r="BG513">
            <v>0</v>
          </cell>
          <cell r="BH513">
            <v>0</v>
          </cell>
          <cell r="BJ513">
            <v>0</v>
          </cell>
          <cell r="BK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S513">
            <v>0</v>
          </cell>
          <cell r="BT513">
            <v>0</v>
          </cell>
          <cell r="BV513">
            <v>0</v>
          </cell>
          <cell r="BW513">
            <v>0</v>
          </cell>
          <cell r="BY513">
            <v>0</v>
          </cell>
          <cell r="BZ513">
            <v>0</v>
          </cell>
          <cell r="CB513">
            <v>0</v>
          </cell>
          <cell r="CC513">
            <v>0</v>
          </cell>
          <cell r="CE513">
            <v>0</v>
          </cell>
          <cell r="CF513">
            <v>0</v>
          </cell>
          <cell r="CH513">
            <v>0</v>
          </cell>
          <cell r="CI513">
            <v>0</v>
          </cell>
          <cell r="CK513">
            <v>0</v>
          </cell>
          <cell r="CL513">
            <v>0</v>
          </cell>
          <cell r="CN513">
            <v>0</v>
          </cell>
          <cell r="CO513">
            <v>0</v>
          </cell>
        </row>
        <row r="514">
          <cell r="B514">
            <v>0</v>
          </cell>
          <cell r="C514">
            <v>0</v>
          </cell>
          <cell r="E514">
            <v>0</v>
          </cell>
          <cell r="F514">
            <v>0</v>
          </cell>
          <cell r="H514">
            <v>0</v>
          </cell>
          <cell r="I514">
            <v>0</v>
          </cell>
          <cell r="K514">
            <v>0</v>
          </cell>
          <cell r="L514">
            <v>0</v>
          </cell>
          <cell r="N514">
            <v>0</v>
          </cell>
          <cell r="O514">
            <v>0</v>
          </cell>
          <cell r="Q514">
            <v>0</v>
          </cell>
          <cell r="R514">
            <v>0</v>
          </cell>
          <cell r="T514">
            <v>0</v>
          </cell>
          <cell r="U514">
            <v>0</v>
          </cell>
          <cell r="W514">
            <v>0</v>
          </cell>
          <cell r="X514">
            <v>0</v>
          </cell>
          <cell r="Z514">
            <v>0</v>
          </cell>
          <cell r="AA514">
            <v>0</v>
          </cell>
          <cell r="AC514">
            <v>0</v>
          </cell>
          <cell r="AD514">
            <v>0</v>
          </cell>
          <cell r="AF514">
            <v>0</v>
          </cell>
          <cell r="AG514">
            <v>0</v>
          </cell>
          <cell r="AI514">
            <v>0</v>
          </cell>
          <cell r="AJ514">
            <v>0</v>
          </cell>
          <cell r="AL514">
            <v>0</v>
          </cell>
          <cell r="AM514">
            <v>0</v>
          </cell>
          <cell r="AO514">
            <v>0</v>
          </cell>
          <cell r="AP514">
            <v>0</v>
          </cell>
          <cell r="AR514">
            <v>0</v>
          </cell>
          <cell r="AS514">
            <v>0</v>
          </cell>
          <cell r="AU514">
            <v>0</v>
          </cell>
          <cell r="AV514">
            <v>0</v>
          </cell>
          <cell r="AX514">
            <v>0</v>
          </cell>
          <cell r="AY514">
            <v>0</v>
          </cell>
          <cell r="BA514">
            <v>0</v>
          </cell>
          <cell r="BB514">
            <v>0</v>
          </cell>
          <cell r="BD514">
            <v>0</v>
          </cell>
          <cell r="BE514">
            <v>0</v>
          </cell>
          <cell r="BG514">
            <v>0</v>
          </cell>
          <cell r="BH514">
            <v>0</v>
          </cell>
          <cell r="BJ514">
            <v>0</v>
          </cell>
          <cell r="BK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S514">
            <v>0</v>
          </cell>
          <cell r="BT514">
            <v>0</v>
          </cell>
          <cell r="BV514">
            <v>0</v>
          </cell>
          <cell r="BW514">
            <v>0</v>
          </cell>
          <cell r="BY514">
            <v>0</v>
          </cell>
          <cell r="BZ514">
            <v>0</v>
          </cell>
          <cell r="CB514">
            <v>0</v>
          </cell>
          <cell r="CC514">
            <v>0</v>
          </cell>
          <cell r="CE514">
            <v>0</v>
          </cell>
          <cell r="CF514">
            <v>0</v>
          </cell>
          <cell r="CH514">
            <v>0</v>
          </cell>
          <cell r="CI514">
            <v>0</v>
          </cell>
          <cell r="CK514">
            <v>0</v>
          </cell>
          <cell r="CL514">
            <v>0</v>
          </cell>
          <cell r="CN514">
            <v>0</v>
          </cell>
          <cell r="CO514">
            <v>0</v>
          </cell>
        </row>
        <row r="515">
          <cell r="B515">
            <v>0</v>
          </cell>
          <cell r="C515">
            <v>0</v>
          </cell>
          <cell r="E515">
            <v>0</v>
          </cell>
          <cell r="F515">
            <v>0</v>
          </cell>
          <cell r="H515">
            <v>0</v>
          </cell>
          <cell r="I515">
            <v>0</v>
          </cell>
          <cell r="K515">
            <v>0</v>
          </cell>
          <cell r="L515">
            <v>0</v>
          </cell>
          <cell r="N515">
            <v>0</v>
          </cell>
          <cell r="O515">
            <v>0</v>
          </cell>
          <cell r="Q515">
            <v>0</v>
          </cell>
          <cell r="R515">
            <v>0</v>
          </cell>
          <cell r="T515">
            <v>0</v>
          </cell>
          <cell r="U515">
            <v>0</v>
          </cell>
          <cell r="W515">
            <v>0</v>
          </cell>
          <cell r="X515">
            <v>0</v>
          </cell>
          <cell r="Z515">
            <v>0</v>
          </cell>
          <cell r="AA515">
            <v>0</v>
          </cell>
          <cell r="AC515">
            <v>0</v>
          </cell>
          <cell r="AD515">
            <v>0</v>
          </cell>
          <cell r="AF515">
            <v>0</v>
          </cell>
          <cell r="AG515">
            <v>0</v>
          </cell>
          <cell r="AI515">
            <v>0</v>
          </cell>
          <cell r="AJ515">
            <v>0</v>
          </cell>
          <cell r="AL515">
            <v>0</v>
          </cell>
          <cell r="AM515">
            <v>0</v>
          </cell>
          <cell r="AO515">
            <v>0</v>
          </cell>
          <cell r="AP515">
            <v>0</v>
          </cell>
          <cell r="AR515">
            <v>0</v>
          </cell>
          <cell r="AS515">
            <v>0</v>
          </cell>
          <cell r="AU515">
            <v>0</v>
          </cell>
          <cell r="AV515">
            <v>0</v>
          </cell>
          <cell r="AX515">
            <v>0</v>
          </cell>
          <cell r="AY515">
            <v>0</v>
          </cell>
          <cell r="BA515">
            <v>0</v>
          </cell>
          <cell r="BB515">
            <v>0</v>
          </cell>
          <cell r="BD515">
            <v>0</v>
          </cell>
          <cell r="BE515">
            <v>0</v>
          </cell>
          <cell r="BG515">
            <v>0</v>
          </cell>
          <cell r="BH515">
            <v>0</v>
          </cell>
          <cell r="BJ515">
            <v>0</v>
          </cell>
          <cell r="BK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S515">
            <v>0</v>
          </cell>
          <cell r="BT515">
            <v>0</v>
          </cell>
          <cell r="BV515">
            <v>0</v>
          </cell>
          <cell r="BW515">
            <v>0</v>
          </cell>
          <cell r="BY515">
            <v>0</v>
          </cell>
          <cell r="BZ515">
            <v>0</v>
          </cell>
          <cell r="CB515">
            <v>0</v>
          </cell>
          <cell r="CC515">
            <v>0</v>
          </cell>
          <cell r="CE515">
            <v>0</v>
          </cell>
          <cell r="CF515">
            <v>0</v>
          </cell>
          <cell r="CH515">
            <v>0</v>
          </cell>
          <cell r="CI515">
            <v>0</v>
          </cell>
          <cell r="CK515">
            <v>0</v>
          </cell>
          <cell r="CL515">
            <v>0</v>
          </cell>
          <cell r="CN515">
            <v>0</v>
          </cell>
          <cell r="CO515">
            <v>0</v>
          </cell>
        </row>
        <row r="516">
          <cell r="B516">
            <v>0</v>
          </cell>
          <cell r="C516">
            <v>0</v>
          </cell>
          <cell r="E516">
            <v>0</v>
          </cell>
          <cell r="F516">
            <v>0</v>
          </cell>
          <cell r="H516">
            <v>0</v>
          </cell>
          <cell r="I516">
            <v>0</v>
          </cell>
          <cell r="K516">
            <v>0</v>
          </cell>
          <cell r="L516">
            <v>0</v>
          </cell>
          <cell r="N516">
            <v>0</v>
          </cell>
          <cell r="O516">
            <v>0</v>
          </cell>
          <cell r="Q516">
            <v>0</v>
          </cell>
          <cell r="R516">
            <v>0</v>
          </cell>
          <cell r="T516">
            <v>0</v>
          </cell>
          <cell r="U516">
            <v>0</v>
          </cell>
          <cell r="W516">
            <v>0</v>
          </cell>
          <cell r="X516">
            <v>0</v>
          </cell>
          <cell r="Z516">
            <v>0</v>
          </cell>
          <cell r="AA516">
            <v>0</v>
          </cell>
          <cell r="AC516">
            <v>0</v>
          </cell>
          <cell r="AD516">
            <v>0</v>
          </cell>
          <cell r="AF516">
            <v>0</v>
          </cell>
          <cell r="AG516">
            <v>0</v>
          </cell>
          <cell r="AI516">
            <v>0</v>
          </cell>
          <cell r="AJ516">
            <v>0</v>
          </cell>
          <cell r="AL516">
            <v>0</v>
          </cell>
          <cell r="AM516">
            <v>0</v>
          </cell>
          <cell r="AO516">
            <v>0</v>
          </cell>
          <cell r="AP516">
            <v>0</v>
          </cell>
          <cell r="AR516">
            <v>0</v>
          </cell>
          <cell r="AS516">
            <v>0</v>
          </cell>
          <cell r="AU516">
            <v>0</v>
          </cell>
          <cell r="AV516">
            <v>0</v>
          </cell>
          <cell r="AX516">
            <v>0</v>
          </cell>
          <cell r="AY516">
            <v>0</v>
          </cell>
          <cell r="BA516">
            <v>0</v>
          </cell>
          <cell r="BB516">
            <v>0</v>
          </cell>
          <cell r="BD516">
            <v>0</v>
          </cell>
          <cell r="BE516">
            <v>0</v>
          </cell>
          <cell r="BG516">
            <v>0</v>
          </cell>
          <cell r="BH516">
            <v>0</v>
          </cell>
          <cell r="BJ516">
            <v>0</v>
          </cell>
          <cell r="BK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S516">
            <v>0</v>
          </cell>
          <cell r="BT516">
            <v>0</v>
          </cell>
          <cell r="BV516">
            <v>0</v>
          </cell>
          <cell r="BW516">
            <v>0</v>
          </cell>
          <cell r="BY516">
            <v>0</v>
          </cell>
          <cell r="BZ516">
            <v>0</v>
          </cell>
          <cell r="CB516">
            <v>0</v>
          </cell>
          <cell r="CC516">
            <v>0</v>
          </cell>
          <cell r="CE516">
            <v>0</v>
          </cell>
          <cell r="CF516">
            <v>0</v>
          </cell>
          <cell r="CH516">
            <v>0</v>
          </cell>
          <cell r="CI516">
            <v>0</v>
          </cell>
          <cell r="CK516">
            <v>0</v>
          </cell>
          <cell r="CL516">
            <v>0</v>
          </cell>
          <cell r="CN516">
            <v>0</v>
          </cell>
          <cell r="CO516">
            <v>0</v>
          </cell>
        </row>
        <row r="517">
          <cell r="B517">
            <v>0</v>
          </cell>
          <cell r="C517">
            <v>0</v>
          </cell>
          <cell r="E517">
            <v>0</v>
          </cell>
          <cell r="F517">
            <v>0</v>
          </cell>
          <cell r="H517">
            <v>0</v>
          </cell>
          <cell r="I517">
            <v>0</v>
          </cell>
          <cell r="K517">
            <v>0</v>
          </cell>
          <cell r="L517">
            <v>0</v>
          </cell>
          <cell r="N517">
            <v>0</v>
          </cell>
          <cell r="O517">
            <v>0</v>
          </cell>
          <cell r="Q517">
            <v>0</v>
          </cell>
          <cell r="R517">
            <v>0</v>
          </cell>
          <cell r="T517">
            <v>0</v>
          </cell>
          <cell r="U517">
            <v>0</v>
          </cell>
          <cell r="W517">
            <v>0</v>
          </cell>
          <cell r="X517">
            <v>0</v>
          </cell>
          <cell r="Z517">
            <v>0</v>
          </cell>
          <cell r="AA517">
            <v>0</v>
          </cell>
          <cell r="AC517">
            <v>0</v>
          </cell>
          <cell r="AD517">
            <v>0</v>
          </cell>
          <cell r="AF517">
            <v>0</v>
          </cell>
          <cell r="AG517">
            <v>0</v>
          </cell>
          <cell r="AI517">
            <v>0</v>
          </cell>
          <cell r="AJ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0</v>
          </cell>
          <cell r="AR517">
            <v>0</v>
          </cell>
          <cell r="AS517">
            <v>0</v>
          </cell>
          <cell r="AU517">
            <v>0</v>
          </cell>
          <cell r="AV517">
            <v>0</v>
          </cell>
          <cell r="AX517">
            <v>0</v>
          </cell>
          <cell r="AY517">
            <v>0</v>
          </cell>
          <cell r="BA517">
            <v>0</v>
          </cell>
          <cell r="BB517">
            <v>0</v>
          </cell>
          <cell r="BD517">
            <v>0</v>
          </cell>
          <cell r="BE517">
            <v>0</v>
          </cell>
          <cell r="BG517">
            <v>0</v>
          </cell>
          <cell r="BH517">
            <v>0</v>
          </cell>
          <cell r="BJ517">
            <v>0</v>
          </cell>
          <cell r="BK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S517">
            <v>0</v>
          </cell>
          <cell r="BT517">
            <v>0</v>
          </cell>
          <cell r="BV517">
            <v>0</v>
          </cell>
          <cell r="BW517">
            <v>0</v>
          </cell>
          <cell r="BY517">
            <v>0</v>
          </cell>
          <cell r="BZ517">
            <v>0</v>
          </cell>
          <cell r="CB517">
            <v>0</v>
          </cell>
          <cell r="CC517">
            <v>0</v>
          </cell>
          <cell r="CE517">
            <v>0</v>
          </cell>
          <cell r="CF517">
            <v>0</v>
          </cell>
          <cell r="CH517">
            <v>0</v>
          </cell>
          <cell r="CI517">
            <v>0</v>
          </cell>
          <cell r="CK517">
            <v>0</v>
          </cell>
          <cell r="CL517">
            <v>0</v>
          </cell>
          <cell r="CN517">
            <v>0</v>
          </cell>
          <cell r="CO517">
            <v>0</v>
          </cell>
        </row>
        <row r="518">
          <cell r="B518">
            <v>0</v>
          </cell>
          <cell r="C518">
            <v>0</v>
          </cell>
          <cell r="E518">
            <v>0</v>
          </cell>
          <cell r="F518">
            <v>0</v>
          </cell>
          <cell r="H518">
            <v>0</v>
          </cell>
          <cell r="I518">
            <v>0</v>
          </cell>
          <cell r="K518">
            <v>0</v>
          </cell>
          <cell r="L518">
            <v>0</v>
          </cell>
          <cell r="N518">
            <v>0</v>
          </cell>
          <cell r="O518">
            <v>0</v>
          </cell>
          <cell r="Q518">
            <v>0</v>
          </cell>
          <cell r="R518">
            <v>0</v>
          </cell>
          <cell r="T518">
            <v>0</v>
          </cell>
          <cell r="U518">
            <v>0</v>
          </cell>
          <cell r="W518">
            <v>0</v>
          </cell>
          <cell r="X518">
            <v>0</v>
          </cell>
          <cell r="Z518">
            <v>0</v>
          </cell>
          <cell r="AA518">
            <v>0</v>
          </cell>
          <cell r="AC518">
            <v>0</v>
          </cell>
          <cell r="AD518">
            <v>0</v>
          </cell>
          <cell r="AF518">
            <v>0</v>
          </cell>
          <cell r="AG518">
            <v>0</v>
          </cell>
          <cell r="AI518">
            <v>0</v>
          </cell>
          <cell r="AJ518">
            <v>0</v>
          </cell>
          <cell r="AL518">
            <v>0</v>
          </cell>
          <cell r="AM518">
            <v>0</v>
          </cell>
          <cell r="AO518">
            <v>0</v>
          </cell>
          <cell r="AP518">
            <v>0</v>
          </cell>
          <cell r="AR518">
            <v>0</v>
          </cell>
          <cell r="AS518">
            <v>0</v>
          </cell>
          <cell r="AU518">
            <v>0</v>
          </cell>
          <cell r="AV518">
            <v>0</v>
          </cell>
          <cell r="AX518">
            <v>0</v>
          </cell>
          <cell r="AY518">
            <v>0</v>
          </cell>
          <cell r="BA518">
            <v>0</v>
          </cell>
          <cell r="BB518">
            <v>0</v>
          </cell>
          <cell r="BD518">
            <v>0</v>
          </cell>
          <cell r="BE518">
            <v>0</v>
          </cell>
          <cell r="BG518">
            <v>0</v>
          </cell>
          <cell r="BH518">
            <v>0</v>
          </cell>
          <cell r="BJ518">
            <v>0</v>
          </cell>
          <cell r="BK518">
            <v>0</v>
          </cell>
          <cell r="BM518">
            <v>0</v>
          </cell>
          <cell r="BN518">
            <v>0</v>
          </cell>
          <cell r="BP518">
            <v>0</v>
          </cell>
          <cell r="BQ518">
            <v>0</v>
          </cell>
          <cell r="BS518">
            <v>0</v>
          </cell>
          <cell r="BT518">
            <v>0</v>
          </cell>
          <cell r="BV518">
            <v>0</v>
          </cell>
          <cell r="BW518">
            <v>0</v>
          </cell>
          <cell r="BY518">
            <v>0</v>
          </cell>
          <cell r="BZ518">
            <v>0</v>
          </cell>
          <cell r="CB518">
            <v>0</v>
          </cell>
          <cell r="CC518">
            <v>0</v>
          </cell>
          <cell r="CE518">
            <v>0</v>
          </cell>
          <cell r="CF518">
            <v>0</v>
          </cell>
          <cell r="CH518">
            <v>0</v>
          </cell>
          <cell r="CI518">
            <v>0</v>
          </cell>
          <cell r="CK518">
            <v>0</v>
          </cell>
          <cell r="CL518">
            <v>0</v>
          </cell>
          <cell r="CN518">
            <v>0</v>
          </cell>
          <cell r="CO518">
            <v>0</v>
          </cell>
        </row>
        <row r="519">
          <cell r="B519">
            <v>0</v>
          </cell>
          <cell r="C519">
            <v>0</v>
          </cell>
          <cell r="E519">
            <v>0</v>
          </cell>
          <cell r="F519">
            <v>0</v>
          </cell>
          <cell r="H519">
            <v>0</v>
          </cell>
          <cell r="I519">
            <v>0</v>
          </cell>
          <cell r="K519">
            <v>0</v>
          </cell>
          <cell r="L519">
            <v>0</v>
          </cell>
          <cell r="N519">
            <v>0</v>
          </cell>
          <cell r="O519">
            <v>0</v>
          </cell>
          <cell r="Q519">
            <v>0</v>
          </cell>
          <cell r="R519">
            <v>0</v>
          </cell>
          <cell r="T519">
            <v>0</v>
          </cell>
          <cell r="U519">
            <v>0</v>
          </cell>
          <cell r="W519">
            <v>0</v>
          </cell>
          <cell r="X519">
            <v>0</v>
          </cell>
          <cell r="Z519">
            <v>0</v>
          </cell>
          <cell r="AA519">
            <v>0</v>
          </cell>
          <cell r="AC519">
            <v>0</v>
          </cell>
          <cell r="AD519">
            <v>0</v>
          </cell>
          <cell r="AF519">
            <v>0</v>
          </cell>
          <cell r="AG519">
            <v>0</v>
          </cell>
          <cell r="AI519">
            <v>0</v>
          </cell>
          <cell r="AJ519">
            <v>0</v>
          </cell>
          <cell r="AL519">
            <v>0</v>
          </cell>
          <cell r="AM519">
            <v>0</v>
          </cell>
          <cell r="AO519">
            <v>0</v>
          </cell>
          <cell r="AP519">
            <v>0</v>
          </cell>
          <cell r="AR519">
            <v>0</v>
          </cell>
          <cell r="AS519">
            <v>0</v>
          </cell>
          <cell r="AU519">
            <v>0</v>
          </cell>
          <cell r="AV519">
            <v>0</v>
          </cell>
          <cell r="AX519">
            <v>0</v>
          </cell>
          <cell r="AY519">
            <v>0</v>
          </cell>
          <cell r="BA519">
            <v>0</v>
          </cell>
          <cell r="BB519">
            <v>0</v>
          </cell>
          <cell r="BD519">
            <v>0</v>
          </cell>
          <cell r="BE519">
            <v>0</v>
          </cell>
          <cell r="BG519">
            <v>0</v>
          </cell>
          <cell r="BH519">
            <v>0</v>
          </cell>
          <cell r="BJ519">
            <v>0</v>
          </cell>
          <cell r="BK519">
            <v>0</v>
          </cell>
          <cell r="BM519">
            <v>0</v>
          </cell>
          <cell r="BN519">
            <v>0</v>
          </cell>
          <cell r="BP519">
            <v>0</v>
          </cell>
          <cell r="BQ519">
            <v>0</v>
          </cell>
          <cell r="BS519">
            <v>0</v>
          </cell>
          <cell r="BT519">
            <v>0</v>
          </cell>
          <cell r="BV519">
            <v>0</v>
          </cell>
          <cell r="BW519">
            <v>0</v>
          </cell>
          <cell r="BY519">
            <v>0</v>
          </cell>
          <cell r="BZ519">
            <v>0</v>
          </cell>
          <cell r="CB519">
            <v>0</v>
          </cell>
          <cell r="CC519">
            <v>0</v>
          </cell>
          <cell r="CE519">
            <v>0</v>
          </cell>
          <cell r="CF519">
            <v>0</v>
          </cell>
          <cell r="CH519">
            <v>0</v>
          </cell>
          <cell r="CI519">
            <v>0</v>
          </cell>
          <cell r="CK519">
            <v>0</v>
          </cell>
          <cell r="CL519">
            <v>0</v>
          </cell>
          <cell r="CN519">
            <v>0</v>
          </cell>
          <cell r="CO519">
            <v>0</v>
          </cell>
        </row>
        <row r="520">
          <cell r="B520">
            <v>0</v>
          </cell>
          <cell r="C520">
            <v>0</v>
          </cell>
          <cell r="E520">
            <v>0</v>
          </cell>
          <cell r="F520">
            <v>0</v>
          </cell>
          <cell r="H520">
            <v>0</v>
          </cell>
          <cell r="I520">
            <v>0</v>
          </cell>
          <cell r="K520">
            <v>0</v>
          </cell>
          <cell r="L520">
            <v>0</v>
          </cell>
          <cell r="N520">
            <v>0</v>
          </cell>
          <cell r="O520">
            <v>0</v>
          </cell>
          <cell r="Q520">
            <v>0</v>
          </cell>
          <cell r="R520">
            <v>0</v>
          </cell>
          <cell r="T520">
            <v>0</v>
          </cell>
          <cell r="U520">
            <v>0</v>
          </cell>
          <cell r="W520">
            <v>0</v>
          </cell>
          <cell r="X520">
            <v>0</v>
          </cell>
          <cell r="Z520">
            <v>0</v>
          </cell>
          <cell r="AA520">
            <v>0</v>
          </cell>
          <cell r="AC520">
            <v>0</v>
          </cell>
          <cell r="AD520">
            <v>0</v>
          </cell>
          <cell r="AF520">
            <v>0</v>
          </cell>
          <cell r="AG520">
            <v>0</v>
          </cell>
          <cell r="AI520">
            <v>0</v>
          </cell>
          <cell r="AJ520">
            <v>0</v>
          </cell>
          <cell r="AL520">
            <v>0</v>
          </cell>
          <cell r="AM520">
            <v>0</v>
          </cell>
          <cell r="AO520">
            <v>0</v>
          </cell>
          <cell r="AP520">
            <v>0</v>
          </cell>
          <cell r="AR520">
            <v>0</v>
          </cell>
          <cell r="AS520">
            <v>0</v>
          </cell>
          <cell r="AU520">
            <v>0</v>
          </cell>
          <cell r="AV520">
            <v>0</v>
          </cell>
          <cell r="AX520">
            <v>0</v>
          </cell>
          <cell r="AY520">
            <v>0</v>
          </cell>
          <cell r="BA520">
            <v>0</v>
          </cell>
          <cell r="BB520">
            <v>0</v>
          </cell>
          <cell r="BD520">
            <v>0</v>
          </cell>
          <cell r="BE520">
            <v>0</v>
          </cell>
          <cell r="BG520">
            <v>0</v>
          </cell>
          <cell r="BH520">
            <v>0</v>
          </cell>
          <cell r="BJ520">
            <v>0</v>
          </cell>
          <cell r="BK520">
            <v>0</v>
          </cell>
          <cell r="BM520">
            <v>0</v>
          </cell>
          <cell r="BN520">
            <v>0</v>
          </cell>
          <cell r="BP520">
            <v>0</v>
          </cell>
          <cell r="BQ520">
            <v>0</v>
          </cell>
          <cell r="BS520">
            <v>0</v>
          </cell>
          <cell r="BT520">
            <v>0</v>
          </cell>
          <cell r="BV520">
            <v>0</v>
          </cell>
          <cell r="BW520">
            <v>0</v>
          </cell>
          <cell r="BY520">
            <v>0</v>
          </cell>
          <cell r="BZ520">
            <v>0</v>
          </cell>
          <cell r="CB520">
            <v>0</v>
          </cell>
          <cell r="CC520">
            <v>0</v>
          </cell>
          <cell r="CE520">
            <v>0</v>
          </cell>
          <cell r="CF520">
            <v>0</v>
          </cell>
          <cell r="CH520">
            <v>0</v>
          </cell>
          <cell r="CI520">
            <v>0</v>
          </cell>
          <cell r="CK520">
            <v>0</v>
          </cell>
          <cell r="CL520">
            <v>0</v>
          </cell>
          <cell r="CN520">
            <v>0</v>
          </cell>
          <cell r="CO520">
            <v>0</v>
          </cell>
        </row>
        <row r="521">
          <cell r="B521">
            <v>0</v>
          </cell>
          <cell r="C521">
            <v>0</v>
          </cell>
          <cell r="E521">
            <v>0</v>
          </cell>
          <cell r="F521">
            <v>0</v>
          </cell>
          <cell r="H521">
            <v>0</v>
          </cell>
          <cell r="I521">
            <v>0</v>
          </cell>
          <cell r="K521">
            <v>0</v>
          </cell>
          <cell r="L521">
            <v>0</v>
          </cell>
          <cell r="N521">
            <v>0</v>
          </cell>
          <cell r="O521">
            <v>0</v>
          </cell>
          <cell r="Q521">
            <v>0</v>
          </cell>
          <cell r="R521">
            <v>0</v>
          </cell>
          <cell r="T521">
            <v>0</v>
          </cell>
          <cell r="U521">
            <v>0</v>
          </cell>
          <cell r="W521">
            <v>0</v>
          </cell>
          <cell r="X521">
            <v>0</v>
          </cell>
          <cell r="Z521">
            <v>0</v>
          </cell>
          <cell r="AA521">
            <v>0</v>
          </cell>
          <cell r="AC521">
            <v>0</v>
          </cell>
          <cell r="AD521">
            <v>0</v>
          </cell>
          <cell r="AF521">
            <v>0</v>
          </cell>
          <cell r="AG521">
            <v>0</v>
          </cell>
          <cell r="AI521">
            <v>0</v>
          </cell>
          <cell r="AJ521">
            <v>0</v>
          </cell>
          <cell r="AL521">
            <v>0</v>
          </cell>
          <cell r="AM521">
            <v>0</v>
          </cell>
          <cell r="AO521">
            <v>0</v>
          </cell>
          <cell r="AP521">
            <v>0</v>
          </cell>
          <cell r="AR521">
            <v>0</v>
          </cell>
          <cell r="AS521">
            <v>0</v>
          </cell>
          <cell r="AU521">
            <v>0</v>
          </cell>
          <cell r="AV521">
            <v>0</v>
          </cell>
          <cell r="AX521">
            <v>0</v>
          </cell>
          <cell r="AY521">
            <v>0</v>
          </cell>
          <cell r="BA521">
            <v>0</v>
          </cell>
          <cell r="BB521">
            <v>0</v>
          </cell>
          <cell r="BD521">
            <v>0</v>
          </cell>
          <cell r="BE521">
            <v>0</v>
          </cell>
          <cell r="BG521">
            <v>0</v>
          </cell>
          <cell r="BH521">
            <v>0</v>
          </cell>
          <cell r="BJ521">
            <v>0</v>
          </cell>
          <cell r="BK521">
            <v>0</v>
          </cell>
          <cell r="BM521">
            <v>0</v>
          </cell>
          <cell r="BN521">
            <v>0</v>
          </cell>
          <cell r="BP521">
            <v>0</v>
          </cell>
          <cell r="BQ521">
            <v>0</v>
          </cell>
          <cell r="BS521">
            <v>0</v>
          </cell>
          <cell r="BT521">
            <v>0</v>
          </cell>
          <cell r="BV521">
            <v>0</v>
          </cell>
          <cell r="BW521">
            <v>0</v>
          </cell>
          <cell r="BY521">
            <v>0</v>
          </cell>
          <cell r="BZ521">
            <v>0</v>
          </cell>
          <cell r="CB521">
            <v>0</v>
          </cell>
          <cell r="CC521">
            <v>0</v>
          </cell>
          <cell r="CE521">
            <v>0</v>
          </cell>
          <cell r="CF521">
            <v>0</v>
          </cell>
          <cell r="CH521">
            <v>0</v>
          </cell>
          <cell r="CI521">
            <v>0</v>
          </cell>
          <cell r="CK521">
            <v>0</v>
          </cell>
          <cell r="CL521">
            <v>0</v>
          </cell>
          <cell r="CN521">
            <v>0</v>
          </cell>
          <cell r="CO521">
            <v>0</v>
          </cell>
        </row>
        <row r="522">
          <cell r="B522">
            <v>0</v>
          </cell>
          <cell r="C522">
            <v>0</v>
          </cell>
          <cell r="E522">
            <v>0</v>
          </cell>
          <cell r="F522">
            <v>0</v>
          </cell>
          <cell r="H522">
            <v>0</v>
          </cell>
          <cell r="I522">
            <v>0</v>
          </cell>
          <cell r="K522">
            <v>0</v>
          </cell>
          <cell r="L522">
            <v>0</v>
          </cell>
          <cell r="N522">
            <v>0</v>
          </cell>
          <cell r="O522">
            <v>0</v>
          </cell>
          <cell r="Q522">
            <v>0</v>
          </cell>
          <cell r="R522">
            <v>0</v>
          </cell>
          <cell r="T522">
            <v>0</v>
          </cell>
          <cell r="U522">
            <v>0</v>
          </cell>
          <cell r="W522">
            <v>0</v>
          </cell>
          <cell r="X522">
            <v>0</v>
          </cell>
          <cell r="Z522">
            <v>0</v>
          </cell>
          <cell r="AA522">
            <v>0</v>
          </cell>
          <cell r="AC522">
            <v>0</v>
          </cell>
          <cell r="AD522">
            <v>0</v>
          </cell>
          <cell r="AF522">
            <v>0</v>
          </cell>
          <cell r="AG522">
            <v>0</v>
          </cell>
          <cell r="AI522">
            <v>0</v>
          </cell>
          <cell r="AJ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0</v>
          </cell>
          <cell r="AR522">
            <v>0</v>
          </cell>
          <cell r="AS522">
            <v>0</v>
          </cell>
          <cell r="AU522">
            <v>0</v>
          </cell>
          <cell r="AV522">
            <v>0</v>
          </cell>
          <cell r="AX522">
            <v>0</v>
          </cell>
          <cell r="AY522">
            <v>0</v>
          </cell>
          <cell r="BA522">
            <v>0</v>
          </cell>
          <cell r="BB522">
            <v>0</v>
          </cell>
          <cell r="BD522">
            <v>0</v>
          </cell>
          <cell r="BE522">
            <v>0</v>
          </cell>
          <cell r="BG522">
            <v>0</v>
          </cell>
          <cell r="BH522">
            <v>0</v>
          </cell>
          <cell r="BJ522">
            <v>0</v>
          </cell>
          <cell r="BK522">
            <v>0</v>
          </cell>
          <cell r="BM522">
            <v>0</v>
          </cell>
          <cell r="BN522">
            <v>0</v>
          </cell>
          <cell r="BP522">
            <v>0</v>
          </cell>
          <cell r="BQ522">
            <v>0</v>
          </cell>
          <cell r="BS522">
            <v>0</v>
          </cell>
          <cell r="BT522">
            <v>0</v>
          </cell>
          <cell r="BV522">
            <v>0</v>
          </cell>
          <cell r="BW522">
            <v>0</v>
          </cell>
          <cell r="BY522">
            <v>0</v>
          </cell>
          <cell r="BZ522">
            <v>0</v>
          </cell>
          <cell r="CB522">
            <v>0</v>
          </cell>
          <cell r="CC522">
            <v>0</v>
          </cell>
          <cell r="CE522">
            <v>0</v>
          </cell>
          <cell r="CF522">
            <v>0</v>
          </cell>
          <cell r="CH522">
            <v>0</v>
          </cell>
          <cell r="CI522">
            <v>0</v>
          </cell>
          <cell r="CK522">
            <v>0</v>
          </cell>
          <cell r="CL522">
            <v>0</v>
          </cell>
          <cell r="CN522">
            <v>0</v>
          </cell>
          <cell r="CO522">
            <v>0</v>
          </cell>
        </row>
        <row r="523">
          <cell r="B523">
            <v>0</v>
          </cell>
          <cell r="C523">
            <v>0</v>
          </cell>
          <cell r="E523">
            <v>0</v>
          </cell>
          <cell r="F523">
            <v>0</v>
          </cell>
          <cell r="H523">
            <v>0</v>
          </cell>
          <cell r="I523">
            <v>0</v>
          </cell>
          <cell r="K523">
            <v>0</v>
          </cell>
          <cell r="L523">
            <v>0</v>
          </cell>
          <cell r="N523">
            <v>0</v>
          </cell>
          <cell r="O523">
            <v>0</v>
          </cell>
          <cell r="Q523">
            <v>0</v>
          </cell>
          <cell r="R523">
            <v>0</v>
          </cell>
          <cell r="T523">
            <v>0</v>
          </cell>
          <cell r="U523">
            <v>0</v>
          </cell>
          <cell r="W523">
            <v>0</v>
          </cell>
          <cell r="X523">
            <v>0</v>
          </cell>
          <cell r="Z523">
            <v>0</v>
          </cell>
          <cell r="AA523">
            <v>0</v>
          </cell>
          <cell r="AC523">
            <v>0</v>
          </cell>
          <cell r="AD523">
            <v>0</v>
          </cell>
          <cell r="AF523">
            <v>0</v>
          </cell>
          <cell r="AG523">
            <v>0</v>
          </cell>
          <cell r="AI523">
            <v>0</v>
          </cell>
          <cell r="AJ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0</v>
          </cell>
          <cell r="AR523">
            <v>0</v>
          </cell>
          <cell r="AS523">
            <v>0</v>
          </cell>
          <cell r="AU523">
            <v>0</v>
          </cell>
          <cell r="AV523">
            <v>0</v>
          </cell>
          <cell r="AX523">
            <v>0</v>
          </cell>
          <cell r="AY523">
            <v>0</v>
          </cell>
          <cell r="BA523">
            <v>0</v>
          </cell>
          <cell r="BB523">
            <v>0</v>
          </cell>
          <cell r="BD523">
            <v>0</v>
          </cell>
          <cell r="BE523">
            <v>0</v>
          </cell>
          <cell r="BG523">
            <v>0</v>
          </cell>
          <cell r="BH523">
            <v>0</v>
          </cell>
          <cell r="BJ523">
            <v>0</v>
          </cell>
          <cell r="BK523">
            <v>0</v>
          </cell>
          <cell r="BM523">
            <v>0</v>
          </cell>
          <cell r="BN523">
            <v>0</v>
          </cell>
          <cell r="BP523">
            <v>0</v>
          </cell>
          <cell r="BQ523">
            <v>0</v>
          </cell>
          <cell r="BS523">
            <v>0</v>
          </cell>
          <cell r="BT523">
            <v>0</v>
          </cell>
          <cell r="BV523">
            <v>0</v>
          </cell>
          <cell r="BW523">
            <v>0</v>
          </cell>
          <cell r="BY523">
            <v>0</v>
          </cell>
          <cell r="BZ523">
            <v>0</v>
          </cell>
          <cell r="CB523">
            <v>0</v>
          </cell>
          <cell r="CC523">
            <v>0</v>
          </cell>
          <cell r="CE523">
            <v>0</v>
          </cell>
          <cell r="CF523">
            <v>0</v>
          </cell>
          <cell r="CH523">
            <v>0</v>
          </cell>
          <cell r="CI523">
            <v>0</v>
          </cell>
          <cell r="CK523">
            <v>0</v>
          </cell>
          <cell r="CL523">
            <v>0</v>
          </cell>
          <cell r="CN523">
            <v>0</v>
          </cell>
          <cell r="CO523">
            <v>0</v>
          </cell>
        </row>
        <row r="524">
          <cell r="B524">
            <v>0</v>
          </cell>
          <cell r="C524">
            <v>0</v>
          </cell>
          <cell r="E524">
            <v>0</v>
          </cell>
          <cell r="F524">
            <v>0</v>
          </cell>
          <cell r="H524">
            <v>0</v>
          </cell>
          <cell r="I524">
            <v>0</v>
          </cell>
          <cell r="K524">
            <v>0</v>
          </cell>
          <cell r="L524">
            <v>0</v>
          </cell>
          <cell r="N524">
            <v>0</v>
          </cell>
          <cell r="O524">
            <v>0</v>
          </cell>
          <cell r="Q524">
            <v>0</v>
          </cell>
          <cell r="R524">
            <v>0</v>
          </cell>
          <cell r="T524">
            <v>0</v>
          </cell>
          <cell r="U524">
            <v>0</v>
          </cell>
          <cell r="W524">
            <v>0</v>
          </cell>
          <cell r="X524">
            <v>0</v>
          </cell>
          <cell r="Z524">
            <v>0</v>
          </cell>
          <cell r="AA524">
            <v>0</v>
          </cell>
          <cell r="AC524">
            <v>0</v>
          </cell>
          <cell r="AD524">
            <v>0</v>
          </cell>
          <cell r="AF524">
            <v>0</v>
          </cell>
          <cell r="AG524">
            <v>0</v>
          </cell>
          <cell r="AI524">
            <v>0</v>
          </cell>
          <cell r="AJ524">
            <v>0</v>
          </cell>
          <cell r="AL524">
            <v>0</v>
          </cell>
          <cell r="AM524">
            <v>0</v>
          </cell>
          <cell r="AO524">
            <v>0</v>
          </cell>
          <cell r="AP524">
            <v>0</v>
          </cell>
          <cell r="AR524">
            <v>0</v>
          </cell>
          <cell r="AS524">
            <v>0</v>
          </cell>
          <cell r="AU524">
            <v>0</v>
          </cell>
          <cell r="AV524">
            <v>0</v>
          </cell>
          <cell r="AX524">
            <v>0</v>
          </cell>
          <cell r="AY524">
            <v>0</v>
          </cell>
          <cell r="BA524">
            <v>0</v>
          </cell>
          <cell r="BB524">
            <v>0</v>
          </cell>
          <cell r="BD524">
            <v>0</v>
          </cell>
          <cell r="BE524">
            <v>0</v>
          </cell>
          <cell r="BG524">
            <v>0</v>
          </cell>
          <cell r="BH524">
            <v>0</v>
          </cell>
          <cell r="BJ524">
            <v>0</v>
          </cell>
          <cell r="BK524">
            <v>0</v>
          </cell>
          <cell r="BM524">
            <v>0</v>
          </cell>
          <cell r="BN524">
            <v>0</v>
          </cell>
          <cell r="BP524">
            <v>0</v>
          </cell>
          <cell r="BQ524">
            <v>0</v>
          </cell>
          <cell r="BS524">
            <v>0</v>
          </cell>
          <cell r="BT524">
            <v>0</v>
          </cell>
          <cell r="BV524">
            <v>0</v>
          </cell>
          <cell r="BW524">
            <v>0</v>
          </cell>
          <cell r="BY524">
            <v>0</v>
          </cell>
          <cell r="BZ524">
            <v>0</v>
          </cell>
          <cell r="CB524">
            <v>0</v>
          </cell>
          <cell r="CC524">
            <v>0</v>
          </cell>
          <cell r="CE524">
            <v>0</v>
          </cell>
          <cell r="CF524">
            <v>0</v>
          </cell>
          <cell r="CH524">
            <v>0</v>
          </cell>
          <cell r="CI524">
            <v>0</v>
          </cell>
          <cell r="CK524">
            <v>0</v>
          </cell>
          <cell r="CL524">
            <v>0</v>
          </cell>
          <cell r="CN524">
            <v>0</v>
          </cell>
          <cell r="CO524">
            <v>0</v>
          </cell>
        </row>
        <row r="525">
          <cell r="B525">
            <v>0</v>
          </cell>
          <cell r="C525">
            <v>0</v>
          </cell>
          <cell r="E525">
            <v>0</v>
          </cell>
          <cell r="F525">
            <v>0</v>
          </cell>
          <cell r="H525">
            <v>0</v>
          </cell>
          <cell r="I525">
            <v>0</v>
          </cell>
          <cell r="K525">
            <v>0</v>
          </cell>
          <cell r="L525">
            <v>0</v>
          </cell>
          <cell r="N525">
            <v>0</v>
          </cell>
          <cell r="O525">
            <v>0</v>
          </cell>
          <cell r="Q525">
            <v>0</v>
          </cell>
          <cell r="R525">
            <v>0</v>
          </cell>
          <cell r="T525">
            <v>0</v>
          </cell>
          <cell r="U525">
            <v>0</v>
          </cell>
          <cell r="W525">
            <v>0</v>
          </cell>
          <cell r="X525">
            <v>0</v>
          </cell>
          <cell r="Z525">
            <v>0</v>
          </cell>
          <cell r="AA525">
            <v>0</v>
          </cell>
          <cell r="AC525">
            <v>0</v>
          </cell>
          <cell r="AD525">
            <v>0</v>
          </cell>
          <cell r="AF525">
            <v>0</v>
          </cell>
          <cell r="AG525">
            <v>0</v>
          </cell>
          <cell r="AI525">
            <v>0</v>
          </cell>
          <cell r="AJ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0</v>
          </cell>
          <cell r="AR525">
            <v>0</v>
          </cell>
          <cell r="AS525">
            <v>0</v>
          </cell>
          <cell r="AU525">
            <v>0</v>
          </cell>
          <cell r="AV525">
            <v>0</v>
          </cell>
          <cell r="AX525">
            <v>0</v>
          </cell>
          <cell r="AY525">
            <v>0</v>
          </cell>
          <cell r="BA525">
            <v>0</v>
          </cell>
          <cell r="BB525">
            <v>0</v>
          </cell>
          <cell r="BD525">
            <v>0</v>
          </cell>
          <cell r="BE525">
            <v>0</v>
          </cell>
          <cell r="BG525">
            <v>0</v>
          </cell>
          <cell r="BH525">
            <v>0</v>
          </cell>
          <cell r="BJ525">
            <v>0</v>
          </cell>
          <cell r="BK525">
            <v>0</v>
          </cell>
          <cell r="BM525">
            <v>0</v>
          </cell>
          <cell r="BN525">
            <v>0</v>
          </cell>
          <cell r="BP525">
            <v>0</v>
          </cell>
          <cell r="BQ525">
            <v>0</v>
          </cell>
          <cell r="BS525">
            <v>0</v>
          </cell>
          <cell r="BT525">
            <v>0</v>
          </cell>
          <cell r="BV525">
            <v>0</v>
          </cell>
          <cell r="BW525">
            <v>0</v>
          </cell>
          <cell r="BY525">
            <v>0</v>
          </cell>
          <cell r="BZ525">
            <v>0</v>
          </cell>
          <cell r="CB525">
            <v>0</v>
          </cell>
          <cell r="CC525">
            <v>0</v>
          </cell>
          <cell r="CE525">
            <v>0</v>
          </cell>
          <cell r="CF525">
            <v>0</v>
          </cell>
          <cell r="CH525">
            <v>0</v>
          </cell>
          <cell r="CI525">
            <v>0</v>
          </cell>
          <cell r="CK525">
            <v>0</v>
          </cell>
          <cell r="CL525">
            <v>0</v>
          </cell>
          <cell r="CN525">
            <v>0</v>
          </cell>
          <cell r="CO525">
            <v>0</v>
          </cell>
        </row>
        <row r="526">
          <cell r="B526">
            <v>0</v>
          </cell>
          <cell r="C526">
            <v>0</v>
          </cell>
          <cell r="E526">
            <v>0</v>
          </cell>
          <cell r="F526">
            <v>0</v>
          </cell>
          <cell r="H526">
            <v>0</v>
          </cell>
          <cell r="I526">
            <v>0</v>
          </cell>
          <cell r="K526">
            <v>0</v>
          </cell>
          <cell r="L526">
            <v>0</v>
          </cell>
          <cell r="N526">
            <v>0</v>
          </cell>
          <cell r="O526">
            <v>0</v>
          </cell>
          <cell r="Q526">
            <v>0</v>
          </cell>
          <cell r="R526">
            <v>0</v>
          </cell>
          <cell r="T526">
            <v>0</v>
          </cell>
          <cell r="U526">
            <v>0</v>
          </cell>
          <cell r="W526">
            <v>0</v>
          </cell>
          <cell r="X526">
            <v>0</v>
          </cell>
          <cell r="Z526">
            <v>0</v>
          </cell>
          <cell r="AA526">
            <v>0</v>
          </cell>
          <cell r="AC526">
            <v>0</v>
          </cell>
          <cell r="AD526">
            <v>0</v>
          </cell>
          <cell r="AF526">
            <v>0</v>
          </cell>
          <cell r="AG526">
            <v>0</v>
          </cell>
          <cell r="AI526">
            <v>0</v>
          </cell>
          <cell r="AJ526">
            <v>0</v>
          </cell>
          <cell r="AL526">
            <v>0</v>
          </cell>
          <cell r="AM526">
            <v>0</v>
          </cell>
          <cell r="AO526">
            <v>0</v>
          </cell>
          <cell r="AP526">
            <v>0</v>
          </cell>
          <cell r="AR526">
            <v>0</v>
          </cell>
          <cell r="AS526">
            <v>0</v>
          </cell>
          <cell r="AU526">
            <v>0</v>
          </cell>
          <cell r="AV526">
            <v>0</v>
          </cell>
          <cell r="AX526">
            <v>0</v>
          </cell>
          <cell r="AY526">
            <v>0</v>
          </cell>
          <cell r="BA526">
            <v>0</v>
          </cell>
          <cell r="BB526">
            <v>0</v>
          </cell>
          <cell r="BD526">
            <v>0</v>
          </cell>
          <cell r="BE526">
            <v>0</v>
          </cell>
          <cell r="BG526">
            <v>0</v>
          </cell>
          <cell r="BH526">
            <v>0</v>
          </cell>
          <cell r="BJ526">
            <v>0</v>
          </cell>
          <cell r="BK526">
            <v>0</v>
          </cell>
          <cell r="BM526">
            <v>0</v>
          </cell>
          <cell r="BN526">
            <v>0</v>
          </cell>
          <cell r="BP526">
            <v>0</v>
          </cell>
          <cell r="BQ526">
            <v>0</v>
          </cell>
          <cell r="BS526">
            <v>0</v>
          </cell>
          <cell r="BT526">
            <v>0</v>
          </cell>
          <cell r="BV526">
            <v>0</v>
          </cell>
          <cell r="BW526">
            <v>0</v>
          </cell>
          <cell r="BY526">
            <v>0</v>
          </cell>
          <cell r="BZ526">
            <v>0</v>
          </cell>
          <cell r="CB526">
            <v>0</v>
          </cell>
          <cell r="CC526">
            <v>0</v>
          </cell>
          <cell r="CE526">
            <v>0</v>
          </cell>
          <cell r="CF526">
            <v>0</v>
          </cell>
          <cell r="CH526">
            <v>0</v>
          </cell>
          <cell r="CI526">
            <v>0</v>
          </cell>
          <cell r="CK526">
            <v>0</v>
          </cell>
          <cell r="CL526">
            <v>0</v>
          </cell>
          <cell r="CN526">
            <v>0</v>
          </cell>
          <cell r="CO526">
            <v>0</v>
          </cell>
        </row>
        <row r="527">
          <cell r="B527">
            <v>0</v>
          </cell>
          <cell r="C527">
            <v>0</v>
          </cell>
          <cell r="E527">
            <v>0</v>
          </cell>
          <cell r="F527">
            <v>0</v>
          </cell>
          <cell r="H527">
            <v>0</v>
          </cell>
          <cell r="I527">
            <v>0</v>
          </cell>
          <cell r="K527">
            <v>0</v>
          </cell>
          <cell r="L527">
            <v>0</v>
          </cell>
          <cell r="N527">
            <v>0</v>
          </cell>
          <cell r="O527">
            <v>0</v>
          </cell>
          <cell r="Q527">
            <v>0</v>
          </cell>
          <cell r="R527">
            <v>0</v>
          </cell>
          <cell r="T527">
            <v>0</v>
          </cell>
          <cell r="U527">
            <v>0</v>
          </cell>
          <cell r="W527">
            <v>0</v>
          </cell>
          <cell r="X527">
            <v>0</v>
          </cell>
          <cell r="Z527">
            <v>0</v>
          </cell>
          <cell r="AA527">
            <v>0</v>
          </cell>
          <cell r="AC527">
            <v>0</v>
          </cell>
          <cell r="AD527">
            <v>0</v>
          </cell>
          <cell r="AF527">
            <v>0</v>
          </cell>
          <cell r="AG527">
            <v>0</v>
          </cell>
          <cell r="AI527">
            <v>0</v>
          </cell>
          <cell r="AJ527">
            <v>0</v>
          </cell>
          <cell r="AL527">
            <v>0</v>
          </cell>
          <cell r="AM527">
            <v>0</v>
          </cell>
          <cell r="AO527">
            <v>0</v>
          </cell>
          <cell r="AP527">
            <v>0</v>
          </cell>
          <cell r="AR527">
            <v>0</v>
          </cell>
          <cell r="AS527">
            <v>0</v>
          </cell>
          <cell r="AU527">
            <v>0</v>
          </cell>
          <cell r="AV527">
            <v>0</v>
          </cell>
          <cell r="AX527">
            <v>0</v>
          </cell>
          <cell r="AY527">
            <v>0</v>
          </cell>
          <cell r="BA527">
            <v>0</v>
          </cell>
          <cell r="BB527">
            <v>0</v>
          </cell>
          <cell r="BD527">
            <v>0</v>
          </cell>
          <cell r="BE527">
            <v>0</v>
          </cell>
          <cell r="BG527">
            <v>0</v>
          </cell>
          <cell r="BH527">
            <v>0</v>
          </cell>
          <cell r="BJ527">
            <v>0</v>
          </cell>
          <cell r="BK527">
            <v>0</v>
          </cell>
          <cell r="BM527">
            <v>0</v>
          </cell>
          <cell r="BN527">
            <v>0</v>
          </cell>
          <cell r="BP527">
            <v>0</v>
          </cell>
          <cell r="BQ527">
            <v>0</v>
          </cell>
          <cell r="BS527">
            <v>0</v>
          </cell>
          <cell r="BT527">
            <v>0</v>
          </cell>
          <cell r="BV527">
            <v>0</v>
          </cell>
          <cell r="BW527">
            <v>0</v>
          </cell>
          <cell r="BY527">
            <v>0</v>
          </cell>
          <cell r="BZ527">
            <v>0</v>
          </cell>
          <cell r="CB527">
            <v>0</v>
          </cell>
          <cell r="CC527">
            <v>0</v>
          </cell>
          <cell r="CE527">
            <v>0</v>
          </cell>
          <cell r="CF527">
            <v>0</v>
          </cell>
          <cell r="CH527">
            <v>0</v>
          </cell>
          <cell r="CI527">
            <v>0</v>
          </cell>
          <cell r="CK527">
            <v>0</v>
          </cell>
          <cell r="CL527">
            <v>0</v>
          </cell>
          <cell r="CN527">
            <v>0</v>
          </cell>
          <cell r="CO527">
            <v>0</v>
          </cell>
        </row>
        <row r="528">
          <cell r="B528">
            <v>0</v>
          </cell>
          <cell r="C528">
            <v>0</v>
          </cell>
          <cell r="E528">
            <v>0</v>
          </cell>
          <cell r="F528">
            <v>0</v>
          </cell>
          <cell r="H528">
            <v>0</v>
          </cell>
          <cell r="I528">
            <v>0</v>
          </cell>
          <cell r="K528">
            <v>0</v>
          </cell>
          <cell r="L528">
            <v>0</v>
          </cell>
          <cell r="N528">
            <v>0</v>
          </cell>
          <cell r="O528">
            <v>0</v>
          </cell>
          <cell r="Q528">
            <v>0</v>
          </cell>
          <cell r="R528">
            <v>0</v>
          </cell>
          <cell r="T528">
            <v>0</v>
          </cell>
          <cell r="U528">
            <v>0</v>
          </cell>
          <cell r="W528">
            <v>0</v>
          </cell>
          <cell r="X528">
            <v>0</v>
          </cell>
          <cell r="Z528">
            <v>0</v>
          </cell>
          <cell r="AA528">
            <v>0</v>
          </cell>
          <cell r="AC528">
            <v>0</v>
          </cell>
          <cell r="AD528">
            <v>0</v>
          </cell>
          <cell r="AF528">
            <v>0</v>
          </cell>
          <cell r="AG528">
            <v>0</v>
          </cell>
          <cell r="AI528">
            <v>0</v>
          </cell>
          <cell r="AJ528">
            <v>0</v>
          </cell>
          <cell r="AL528">
            <v>0</v>
          </cell>
          <cell r="AM528">
            <v>0</v>
          </cell>
          <cell r="AO528">
            <v>0</v>
          </cell>
          <cell r="AP528">
            <v>0</v>
          </cell>
          <cell r="AR528">
            <v>0</v>
          </cell>
          <cell r="AS528">
            <v>0</v>
          </cell>
          <cell r="AU528">
            <v>0</v>
          </cell>
          <cell r="AV528">
            <v>0</v>
          </cell>
          <cell r="AX528">
            <v>0</v>
          </cell>
          <cell r="AY528">
            <v>0</v>
          </cell>
          <cell r="BA528">
            <v>0</v>
          </cell>
          <cell r="BB528">
            <v>0</v>
          </cell>
          <cell r="BD528">
            <v>0</v>
          </cell>
          <cell r="BE528">
            <v>0</v>
          </cell>
          <cell r="BG528">
            <v>0</v>
          </cell>
          <cell r="BH528">
            <v>0</v>
          </cell>
          <cell r="BJ528">
            <v>0</v>
          </cell>
          <cell r="BK528">
            <v>0</v>
          </cell>
          <cell r="BM528">
            <v>0</v>
          </cell>
          <cell r="BN528">
            <v>0</v>
          </cell>
          <cell r="BP528">
            <v>0</v>
          </cell>
          <cell r="BQ528">
            <v>0</v>
          </cell>
          <cell r="BS528">
            <v>0</v>
          </cell>
          <cell r="BT528">
            <v>0</v>
          </cell>
          <cell r="BV528">
            <v>0</v>
          </cell>
          <cell r="BW528">
            <v>0</v>
          </cell>
          <cell r="BY528">
            <v>0</v>
          </cell>
          <cell r="BZ528">
            <v>0</v>
          </cell>
          <cell r="CB528">
            <v>0</v>
          </cell>
          <cell r="CC528">
            <v>0</v>
          </cell>
          <cell r="CE528">
            <v>0</v>
          </cell>
          <cell r="CF528">
            <v>0</v>
          </cell>
          <cell r="CH528">
            <v>0</v>
          </cell>
          <cell r="CI528">
            <v>0</v>
          </cell>
          <cell r="CK528">
            <v>0</v>
          </cell>
          <cell r="CL528">
            <v>0</v>
          </cell>
          <cell r="CN528">
            <v>0</v>
          </cell>
          <cell r="CO528">
            <v>0</v>
          </cell>
        </row>
        <row r="529">
          <cell r="B529">
            <v>0</v>
          </cell>
          <cell r="C529">
            <v>0</v>
          </cell>
          <cell r="E529">
            <v>0</v>
          </cell>
          <cell r="F529">
            <v>0</v>
          </cell>
          <cell r="H529">
            <v>0</v>
          </cell>
          <cell r="I529">
            <v>0</v>
          </cell>
          <cell r="K529">
            <v>0</v>
          </cell>
          <cell r="L529">
            <v>0</v>
          </cell>
          <cell r="N529">
            <v>0</v>
          </cell>
          <cell r="O529">
            <v>0</v>
          </cell>
          <cell r="Q529">
            <v>0</v>
          </cell>
          <cell r="R529">
            <v>0</v>
          </cell>
          <cell r="T529">
            <v>0</v>
          </cell>
          <cell r="U529">
            <v>0</v>
          </cell>
          <cell r="W529">
            <v>0</v>
          </cell>
          <cell r="X529">
            <v>0</v>
          </cell>
          <cell r="Z529">
            <v>0</v>
          </cell>
          <cell r="AA529">
            <v>0</v>
          </cell>
          <cell r="AC529">
            <v>0</v>
          </cell>
          <cell r="AD529">
            <v>0</v>
          </cell>
          <cell r="AF529">
            <v>0</v>
          </cell>
          <cell r="AG529">
            <v>0</v>
          </cell>
          <cell r="AI529">
            <v>0</v>
          </cell>
          <cell r="AJ529">
            <v>0</v>
          </cell>
          <cell r="AL529">
            <v>0</v>
          </cell>
          <cell r="AM529">
            <v>0</v>
          </cell>
          <cell r="AO529">
            <v>0</v>
          </cell>
          <cell r="AP529">
            <v>0</v>
          </cell>
          <cell r="AR529">
            <v>0</v>
          </cell>
          <cell r="AS529">
            <v>0</v>
          </cell>
          <cell r="AU529">
            <v>0</v>
          </cell>
          <cell r="AV529">
            <v>0</v>
          </cell>
          <cell r="AX529">
            <v>0</v>
          </cell>
          <cell r="AY529">
            <v>0</v>
          </cell>
          <cell r="BA529">
            <v>0</v>
          </cell>
          <cell r="BB529">
            <v>0</v>
          </cell>
          <cell r="BD529">
            <v>0</v>
          </cell>
          <cell r="BE529">
            <v>0</v>
          </cell>
          <cell r="BG529">
            <v>0</v>
          </cell>
          <cell r="BH529">
            <v>0</v>
          </cell>
          <cell r="BJ529">
            <v>0</v>
          </cell>
          <cell r="BK529">
            <v>0</v>
          </cell>
          <cell r="BM529">
            <v>0</v>
          </cell>
          <cell r="BN529">
            <v>0</v>
          </cell>
          <cell r="BP529">
            <v>0</v>
          </cell>
          <cell r="BQ529">
            <v>0</v>
          </cell>
          <cell r="BS529">
            <v>0</v>
          </cell>
          <cell r="BT529">
            <v>0</v>
          </cell>
          <cell r="BV529">
            <v>0</v>
          </cell>
          <cell r="BW529">
            <v>0</v>
          </cell>
          <cell r="BY529">
            <v>0</v>
          </cell>
          <cell r="BZ529">
            <v>0</v>
          </cell>
          <cell r="CB529">
            <v>0</v>
          </cell>
          <cell r="CC529">
            <v>0</v>
          </cell>
          <cell r="CE529">
            <v>0</v>
          </cell>
          <cell r="CF529">
            <v>0</v>
          </cell>
          <cell r="CH529">
            <v>0</v>
          </cell>
          <cell r="CI529">
            <v>0</v>
          </cell>
          <cell r="CK529">
            <v>0</v>
          </cell>
          <cell r="CL529">
            <v>0</v>
          </cell>
          <cell r="CN529">
            <v>0</v>
          </cell>
          <cell r="CO529">
            <v>0</v>
          </cell>
        </row>
        <row r="530">
          <cell r="B530">
            <v>0</v>
          </cell>
          <cell r="C530">
            <v>0</v>
          </cell>
          <cell r="E530">
            <v>0</v>
          </cell>
          <cell r="F530">
            <v>0</v>
          </cell>
          <cell r="H530">
            <v>0</v>
          </cell>
          <cell r="I530">
            <v>0</v>
          </cell>
          <cell r="K530">
            <v>0</v>
          </cell>
          <cell r="L530">
            <v>0</v>
          </cell>
          <cell r="N530">
            <v>0</v>
          </cell>
          <cell r="O530">
            <v>0</v>
          </cell>
          <cell r="Q530">
            <v>0</v>
          </cell>
          <cell r="R530">
            <v>0</v>
          </cell>
          <cell r="T530">
            <v>0</v>
          </cell>
          <cell r="U530">
            <v>0</v>
          </cell>
          <cell r="W530">
            <v>0</v>
          </cell>
          <cell r="X530">
            <v>0</v>
          </cell>
          <cell r="Z530">
            <v>0</v>
          </cell>
          <cell r="AA530">
            <v>0</v>
          </cell>
          <cell r="AC530">
            <v>0</v>
          </cell>
          <cell r="AD530">
            <v>0</v>
          </cell>
          <cell r="AF530">
            <v>0</v>
          </cell>
          <cell r="AG530">
            <v>0</v>
          </cell>
          <cell r="AI530">
            <v>0</v>
          </cell>
          <cell r="AJ530">
            <v>0</v>
          </cell>
          <cell r="AL530">
            <v>0</v>
          </cell>
          <cell r="AM530">
            <v>0</v>
          </cell>
          <cell r="AO530">
            <v>0</v>
          </cell>
          <cell r="AP530">
            <v>0</v>
          </cell>
          <cell r="AR530">
            <v>0</v>
          </cell>
          <cell r="AS530">
            <v>0</v>
          </cell>
          <cell r="AU530">
            <v>0</v>
          </cell>
          <cell r="AV530">
            <v>0</v>
          </cell>
          <cell r="AX530">
            <v>0</v>
          </cell>
          <cell r="AY530">
            <v>0</v>
          </cell>
          <cell r="BA530">
            <v>0</v>
          </cell>
          <cell r="BB530">
            <v>0</v>
          </cell>
          <cell r="BD530">
            <v>0</v>
          </cell>
          <cell r="BE530">
            <v>0</v>
          </cell>
          <cell r="BG530">
            <v>0</v>
          </cell>
          <cell r="BH530">
            <v>0</v>
          </cell>
          <cell r="BJ530">
            <v>0</v>
          </cell>
          <cell r="BK530">
            <v>0</v>
          </cell>
          <cell r="BM530">
            <v>0</v>
          </cell>
          <cell r="BN530">
            <v>0</v>
          </cell>
          <cell r="BP530">
            <v>0</v>
          </cell>
          <cell r="BQ530">
            <v>0</v>
          </cell>
          <cell r="BS530">
            <v>0</v>
          </cell>
          <cell r="BT530">
            <v>0</v>
          </cell>
          <cell r="BV530">
            <v>0</v>
          </cell>
          <cell r="BW530">
            <v>0</v>
          </cell>
          <cell r="BY530">
            <v>0</v>
          </cell>
          <cell r="BZ530">
            <v>0</v>
          </cell>
          <cell r="CB530">
            <v>0</v>
          </cell>
          <cell r="CC530">
            <v>0</v>
          </cell>
          <cell r="CE530">
            <v>0</v>
          </cell>
          <cell r="CF530">
            <v>0</v>
          </cell>
          <cell r="CH530">
            <v>0</v>
          </cell>
          <cell r="CI530">
            <v>0</v>
          </cell>
          <cell r="CK530">
            <v>0</v>
          </cell>
          <cell r="CL530">
            <v>0</v>
          </cell>
          <cell r="CN530">
            <v>0</v>
          </cell>
          <cell r="CO530">
            <v>0</v>
          </cell>
        </row>
        <row r="531">
          <cell r="B531">
            <v>0</v>
          </cell>
          <cell r="C531">
            <v>0</v>
          </cell>
          <cell r="E531">
            <v>0</v>
          </cell>
          <cell r="F531">
            <v>0</v>
          </cell>
          <cell r="H531">
            <v>0</v>
          </cell>
          <cell r="I531">
            <v>0</v>
          </cell>
          <cell r="K531">
            <v>0</v>
          </cell>
          <cell r="L531">
            <v>0</v>
          </cell>
          <cell r="N531">
            <v>0</v>
          </cell>
          <cell r="O531">
            <v>0</v>
          </cell>
          <cell r="Q531">
            <v>0</v>
          </cell>
          <cell r="R531">
            <v>0</v>
          </cell>
          <cell r="T531">
            <v>0</v>
          </cell>
          <cell r="U531">
            <v>0</v>
          </cell>
          <cell r="W531">
            <v>0</v>
          </cell>
          <cell r="X531">
            <v>0</v>
          </cell>
          <cell r="Z531">
            <v>0</v>
          </cell>
          <cell r="AA531">
            <v>0</v>
          </cell>
          <cell r="AC531">
            <v>0</v>
          </cell>
          <cell r="AD531">
            <v>0</v>
          </cell>
          <cell r="AF531">
            <v>0</v>
          </cell>
          <cell r="AG531">
            <v>0</v>
          </cell>
          <cell r="AI531">
            <v>0</v>
          </cell>
          <cell r="AJ531">
            <v>0</v>
          </cell>
          <cell r="AL531">
            <v>0</v>
          </cell>
          <cell r="AM531">
            <v>0</v>
          </cell>
          <cell r="AO531">
            <v>0</v>
          </cell>
          <cell r="AP531">
            <v>0</v>
          </cell>
          <cell r="AR531">
            <v>0</v>
          </cell>
          <cell r="AS531">
            <v>0</v>
          </cell>
          <cell r="AU531">
            <v>0</v>
          </cell>
          <cell r="AV531">
            <v>0</v>
          </cell>
          <cell r="AX531">
            <v>0</v>
          </cell>
          <cell r="AY531">
            <v>0</v>
          </cell>
          <cell r="BA531">
            <v>0</v>
          </cell>
          <cell r="BB531">
            <v>0</v>
          </cell>
          <cell r="BD531">
            <v>0</v>
          </cell>
          <cell r="BE531">
            <v>0</v>
          </cell>
          <cell r="BG531">
            <v>0</v>
          </cell>
          <cell r="BH531">
            <v>0</v>
          </cell>
          <cell r="BJ531">
            <v>0</v>
          </cell>
          <cell r="BK531">
            <v>0</v>
          </cell>
          <cell r="BM531">
            <v>0</v>
          </cell>
          <cell r="BN531">
            <v>0</v>
          </cell>
          <cell r="BP531">
            <v>0</v>
          </cell>
          <cell r="BQ531">
            <v>0</v>
          </cell>
          <cell r="BS531">
            <v>0</v>
          </cell>
          <cell r="BT531">
            <v>0</v>
          </cell>
          <cell r="BV531">
            <v>0</v>
          </cell>
          <cell r="BW531">
            <v>0</v>
          </cell>
          <cell r="BY531">
            <v>0</v>
          </cell>
          <cell r="BZ531">
            <v>0</v>
          </cell>
          <cell r="CB531">
            <v>0</v>
          </cell>
          <cell r="CC531">
            <v>0</v>
          </cell>
          <cell r="CE531">
            <v>0</v>
          </cell>
          <cell r="CF531">
            <v>0</v>
          </cell>
          <cell r="CH531">
            <v>0</v>
          </cell>
          <cell r="CI531">
            <v>0</v>
          </cell>
          <cell r="CK531">
            <v>0</v>
          </cell>
          <cell r="CL531">
            <v>0</v>
          </cell>
          <cell r="CN531">
            <v>0</v>
          </cell>
          <cell r="CO531">
            <v>0</v>
          </cell>
        </row>
        <row r="532">
          <cell r="B532">
            <v>0</v>
          </cell>
          <cell r="C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0</v>
          </cell>
          <cell r="K532">
            <v>0</v>
          </cell>
          <cell r="L532">
            <v>0</v>
          </cell>
          <cell r="N532">
            <v>0</v>
          </cell>
          <cell r="O532">
            <v>0</v>
          </cell>
          <cell r="Q532">
            <v>0</v>
          </cell>
          <cell r="R532">
            <v>0</v>
          </cell>
          <cell r="T532">
            <v>0</v>
          </cell>
          <cell r="U532">
            <v>0</v>
          </cell>
          <cell r="W532">
            <v>0</v>
          </cell>
          <cell r="X532">
            <v>0</v>
          </cell>
          <cell r="Z532">
            <v>0</v>
          </cell>
          <cell r="AA532">
            <v>0</v>
          </cell>
          <cell r="AC532">
            <v>0</v>
          </cell>
          <cell r="AD532">
            <v>0</v>
          </cell>
          <cell r="AF532">
            <v>0</v>
          </cell>
          <cell r="AG532">
            <v>0</v>
          </cell>
          <cell r="AI532">
            <v>0</v>
          </cell>
          <cell r="AJ532">
            <v>0</v>
          </cell>
          <cell r="AL532">
            <v>0</v>
          </cell>
          <cell r="AM532">
            <v>0</v>
          </cell>
          <cell r="AO532">
            <v>0</v>
          </cell>
          <cell r="AP532">
            <v>0</v>
          </cell>
          <cell r="AR532">
            <v>0</v>
          </cell>
          <cell r="AS532">
            <v>0</v>
          </cell>
          <cell r="AU532">
            <v>0</v>
          </cell>
          <cell r="AV532">
            <v>0</v>
          </cell>
          <cell r="AX532">
            <v>0</v>
          </cell>
          <cell r="AY532">
            <v>0</v>
          </cell>
          <cell r="BA532">
            <v>0</v>
          </cell>
          <cell r="BB532">
            <v>0</v>
          </cell>
          <cell r="BD532">
            <v>0</v>
          </cell>
          <cell r="BE532">
            <v>0</v>
          </cell>
          <cell r="BG532">
            <v>0</v>
          </cell>
          <cell r="BH532">
            <v>0</v>
          </cell>
          <cell r="BJ532">
            <v>0</v>
          </cell>
          <cell r="BK532">
            <v>0</v>
          </cell>
          <cell r="BM532">
            <v>0</v>
          </cell>
          <cell r="BN532">
            <v>0</v>
          </cell>
          <cell r="BP532">
            <v>0</v>
          </cell>
          <cell r="BQ532">
            <v>0</v>
          </cell>
          <cell r="BS532">
            <v>0</v>
          </cell>
          <cell r="BT532">
            <v>0</v>
          </cell>
          <cell r="BV532">
            <v>0</v>
          </cell>
          <cell r="BW532">
            <v>0</v>
          </cell>
          <cell r="BY532">
            <v>0</v>
          </cell>
          <cell r="BZ532">
            <v>0</v>
          </cell>
          <cell r="CB532">
            <v>0</v>
          </cell>
          <cell r="CC532">
            <v>0</v>
          </cell>
          <cell r="CE532">
            <v>0</v>
          </cell>
          <cell r="CF532">
            <v>0</v>
          </cell>
          <cell r="CH532">
            <v>0</v>
          </cell>
          <cell r="CI532">
            <v>0</v>
          </cell>
          <cell r="CK532">
            <v>0</v>
          </cell>
          <cell r="CL532">
            <v>0</v>
          </cell>
          <cell r="CN532">
            <v>0</v>
          </cell>
          <cell r="CO532">
            <v>0</v>
          </cell>
        </row>
        <row r="533">
          <cell r="B533">
            <v>0</v>
          </cell>
          <cell r="C533">
            <v>0</v>
          </cell>
          <cell r="E533">
            <v>0</v>
          </cell>
          <cell r="F533">
            <v>0</v>
          </cell>
          <cell r="H533">
            <v>0</v>
          </cell>
          <cell r="I533">
            <v>0</v>
          </cell>
          <cell r="K533">
            <v>0</v>
          </cell>
          <cell r="L533">
            <v>0</v>
          </cell>
          <cell r="N533">
            <v>0</v>
          </cell>
          <cell r="O533">
            <v>0</v>
          </cell>
          <cell r="Q533">
            <v>0</v>
          </cell>
          <cell r="R533">
            <v>0</v>
          </cell>
          <cell r="T533">
            <v>0</v>
          </cell>
          <cell r="U533">
            <v>0</v>
          </cell>
          <cell r="W533">
            <v>0</v>
          </cell>
          <cell r="X533">
            <v>0</v>
          </cell>
          <cell r="Z533">
            <v>0</v>
          </cell>
          <cell r="AA533">
            <v>0</v>
          </cell>
          <cell r="AC533">
            <v>0</v>
          </cell>
          <cell r="AD533">
            <v>0</v>
          </cell>
          <cell r="AF533">
            <v>0</v>
          </cell>
          <cell r="AG533">
            <v>0</v>
          </cell>
          <cell r="AI533">
            <v>0</v>
          </cell>
          <cell r="AJ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0</v>
          </cell>
          <cell r="AR533">
            <v>0</v>
          </cell>
          <cell r="AS533">
            <v>0</v>
          </cell>
          <cell r="AU533">
            <v>0</v>
          </cell>
          <cell r="AV533">
            <v>0</v>
          </cell>
          <cell r="AX533">
            <v>0</v>
          </cell>
          <cell r="AY533">
            <v>0</v>
          </cell>
          <cell r="BA533">
            <v>0</v>
          </cell>
          <cell r="BB533">
            <v>0</v>
          </cell>
          <cell r="BD533">
            <v>0</v>
          </cell>
          <cell r="BE533">
            <v>0</v>
          </cell>
          <cell r="BG533">
            <v>0</v>
          </cell>
          <cell r="BH533">
            <v>0</v>
          </cell>
          <cell r="BJ533">
            <v>0</v>
          </cell>
          <cell r="BK533">
            <v>0</v>
          </cell>
          <cell r="BM533">
            <v>0</v>
          </cell>
          <cell r="BN533">
            <v>0</v>
          </cell>
          <cell r="BP533">
            <v>0</v>
          </cell>
          <cell r="BQ533">
            <v>0</v>
          </cell>
          <cell r="BS533">
            <v>0</v>
          </cell>
          <cell r="BT533">
            <v>0</v>
          </cell>
          <cell r="BV533">
            <v>0</v>
          </cell>
          <cell r="BW533">
            <v>0</v>
          </cell>
          <cell r="BY533">
            <v>0</v>
          </cell>
          <cell r="BZ533">
            <v>0</v>
          </cell>
          <cell r="CB533">
            <v>0</v>
          </cell>
          <cell r="CC533">
            <v>0</v>
          </cell>
          <cell r="CE533">
            <v>0</v>
          </cell>
          <cell r="CF533">
            <v>0</v>
          </cell>
          <cell r="CH533">
            <v>0</v>
          </cell>
          <cell r="CI533">
            <v>0</v>
          </cell>
          <cell r="CK533">
            <v>0</v>
          </cell>
          <cell r="CL533">
            <v>0</v>
          </cell>
          <cell r="CN533">
            <v>0</v>
          </cell>
          <cell r="CO533">
            <v>0</v>
          </cell>
        </row>
        <row r="534">
          <cell r="B534">
            <v>0</v>
          </cell>
          <cell r="C534">
            <v>0</v>
          </cell>
          <cell r="E534">
            <v>0</v>
          </cell>
          <cell r="F534">
            <v>0</v>
          </cell>
          <cell r="H534">
            <v>0</v>
          </cell>
          <cell r="I534">
            <v>0</v>
          </cell>
          <cell r="K534">
            <v>0</v>
          </cell>
          <cell r="L534">
            <v>0</v>
          </cell>
          <cell r="N534">
            <v>0</v>
          </cell>
          <cell r="O534">
            <v>0</v>
          </cell>
          <cell r="Q534">
            <v>0</v>
          </cell>
          <cell r="R534">
            <v>0</v>
          </cell>
          <cell r="T534">
            <v>0</v>
          </cell>
          <cell r="U534">
            <v>0</v>
          </cell>
          <cell r="W534">
            <v>0</v>
          </cell>
          <cell r="X534">
            <v>0</v>
          </cell>
          <cell r="Z534">
            <v>0</v>
          </cell>
          <cell r="AA534">
            <v>0</v>
          </cell>
          <cell r="AC534">
            <v>0</v>
          </cell>
          <cell r="AD534">
            <v>0</v>
          </cell>
          <cell r="AF534">
            <v>0</v>
          </cell>
          <cell r="AG534">
            <v>0</v>
          </cell>
          <cell r="AI534">
            <v>0</v>
          </cell>
          <cell r="AJ534">
            <v>0</v>
          </cell>
          <cell r="AL534">
            <v>0</v>
          </cell>
          <cell r="AM534">
            <v>0</v>
          </cell>
          <cell r="AO534">
            <v>0</v>
          </cell>
          <cell r="AP534">
            <v>0</v>
          </cell>
          <cell r="AR534">
            <v>0</v>
          </cell>
          <cell r="AS534">
            <v>0</v>
          </cell>
          <cell r="AU534">
            <v>0</v>
          </cell>
          <cell r="AV534">
            <v>0</v>
          </cell>
          <cell r="AX534">
            <v>0</v>
          </cell>
          <cell r="AY534">
            <v>0</v>
          </cell>
          <cell r="BA534">
            <v>0</v>
          </cell>
          <cell r="BB534">
            <v>0</v>
          </cell>
          <cell r="BD534">
            <v>0</v>
          </cell>
          <cell r="BE534">
            <v>0</v>
          </cell>
          <cell r="BG534">
            <v>0</v>
          </cell>
          <cell r="BH534">
            <v>0</v>
          </cell>
          <cell r="BJ534">
            <v>0</v>
          </cell>
          <cell r="BK534">
            <v>0</v>
          </cell>
          <cell r="BM534">
            <v>0</v>
          </cell>
          <cell r="BN534">
            <v>0</v>
          </cell>
          <cell r="BP534">
            <v>0</v>
          </cell>
          <cell r="BQ534">
            <v>0</v>
          </cell>
          <cell r="BS534">
            <v>0</v>
          </cell>
          <cell r="BT534">
            <v>0</v>
          </cell>
          <cell r="BV534">
            <v>0</v>
          </cell>
          <cell r="BW534">
            <v>0</v>
          </cell>
          <cell r="BY534">
            <v>0</v>
          </cell>
          <cell r="BZ534">
            <v>0</v>
          </cell>
          <cell r="CB534">
            <v>0</v>
          </cell>
          <cell r="CC534">
            <v>0</v>
          </cell>
          <cell r="CE534">
            <v>0</v>
          </cell>
          <cell r="CF534">
            <v>0</v>
          </cell>
          <cell r="CH534">
            <v>0</v>
          </cell>
          <cell r="CI534">
            <v>0</v>
          </cell>
          <cell r="CK534">
            <v>0</v>
          </cell>
          <cell r="CL534">
            <v>0</v>
          </cell>
          <cell r="CN534">
            <v>0</v>
          </cell>
          <cell r="CO534">
            <v>0</v>
          </cell>
        </row>
        <row r="535">
          <cell r="B535">
            <v>0</v>
          </cell>
          <cell r="C535">
            <v>0</v>
          </cell>
          <cell r="E535">
            <v>0</v>
          </cell>
          <cell r="F535">
            <v>0</v>
          </cell>
          <cell r="H535">
            <v>0</v>
          </cell>
          <cell r="I535">
            <v>0</v>
          </cell>
          <cell r="K535">
            <v>0</v>
          </cell>
          <cell r="L535">
            <v>0</v>
          </cell>
          <cell r="N535">
            <v>0</v>
          </cell>
          <cell r="O535">
            <v>0</v>
          </cell>
          <cell r="Q535">
            <v>0</v>
          </cell>
          <cell r="R535">
            <v>0</v>
          </cell>
          <cell r="T535">
            <v>0</v>
          </cell>
          <cell r="U535">
            <v>0</v>
          </cell>
          <cell r="W535">
            <v>0</v>
          </cell>
          <cell r="X535">
            <v>0</v>
          </cell>
          <cell r="Z535">
            <v>0</v>
          </cell>
          <cell r="AA535">
            <v>0</v>
          </cell>
          <cell r="AC535">
            <v>0</v>
          </cell>
          <cell r="AD535">
            <v>0</v>
          </cell>
          <cell r="AF535">
            <v>0</v>
          </cell>
          <cell r="AG535">
            <v>0</v>
          </cell>
          <cell r="AI535">
            <v>0</v>
          </cell>
          <cell r="AJ535">
            <v>0</v>
          </cell>
          <cell r="AL535">
            <v>0</v>
          </cell>
          <cell r="AM535">
            <v>0</v>
          </cell>
          <cell r="AO535">
            <v>0</v>
          </cell>
          <cell r="AP535">
            <v>0</v>
          </cell>
          <cell r="AR535">
            <v>0</v>
          </cell>
          <cell r="AS535">
            <v>0</v>
          </cell>
          <cell r="AU535">
            <v>0</v>
          </cell>
          <cell r="AV535">
            <v>0</v>
          </cell>
          <cell r="AX535">
            <v>0</v>
          </cell>
          <cell r="AY535">
            <v>0</v>
          </cell>
          <cell r="BA535">
            <v>0</v>
          </cell>
          <cell r="BB535">
            <v>0</v>
          </cell>
          <cell r="BD535">
            <v>0</v>
          </cell>
          <cell r="BE535">
            <v>0</v>
          </cell>
          <cell r="BG535">
            <v>0</v>
          </cell>
          <cell r="BH535">
            <v>0</v>
          </cell>
          <cell r="BJ535">
            <v>0</v>
          </cell>
          <cell r="BK535">
            <v>0</v>
          </cell>
          <cell r="BM535">
            <v>0</v>
          </cell>
          <cell r="BN535">
            <v>0</v>
          </cell>
          <cell r="BP535">
            <v>0</v>
          </cell>
          <cell r="BQ535">
            <v>0</v>
          </cell>
          <cell r="BS535">
            <v>0</v>
          </cell>
          <cell r="BT535">
            <v>0</v>
          </cell>
          <cell r="BV535">
            <v>0</v>
          </cell>
          <cell r="BW535">
            <v>0</v>
          </cell>
          <cell r="BY535">
            <v>0</v>
          </cell>
          <cell r="BZ535">
            <v>0</v>
          </cell>
          <cell r="CB535">
            <v>0</v>
          </cell>
          <cell r="CC535">
            <v>0</v>
          </cell>
          <cell r="CE535">
            <v>0</v>
          </cell>
          <cell r="CF535">
            <v>0</v>
          </cell>
          <cell r="CH535">
            <v>0</v>
          </cell>
          <cell r="CI535">
            <v>0</v>
          </cell>
          <cell r="CK535">
            <v>0</v>
          </cell>
          <cell r="CL535">
            <v>0</v>
          </cell>
          <cell r="CN535">
            <v>0</v>
          </cell>
          <cell r="CO535">
            <v>0</v>
          </cell>
        </row>
        <row r="536">
          <cell r="B536">
            <v>0</v>
          </cell>
          <cell r="C536">
            <v>0</v>
          </cell>
          <cell r="E536">
            <v>0</v>
          </cell>
          <cell r="F536">
            <v>0</v>
          </cell>
          <cell r="H536">
            <v>0</v>
          </cell>
          <cell r="I536">
            <v>0</v>
          </cell>
          <cell r="K536">
            <v>0</v>
          </cell>
          <cell r="L536">
            <v>0</v>
          </cell>
          <cell r="N536">
            <v>0</v>
          </cell>
          <cell r="O536">
            <v>0</v>
          </cell>
          <cell r="Q536">
            <v>0</v>
          </cell>
          <cell r="R536">
            <v>0</v>
          </cell>
          <cell r="T536">
            <v>0</v>
          </cell>
          <cell r="U536">
            <v>0</v>
          </cell>
          <cell r="W536">
            <v>0</v>
          </cell>
          <cell r="X536">
            <v>0</v>
          </cell>
          <cell r="Z536">
            <v>0</v>
          </cell>
          <cell r="AA536">
            <v>0</v>
          </cell>
          <cell r="AC536">
            <v>0</v>
          </cell>
          <cell r="AD536">
            <v>0</v>
          </cell>
          <cell r="AF536">
            <v>0</v>
          </cell>
          <cell r="AG536">
            <v>0</v>
          </cell>
          <cell r="AI536">
            <v>0</v>
          </cell>
          <cell r="AJ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0</v>
          </cell>
          <cell r="AR536">
            <v>0</v>
          </cell>
          <cell r="AS536">
            <v>0</v>
          </cell>
          <cell r="AU536">
            <v>0</v>
          </cell>
          <cell r="AV536">
            <v>0</v>
          </cell>
          <cell r="AX536">
            <v>0</v>
          </cell>
          <cell r="AY536">
            <v>0</v>
          </cell>
          <cell r="BA536">
            <v>0</v>
          </cell>
          <cell r="BB536">
            <v>0</v>
          </cell>
          <cell r="BD536">
            <v>0</v>
          </cell>
          <cell r="BE536">
            <v>0</v>
          </cell>
          <cell r="BG536">
            <v>0</v>
          </cell>
          <cell r="BH536">
            <v>0</v>
          </cell>
          <cell r="BJ536">
            <v>0</v>
          </cell>
          <cell r="BK536">
            <v>0</v>
          </cell>
          <cell r="BM536">
            <v>0</v>
          </cell>
          <cell r="BN536">
            <v>0</v>
          </cell>
          <cell r="BP536">
            <v>0</v>
          </cell>
          <cell r="BQ536">
            <v>0</v>
          </cell>
          <cell r="BS536">
            <v>0</v>
          </cell>
          <cell r="BT536">
            <v>0</v>
          </cell>
          <cell r="BV536">
            <v>0</v>
          </cell>
          <cell r="BW536">
            <v>0</v>
          </cell>
          <cell r="BY536">
            <v>0</v>
          </cell>
          <cell r="BZ536">
            <v>0</v>
          </cell>
          <cell r="CB536">
            <v>0</v>
          </cell>
          <cell r="CC536">
            <v>0</v>
          </cell>
          <cell r="CE536">
            <v>0</v>
          </cell>
          <cell r="CF536">
            <v>0</v>
          </cell>
          <cell r="CH536">
            <v>0</v>
          </cell>
          <cell r="CI536">
            <v>0</v>
          </cell>
          <cell r="CK536">
            <v>0</v>
          </cell>
          <cell r="CL536">
            <v>0</v>
          </cell>
          <cell r="CN536">
            <v>0</v>
          </cell>
          <cell r="CO536">
            <v>0</v>
          </cell>
        </row>
        <row r="537">
          <cell r="B537">
            <v>0</v>
          </cell>
          <cell r="C537">
            <v>0</v>
          </cell>
          <cell r="E537">
            <v>0</v>
          </cell>
          <cell r="F537">
            <v>0</v>
          </cell>
          <cell r="H537">
            <v>0</v>
          </cell>
          <cell r="I537">
            <v>0</v>
          </cell>
          <cell r="K537">
            <v>0</v>
          </cell>
          <cell r="L537">
            <v>0</v>
          </cell>
          <cell r="N537">
            <v>0</v>
          </cell>
          <cell r="O537">
            <v>0</v>
          </cell>
          <cell r="Q537">
            <v>0</v>
          </cell>
          <cell r="R537">
            <v>0</v>
          </cell>
          <cell r="T537">
            <v>0</v>
          </cell>
          <cell r="U537">
            <v>0</v>
          </cell>
          <cell r="W537">
            <v>0</v>
          </cell>
          <cell r="X537">
            <v>0</v>
          </cell>
          <cell r="Z537">
            <v>0</v>
          </cell>
          <cell r="AA537">
            <v>0</v>
          </cell>
          <cell r="AC537">
            <v>0</v>
          </cell>
          <cell r="AD537">
            <v>0</v>
          </cell>
          <cell r="AF537">
            <v>0</v>
          </cell>
          <cell r="AG537">
            <v>0</v>
          </cell>
          <cell r="AI537">
            <v>0</v>
          </cell>
          <cell r="AJ537">
            <v>0</v>
          </cell>
          <cell r="AL537">
            <v>0</v>
          </cell>
          <cell r="AM537">
            <v>0</v>
          </cell>
          <cell r="AO537">
            <v>0</v>
          </cell>
          <cell r="AP537">
            <v>0</v>
          </cell>
          <cell r="AR537">
            <v>0</v>
          </cell>
          <cell r="AS537">
            <v>0</v>
          </cell>
          <cell r="AU537">
            <v>0</v>
          </cell>
          <cell r="AV537">
            <v>0</v>
          </cell>
          <cell r="AX537">
            <v>0</v>
          </cell>
          <cell r="AY537">
            <v>0</v>
          </cell>
          <cell r="BA537">
            <v>0</v>
          </cell>
          <cell r="BB537">
            <v>0</v>
          </cell>
          <cell r="BD537">
            <v>0</v>
          </cell>
          <cell r="BE537">
            <v>0</v>
          </cell>
          <cell r="BG537">
            <v>0</v>
          </cell>
          <cell r="BH537">
            <v>0</v>
          </cell>
          <cell r="BJ537">
            <v>0</v>
          </cell>
          <cell r="BK537">
            <v>0</v>
          </cell>
          <cell r="BM537">
            <v>0</v>
          </cell>
          <cell r="BN537">
            <v>0</v>
          </cell>
          <cell r="BP537">
            <v>0</v>
          </cell>
          <cell r="BQ537">
            <v>0</v>
          </cell>
          <cell r="BS537">
            <v>0</v>
          </cell>
          <cell r="BT537">
            <v>0</v>
          </cell>
          <cell r="BV537">
            <v>0</v>
          </cell>
          <cell r="BW537">
            <v>0</v>
          </cell>
          <cell r="BY537">
            <v>0</v>
          </cell>
          <cell r="BZ537">
            <v>0</v>
          </cell>
          <cell r="CB537">
            <v>0</v>
          </cell>
          <cell r="CC537">
            <v>0</v>
          </cell>
          <cell r="CE537">
            <v>0</v>
          </cell>
          <cell r="CF537">
            <v>0</v>
          </cell>
          <cell r="CH537">
            <v>0</v>
          </cell>
          <cell r="CI537">
            <v>0</v>
          </cell>
          <cell r="CK537">
            <v>0</v>
          </cell>
          <cell r="CL537">
            <v>0</v>
          </cell>
          <cell r="CN537">
            <v>0</v>
          </cell>
          <cell r="CO537">
            <v>0</v>
          </cell>
        </row>
        <row r="538">
          <cell r="B538">
            <v>0</v>
          </cell>
          <cell r="C538">
            <v>0</v>
          </cell>
          <cell r="E538">
            <v>0</v>
          </cell>
          <cell r="F538">
            <v>0</v>
          </cell>
          <cell r="H538">
            <v>0</v>
          </cell>
          <cell r="I538">
            <v>0</v>
          </cell>
          <cell r="K538">
            <v>0</v>
          </cell>
          <cell r="L538">
            <v>0</v>
          </cell>
          <cell r="N538">
            <v>0</v>
          </cell>
          <cell r="O538">
            <v>0</v>
          </cell>
          <cell r="Q538">
            <v>0</v>
          </cell>
          <cell r="R538">
            <v>0</v>
          </cell>
          <cell r="T538">
            <v>0</v>
          </cell>
          <cell r="U538">
            <v>0</v>
          </cell>
          <cell r="W538">
            <v>0</v>
          </cell>
          <cell r="X538">
            <v>0</v>
          </cell>
          <cell r="Z538">
            <v>0</v>
          </cell>
          <cell r="AA538">
            <v>0</v>
          </cell>
          <cell r="AC538">
            <v>0</v>
          </cell>
          <cell r="AD538">
            <v>0</v>
          </cell>
          <cell r="AF538">
            <v>0</v>
          </cell>
          <cell r="AG538">
            <v>0</v>
          </cell>
          <cell r="AI538">
            <v>0</v>
          </cell>
          <cell r="AJ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0</v>
          </cell>
          <cell r="AR538">
            <v>0</v>
          </cell>
          <cell r="AS538">
            <v>0</v>
          </cell>
          <cell r="AU538">
            <v>0</v>
          </cell>
          <cell r="AV538">
            <v>0</v>
          </cell>
          <cell r="AX538">
            <v>0</v>
          </cell>
          <cell r="AY538">
            <v>0</v>
          </cell>
          <cell r="BA538">
            <v>0</v>
          </cell>
          <cell r="BB538">
            <v>0</v>
          </cell>
          <cell r="BD538">
            <v>0</v>
          </cell>
          <cell r="BE538">
            <v>0</v>
          </cell>
          <cell r="BG538">
            <v>0</v>
          </cell>
          <cell r="BH538">
            <v>0</v>
          </cell>
          <cell r="BJ538">
            <v>0</v>
          </cell>
          <cell r="BK538">
            <v>0</v>
          </cell>
          <cell r="BM538">
            <v>0</v>
          </cell>
          <cell r="BN538">
            <v>0</v>
          </cell>
          <cell r="BP538">
            <v>0</v>
          </cell>
          <cell r="BQ538">
            <v>0</v>
          </cell>
          <cell r="BS538">
            <v>0</v>
          </cell>
          <cell r="BT538">
            <v>0</v>
          </cell>
          <cell r="BV538">
            <v>0</v>
          </cell>
          <cell r="BW538">
            <v>0</v>
          </cell>
          <cell r="BY538">
            <v>0</v>
          </cell>
          <cell r="BZ538">
            <v>0</v>
          </cell>
          <cell r="CB538">
            <v>0</v>
          </cell>
          <cell r="CC538">
            <v>0</v>
          </cell>
          <cell r="CE538">
            <v>0</v>
          </cell>
          <cell r="CF538">
            <v>0</v>
          </cell>
          <cell r="CH538">
            <v>0</v>
          </cell>
          <cell r="CI538">
            <v>0</v>
          </cell>
          <cell r="CK538">
            <v>0</v>
          </cell>
          <cell r="CL538">
            <v>0</v>
          </cell>
          <cell r="CN538">
            <v>0</v>
          </cell>
          <cell r="CO538">
            <v>0</v>
          </cell>
        </row>
        <row r="539">
          <cell r="B539">
            <v>0</v>
          </cell>
          <cell r="C539">
            <v>0</v>
          </cell>
          <cell r="E539">
            <v>0</v>
          </cell>
          <cell r="F539">
            <v>0</v>
          </cell>
          <cell r="H539">
            <v>0</v>
          </cell>
          <cell r="I539">
            <v>0</v>
          </cell>
          <cell r="K539">
            <v>0</v>
          </cell>
          <cell r="L539">
            <v>0</v>
          </cell>
          <cell r="N539">
            <v>0</v>
          </cell>
          <cell r="O539">
            <v>0</v>
          </cell>
          <cell r="Q539">
            <v>0</v>
          </cell>
          <cell r="R539">
            <v>0</v>
          </cell>
          <cell r="T539">
            <v>0</v>
          </cell>
          <cell r="U539">
            <v>0</v>
          </cell>
          <cell r="W539">
            <v>0</v>
          </cell>
          <cell r="X539">
            <v>0</v>
          </cell>
          <cell r="Z539">
            <v>0</v>
          </cell>
          <cell r="AA539">
            <v>0</v>
          </cell>
          <cell r="AC539">
            <v>0</v>
          </cell>
          <cell r="AD539">
            <v>0</v>
          </cell>
          <cell r="AF539">
            <v>0</v>
          </cell>
          <cell r="AG539">
            <v>0</v>
          </cell>
          <cell r="AI539">
            <v>0</v>
          </cell>
          <cell r="AJ539">
            <v>0</v>
          </cell>
          <cell r="AL539">
            <v>0</v>
          </cell>
          <cell r="AM539">
            <v>0</v>
          </cell>
          <cell r="AO539">
            <v>0</v>
          </cell>
          <cell r="AP539">
            <v>0</v>
          </cell>
          <cell r="AR539">
            <v>0</v>
          </cell>
          <cell r="AS539">
            <v>0</v>
          </cell>
          <cell r="AU539">
            <v>0</v>
          </cell>
          <cell r="AV539">
            <v>0</v>
          </cell>
          <cell r="AX539">
            <v>0</v>
          </cell>
          <cell r="AY539">
            <v>0</v>
          </cell>
          <cell r="BA539">
            <v>0</v>
          </cell>
          <cell r="BB539">
            <v>0</v>
          </cell>
          <cell r="BD539">
            <v>0</v>
          </cell>
          <cell r="BE539">
            <v>0</v>
          </cell>
          <cell r="BG539">
            <v>0</v>
          </cell>
          <cell r="BH539">
            <v>0</v>
          </cell>
          <cell r="BJ539">
            <v>0</v>
          </cell>
          <cell r="BK539">
            <v>0</v>
          </cell>
          <cell r="BM539">
            <v>0</v>
          </cell>
          <cell r="BN539">
            <v>0</v>
          </cell>
          <cell r="BP539">
            <v>0</v>
          </cell>
          <cell r="BQ539">
            <v>0</v>
          </cell>
          <cell r="BS539">
            <v>0</v>
          </cell>
          <cell r="BT539">
            <v>0</v>
          </cell>
          <cell r="BV539">
            <v>0</v>
          </cell>
          <cell r="BW539">
            <v>0</v>
          </cell>
          <cell r="BY539">
            <v>0</v>
          </cell>
          <cell r="BZ539">
            <v>0</v>
          </cell>
          <cell r="CB539">
            <v>0</v>
          </cell>
          <cell r="CC539">
            <v>0</v>
          </cell>
          <cell r="CE539">
            <v>0</v>
          </cell>
          <cell r="CF539">
            <v>0</v>
          </cell>
          <cell r="CH539">
            <v>0</v>
          </cell>
          <cell r="CI539">
            <v>0</v>
          </cell>
          <cell r="CK539">
            <v>0</v>
          </cell>
          <cell r="CL539">
            <v>0</v>
          </cell>
          <cell r="CN539">
            <v>0</v>
          </cell>
          <cell r="CO539">
            <v>0</v>
          </cell>
        </row>
        <row r="540">
          <cell r="B540">
            <v>0</v>
          </cell>
          <cell r="C540">
            <v>0</v>
          </cell>
          <cell r="E540">
            <v>0</v>
          </cell>
          <cell r="F540">
            <v>0</v>
          </cell>
          <cell r="H540">
            <v>0</v>
          </cell>
          <cell r="I540">
            <v>0</v>
          </cell>
          <cell r="K540">
            <v>0</v>
          </cell>
          <cell r="L540">
            <v>0</v>
          </cell>
          <cell r="N540">
            <v>0</v>
          </cell>
          <cell r="O540">
            <v>0</v>
          </cell>
          <cell r="Q540">
            <v>0</v>
          </cell>
          <cell r="R540">
            <v>0</v>
          </cell>
          <cell r="T540">
            <v>0</v>
          </cell>
          <cell r="U540">
            <v>0</v>
          </cell>
          <cell r="W540">
            <v>0</v>
          </cell>
          <cell r="X540">
            <v>0</v>
          </cell>
          <cell r="Z540">
            <v>0</v>
          </cell>
          <cell r="AA540">
            <v>0</v>
          </cell>
          <cell r="AC540">
            <v>0</v>
          </cell>
          <cell r="AD540">
            <v>0</v>
          </cell>
          <cell r="AF540">
            <v>0</v>
          </cell>
          <cell r="AG540">
            <v>0</v>
          </cell>
          <cell r="AI540">
            <v>0</v>
          </cell>
          <cell r="AJ540">
            <v>0</v>
          </cell>
          <cell r="AL540">
            <v>0</v>
          </cell>
          <cell r="AM540">
            <v>0</v>
          </cell>
          <cell r="AO540">
            <v>0</v>
          </cell>
          <cell r="AP540">
            <v>0</v>
          </cell>
          <cell r="AR540">
            <v>0</v>
          </cell>
          <cell r="AS540">
            <v>0</v>
          </cell>
          <cell r="AU540">
            <v>0</v>
          </cell>
          <cell r="AV540">
            <v>0</v>
          </cell>
          <cell r="AX540">
            <v>0</v>
          </cell>
          <cell r="AY540">
            <v>0</v>
          </cell>
          <cell r="BA540">
            <v>0</v>
          </cell>
          <cell r="BB540">
            <v>0</v>
          </cell>
          <cell r="BD540">
            <v>0</v>
          </cell>
          <cell r="BE540">
            <v>0</v>
          </cell>
          <cell r="BG540">
            <v>0</v>
          </cell>
          <cell r="BH540">
            <v>0</v>
          </cell>
          <cell r="BJ540">
            <v>0</v>
          </cell>
          <cell r="BK540">
            <v>0</v>
          </cell>
          <cell r="BM540">
            <v>0</v>
          </cell>
          <cell r="BN540">
            <v>0</v>
          </cell>
          <cell r="BP540">
            <v>0</v>
          </cell>
          <cell r="BQ540">
            <v>0</v>
          </cell>
          <cell r="BS540">
            <v>0</v>
          </cell>
          <cell r="BT540">
            <v>0</v>
          </cell>
          <cell r="BV540">
            <v>0</v>
          </cell>
          <cell r="BW540">
            <v>0</v>
          </cell>
          <cell r="BY540">
            <v>0</v>
          </cell>
          <cell r="BZ540">
            <v>0</v>
          </cell>
          <cell r="CB540">
            <v>0</v>
          </cell>
          <cell r="CC540">
            <v>0</v>
          </cell>
          <cell r="CE540">
            <v>0</v>
          </cell>
          <cell r="CF540">
            <v>0</v>
          </cell>
          <cell r="CH540">
            <v>0</v>
          </cell>
          <cell r="CI540">
            <v>0</v>
          </cell>
          <cell r="CK540">
            <v>0</v>
          </cell>
          <cell r="CL540">
            <v>0</v>
          </cell>
          <cell r="CN540">
            <v>0</v>
          </cell>
          <cell r="CO540">
            <v>0</v>
          </cell>
        </row>
        <row r="541">
          <cell r="B541">
            <v>0</v>
          </cell>
          <cell r="C541">
            <v>0</v>
          </cell>
          <cell r="E541">
            <v>0</v>
          </cell>
          <cell r="F541">
            <v>0</v>
          </cell>
          <cell r="H541">
            <v>0</v>
          </cell>
          <cell r="I541">
            <v>0</v>
          </cell>
          <cell r="K541">
            <v>0</v>
          </cell>
          <cell r="L541">
            <v>0</v>
          </cell>
          <cell r="N541">
            <v>0</v>
          </cell>
          <cell r="O541">
            <v>0</v>
          </cell>
          <cell r="Q541">
            <v>0</v>
          </cell>
          <cell r="R541">
            <v>0</v>
          </cell>
          <cell r="T541">
            <v>0</v>
          </cell>
          <cell r="U541">
            <v>0</v>
          </cell>
          <cell r="W541">
            <v>0</v>
          </cell>
          <cell r="X541">
            <v>0</v>
          </cell>
          <cell r="Z541">
            <v>0</v>
          </cell>
          <cell r="AA541">
            <v>0</v>
          </cell>
          <cell r="AC541">
            <v>0</v>
          </cell>
          <cell r="AD541">
            <v>0</v>
          </cell>
          <cell r="AF541">
            <v>0</v>
          </cell>
          <cell r="AG541">
            <v>0</v>
          </cell>
          <cell r="AI541">
            <v>0</v>
          </cell>
          <cell r="AJ541">
            <v>0</v>
          </cell>
          <cell r="AL541">
            <v>0</v>
          </cell>
          <cell r="AM541">
            <v>0</v>
          </cell>
          <cell r="AO541">
            <v>0</v>
          </cell>
          <cell r="AP541">
            <v>0</v>
          </cell>
          <cell r="AR541">
            <v>0</v>
          </cell>
          <cell r="AS541">
            <v>0</v>
          </cell>
          <cell r="AU541">
            <v>0</v>
          </cell>
          <cell r="AV541">
            <v>0</v>
          </cell>
          <cell r="AX541">
            <v>0</v>
          </cell>
          <cell r="AY541">
            <v>0</v>
          </cell>
          <cell r="BA541">
            <v>0</v>
          </cell>
          <cell r="BB541">
            <v>0</v>
          </cell>
          <cell r="BD541">
            <v>0</v>
          </cell>
          <cell r="BE541">
            <v>0</v>
          </cell>
          <cell r="BG541">
            <v>0</v>
          </cell>
          <cell r="BH541">
            <v>0</v>
          </cell>
          <cell r="BJ541">
            <v>0</v>
          </cell>
          <cell r="BK541">
            <v>0</v>
          </cell>
          <cell r="BM541">
            <v>0</v>
          </cell>
          <cell r="BN541">
            <v>0</v>
          </cell>
          <cell r="BP541">
            <v>0</v>
          </cell>
          <cell r="BQ541">
            <v>0</v>
          </cell>
          <cell r="BS541">
            <v>0</v>
          </cell>
          <cell r="BT541">
            <v>0</v>
          </cell>
          <cell r="BV541">
            <v>0</v>
          </cell>
          <cell r="BW541">
            <v>0</v>
          </cell>
          <cell r="BY541">
            <v>0</v>
          </cell>
          <cell r="BZ541">
            <v>0</v>
          </cell>
          <cell r="CB541">
            <v>0</v>
          </cell>
          <cell r="CC541">
            <v>0</v>
          </cell>
          <cell r="CE541">
            <v>0</v>
          </cell>
          <cell r="CF541">
            <v>0</v>
          </cell>
          <cell r="CH541">
            <v>0</v>
          </cell>
          <cell r="CI541">
            <v>0</v>
          </cell>
          <cell r="CK541">
            <v>0</v>
          </cell>
          <cell r="CL541">
            <v>0</v>
          </cell>
          <cell r="CN541">
            <v>0</v>
          </cell>
          <cell r="CO541">
            <v>0</v>
          </cell>
        </row>
        <row r="542">
          <cell r="B542">
            <v>0</v>
          </cell>
          <cell r="C542">
            <v>0</v>
          </cell>
          <cell r="E542">
            <v>0</v>
          </cell>
          <cell r="F542">
            <v>0</v>
          </cell>
          <cell r="H542">
            <v>0</v>
          </cell>
          <cell r="I542">
            <v>0</v>
          </cell>
          <cell r="K542">
            <v>0</v>
          </cell>
          <cell r="L542">
            <v>0</v>
          </cell>
          <cell r="N542">
            <v>0</v>
          </cell>
          <cell r="O542">
            <v>0</v>
          </cell>
          <cell r="Q542">
            <v>0</v>
          </cell>
          <cell r="R542">
            <v>0</v>
          </cell>
          <cell r="T542">
            <v>0</v>
          </cell>
          <cell r="U542">
            <v>0</v>
          </cell>
          <cell r="W542">
            <v>0</v>
          </cell>
          <cell r="X542">
            <v>0</v>
          </cell>
          <cell r="Z542">
            <v>0</v>
          </cell>
          <cell r="AA542">
            <v>0</v>
          </cell>
          <cell r="AC542">
            <v>0</v>
          </cell>
          <cell r="AD542">
            <v>0</v>
          </cell>
          <cell r="AF542">
            <v>0</v>
          </cell>
          <cell r="AG542">
            <v>0</v>
          </cell>
          <cell r="AI542">
            <v>0</v>
          </cell>
          <cell r="AJ542">
            <v>0</v>
          </cell>
          <cell r="AL542">
            <v>0</v>
          </cell>
          <cell r="AM542">
            <v>0</v>
          </cell>
          <cell r="AO542">
            <v>0</v>
          </cell>
          <cell r="AP542">
            <v>0</v>
          </cell>
          <cell r="AR542">
            <v>0</v>
          </cell>
          <cell r="AS542">
            <v>0</v>
          </cell>
          <cell r="AU542">
            <v>0</v>
          </cell>
          <cell r="AV542">
            <v>0</v>
          </cell>
          <cell r="AX542">
            <v>0</v>
          </cell>
          <cell r="AY542">
            <v>0</v>
          </cell>
          <cell r="BA542">
            <v>0</v>
          </cell>
          <cell r="BB542">
            <v>0</v>
          </cell>
          <cell r="BD542">
            <v>0</v>
          </cell>
          <cell r="BE542">
            <v>0</v>
          </cell>
          <cell r="BG542">
            <v>0</v>
          </cell>
          <cell r="BH542">
            <v>0</v>
          </cell>
          <cell r="BJ542">
            <v>0</v>
          </cell>
          <cell r="BK542">
            <v>0</v>
          </cell>
          <cell r="BM542">
            <v>0</v>
          </cell>
          <cell r="BN542">
            <v>0</v>
          </cell>
          <cell r="BP542">
            <v>0</v>
          </cell>
          <cell r="BQ542">
            <v>0</v>
          </cell>
          <cell r="BS542">
            <v>0</v>
          </cell>
          <cell r="BT542">
            <v>0</v>
          </cell>
          <cell r="BV542">
            <v>0</v>
          </cell>
          <cell r="BW542">
            <v>0</v>
          </cell>
          <cell r="BY542">
            <v>0</v>
          </cell>
          <cell r="BZ542">
            <v>0</v>
          </cell>
          <cell r="CB542">
            <v>0</v>
          </cell>
          <cell r="CC542">
            <v>0</v>
          </cell>
          <cell r="CE542">
            <v>0</v>
          </cell>
          <cell r="CF542">
            <v>0</v>
          </cell>
          <cell r="CH542">
            <v>0</v>
          </cell>
          <cell r="CI542">
            <v>0</v>
          </cell>
          <cell r="CK542">
            <v>0</v>
          </cell>
          <cell r="CL542">
            <v>0</v>
          </cell>
          <cell r="CN542">
            <v>0</v>
          </cell>
          <cell r="CO542">
            <v>0</v>
          </cell>
        </row>
        <row r="543">
          <cell r="B543">
            <v>0</v>
          </cell>
          <cell r="C543">
            <v>0</v>
          </cell>
          <cell r="E543">
            <v>0</v>
          </cell>
          <cell r="F543">
            <v>0</v>
          </cell>
          <cell r="H543">
            <v>0</v>
          </cell>
          <cell r="I543">
            <v>0</v>
          </cell>
          <cell r="K543">
            <v>0</v>
          </cell>
          <cell r="L543">
            <v>0</v>
          </cell>
          <cell r="N543">
            <v>0</v>
          </cell>
          <cell r="O543">
            <v>0</v>
          </cell>
          <cell r="Q543">
            <v>0</v>
          </cell>
          <cell r="R543">
            <v>0</v>
          </cell>
          <cell r="T543">
            <v>0</v>
          </cell>
          <cell r="U543">
            <v>0</v>
          </cell>
          <cell r="W543">
            <v>0</v>
          </cell>
          <cell r="X543">
            <v>0</v>
          </cell>
          <cell r="Z543">
            <v>0</v>
          </cell>
          <cell r="AA543">
            <v>0</v>
          </cell>
          <cell r="AC543">
            <v>0</v>
          </cell>
          <cell r="AD543">
            <v>0</v>
          </cell>
          <cell r="AF543">
            <v>0</v>
          </cell>
          <cell r="AG543">
            <v>0</v>
          </cell>
          <cell r="AI543">
            <v>0</v>
          </cell>
          <cell r="AJ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0</v>
          </cell>
          <cell r="AR543">
            <v>0</v>
          </cell>
          <cell r="AS543">
            <v>0</v>
          </cell>
          <cell r="AU543">
            <v>0</v>
          </cell>
          <cell r="AV543">
            <v>0</v>
          </cell>
          <cell r="AX543">
            <v>0</v>
          </cell>
          <cell r="AY543">
            <v>0</v>
          </cell>
          <cell r="BA543">
            <v>0</v>
          </cell>
          <cell r="BB543">
            <v>0</v>
          </cell>
          <cell r="BD543">
            <v>0</v>
          </cell>
          <cell r="BE543">
            <v>0</v>
          </cell>
          <cell r="BG543">
            <v>0</v>
          </cell>
          <cell r="BH543">
            <v>0</v>
          </cell>
          <cell r="BJ543">
            <v>0</v>
          </cell>
          <cell r="BK543">
            <v>0</v>
          </cell>
          <cell r="BM543">
            <v>0</v>
          </cell>
          <cell r="BN543">
            <v>0</v>
          </cell>
          <cell r="BP543">
            <v>0</v>
          </cell>
          <cell r="BQ543">
            <v>0</v>
          </cell>
          <cell r="BS543">
            <v>0</v>
          </cell>
          <cell r="BT543">
            <v>0</v>
          </cell>
          <cell r="BV543">
            <v>0</v>
          </cell>
          <cell r="BW543">
            <v>0</v>
          </cell>
          <cell r="BY543">
            <v>0</v>
          </cell>
          <cell r="BZ543">
            <v>0</v>
          </cell>
          <cell r="CB543">
            <v>0</v>
          </cell>
          <cell r="CC543">
            <v>0</v>
          </cell>
          <cell r="CE543">
            <v>0</v>
          </cell>
          <cell r="CF543">
            <v>0</v>
          </cell>
          <cell r="CH543">
            <v>0</v>
          </cell>
          <cell r="CI543">
            <v>0</v>
          </cell>
          <cell r="CK543">
            <v>0</v>
          </cell>
          <cell r="CL543">
            <v>0</v>
          </cell>
          <cell r="CN543">
            <v>0</v>
          </cell>
          <cell r="CO543">
            <v>0</v>
          </cell>
        </row>
        <row r="544">
          <cell r="B544">
            <v>0</v>
          </cell>
          <cell r="C544">
            <v>0</v>
          </cell>
          <cell r="E544">
            <v>0</v>
          </cell>
          <cell r="F544">
            <v>0</v>
          </cell>
          <cell r="H544">
            <v>0</v>
          </cell>
          <cell r="I544">
            <v>0</v>
          </cell>
          <cell r="K544">
            <v>0</v>
          </cell>
          <cell r="L544">
            <v>0</v>
          </cell>
          <cell r="N544">
            <v>0</v>
          </cell>
          <cell r="O544">
            <v>0</v>
          </cell>
          <cell r="Q544">
            <v>0</v>
          </cell>
          <cell r="R544">
            <v>0</v>
          </cell>
          <cell r="T544">
            <v>0</v>
          </cell>
          <cell r="U544">
            <v>0</v>
          </cell>
          <cell r="W544">
            <v>0</v>
          </cell>
          <cell r="X544">
            <v>0</v>
          </cell>
          <cell r="Z544">
            <v>0</v>
          </cell>
          <cell r="AA544">
            <v>0</v>
          </cell>
          <cell r="AC544">
            <v>0</v>
          </cell>
          <cell r="AD544">
            <v>0</v>
          </cell>
          <cell r="AF544">
            <v>0</v>
          </cell>
          <cell r="AG544">
            <v>0</v>
          </cell>
          <cell r="AI544">
            <v>0</v>
          </cell>
          <cell r="AJ544">
            <v>0</v>
          </cell>
          <cell r="AL544">
            <v>0</v>
          </cell>
          <cell r="AM544">
            <v>0</v>
          </cell>
          <cell r="AO544">
            <v>0</v>
          </cell>
          <cell r="AP544">
            <v>0</v>
          </cell>
          <cell r="AR544">
            <v>0</v>
          </cell>
          <cell r="AS544">
            <v>0</v>
          </cell>
          <cell r="AU544">
            <v>0</v>
          </cell>
          <cell r="AV544">
            <v>0</v>
          </cell>
          <cell r="AX544">
            <v>0</v>
          </cell>
          <cell r="AY544">
            <v>0</v>
          </cell>
          <cell r="BA544">
            <v>0</v>
          </cell>
          <cell r="BB544">
            <v>0</v>
          </cell>
          <cell r="BD544">
            <v>0</v>
          </cell>
          <cell r="BE544">
            <v>0</v>
          </cell>
          <cell r="BG544">
            <v>0</v>
          </cell>
          <cell r="BH544">
            <v>0</v>
          </cell>
          <cell r="BJ544">
            <v>0</v>
          </cell>
          <cell r="BK544">
            <v>0</v>
          </cell>
          <cell r="BM544">
            <v>0</v>
          </cell>
          <cell r="BN544">
            <v>0</v>
          </cell>
          <cell r="BP544">
            <v>0</v>
          </cell>
          <cell r="BQ544">
            <v>0</v>
          </cell>
          <cell r="BS544">
            <v>0</v>
          </cell>
          <cell r="BT544">
            <v>0</v>
          </cell>
          <cell r="BV544">
            <v>0</v>
          </cell>
          <cell r="BW544">
            <v>0</v>
          </cell>
          <cell r="BY544">
            <v>0</v>
          </cell>
          <cell r="BZ544">
            <v>0</v>
          </cell>
          <cell r="CB544">
            <v>0</v>
          </cell>
          <cell r="CC544">
            <v>0</v>
          </cell>
          <cell r="CE544">
            <v>0</v>
          </cell>
          <cell r="CF544">
            <v>0</v>
          </cell>
          <cell r="CH544">
            <v>0</v>
          </cell>
          <cell r="CI544">
            <v>0</v>
          </cell>
          <cell r="CK544">
            <v>0</v>
          </cell>
          <cell r="CL544">
            <v>0</v>
          </cell>
          <cell r="CN544">
            <v>0</v>
          </cell>
          <cell r="CO544">
            <v>0</v>
          </cell>
        </row>
        <row r="545">
          <cell r="B545">
            <v>0</v>
          </cell>
          <cell r="C545">
            <v>0</v>
          </cell>
          <cell r="E545">
            <v>0</v>
          </cell>
          <cell r="F545">
            <v>0</v>
          </cell>
          <cell r="H545">
            <v>0</v>
          </cell>
          <cell r="I545">
            <v>0</v>
          </cell>
          <cell r="K545">
            <v>0</v>
          </cell>
          <cell r="L545">
            <v>0</v>
          </cell>
          <cell r="N545">
            <v>0</v>
          </cell>
          <cell r="O545">
            <v>0</v>
          </cell>
          <cell r="Q545">
            <v>0</v>
          </cell>
          <cell r="R545">
            <v>0</v>
          </cell>
          <cell r="T545">
            <v>0</v>
          </cell>
          <cell r="U545">
            <v>0</v>
          </cell>
          <cell r="W545">
            <v>0</v>
          </cell>
          <cell r="X545">
            <v>0</v>
          </cell>
          <cell r="Z545">
            <v>0</v>
          </cell>
          <cell r="AA545">
            <v>0</v>
          </cell>
          <cell r="AC545">
            <v>0</v>
          </cell>
          <cell r="AD545">
            <v>0</v>
          </cell>
          <cell r="AF545">
            <v>0</v>
          </cell>
          <cell r="AG545">
            <v>0</v>
          </cell>
          <cell r="AI545">
            <v>0</v>
          </cell>
          <cell r="AJ545">
            <v>0</v>
          </cell>
          <cell r="AL545">
            <v>0</v>
          </cell>
          <cell r="AM545">
            <v>0</v>
          </cell>
          <cell r="AO545">
            <v>0</v>
          </cell>
          <cell r="AP545">
            <v>0</v>
          </cell>
          <cell r="AR545">
            <v>0</v>
          </cell>
          <cell r="AS545">
            <v>0</v>
          </cell>
          <cell r="AU545">
            <v>0</v>
          </cell>
          <cell r="AV545">
            <v>0</v>
          </cell>
          <cell r="AX545">
            <v>0</v>
          </cell>
          <cell r="AY545">
            <v>0</v>
          </cell>
          <cell r="BA545">
            <v>0</v>
          </cell>
          <cell r="BB545">
            <v>0</v>
          </cell>
          <cell r="BD545">
            <v>0</v>
          </cell>
          <cell r="BE545">
            <v>0</v>
          </cell>
          <cell r="BG545">
            <v>0</v>
          </cell>
          <cell r="BH545">
            <v>0</v>
          </cell>
          <cell r="BJ545">
            <v>0</v>
          </cell>
          <cell r="BK545">
            <v>0</v>
          </cell>
          <cell r="BM545">
            <v>0</v>
          </cell>
          <cell r="BN545">
            <v>0</v>
          </cell>
          <cell r="BP545">
            <v>0</v>
          </cell>
          <cell r="BQ545">
            <v>0</v>
          </cell>
          <cell r="BS545">
            <v>0</v>
          </cell>
          <cell r="BT545">
            <v>0</v>
          </cell>
          <cell r="BV545">
            <v>0</v>
          </cell>
          <cell r="BW545">
            <v>0</v>
          </cell>
          <cell r="BY545">
            <v>0</v>
          </cell>
          <cell r="BZ545">
            <v>0</v>
          </cell>
          <cell r="CB545">
            <v>0</v>
          </cell>
          <cell r="CC545">
            <v>0</v>
          </cell>
          <cell r="CE545">
            <v>0</v>
          </cell>
          <cell r="CF545">
            <v>0</v>
          </cell>
          <cell r="CH545">
            <v>0</v>
          </cell>
          <cell r="CI545">
            <v>0</v>
          </cell>
          <cell r="CK545">
            <v>0</v>
          </cell>
          <cell r="CL545">
            <v>0</v>
          </cell>
          <cell r="CN545">
            <v>0</v>
          </cell>
          <cell r="CO545">
            <v>0</v>
          </cell>
        </row>
        <row r="546">
          <cell r="B546">
            <v>0</v>
          </cell>
          <cell r="C546">
            <v>0</v>
          </cell>
          <cell r="E546">
            <v>0</v>
          </cell>
          <cell r="F546">
            <v>0</v>
          </cell>
          <cell r="H546">
            <v>0</v>
          </cell>
          <cell r="I546">
            <v>0</v>
          </cell>
          <cell r="K546">
            <v>0</v>
          </cell>
          <cell r="L546">
            <v>0</v>
          </cell>
          <cell r="N546">
            <v>0</v>
          </cell>
          <cell r="O546">
            <v>0</v>
          </cell>
          <cell r="Q546">
            <v>0</v>
          </cell>
          <cell r="R546">
            <v>0</v>
          </cell>
          <cell r="T546">
            <v>0</v>
          </cell>
          <cell r="U546">
            <v>0</v>
          </cell>
          <cell r="W546">
            <v>0</v>
          </cell>
          <cell r="X546">
            <v>0</v>
          </cell>
          <cell r="Z546">
            <v>0</v>
          </cell>
          <cell r="AA546">
            <v>0</v>
          </cell>
          <cell r="AC546">
            <v>0</v>
          </cell>
          <cell r="AD546">
            <v>0</v>
          </cell>
          <cell r="AF546">
            <v>0</v>
          </cell>
          <cell r="AG546">
            <v>0</v>
          </cell>
          <cell r="AI546">
            <v>0</v>
          </cell>
          <cell r="AJ546">
            <v>0</v>
          </cell>
          <cell r="AL546">
            <v>0</v>
          </cell>
          <cell r="AM546">
            <v>0</v>
          </cell>
          <cell r="AO546">
            <v>0</v>
          </cell>
          <cell r="AP546">
            <v>0</v>
          </cell>
          <cell r="AR546">
            <v>0</v>
          </cell>
          <cell r="AS546">
            <v>0</v>
          </cell>
          <cell r="AU546">
            <v>0</v>
          </cell>
          <cell r="AV546">
            <v>0</v>
          </cell>
          <cell r="AX546">
            <v>0</v>
          </cell>
          <cell r="AY546">
            <v>0</v>
          </cell>
          <cell r="BA546">
            <v>0</v>
          </cell>
          <cell r="BB546">
            <v>0</v>
          </cell>
          <cell r="BD546">
            <v>0</v>
          </cell>
          <cell r="BE546">
            <v>0</v>
          </cell>
          <cell r="BG546">
            <v>0</v>
          </cell>
          <cell r="BH546">
            <v>0</v>
          </cell>
          <cell r="BJ546">
            <v>0</v>
          </cell>
          <cell r="BK546">
            <v>0</v>
          </cell>
          <cell r="BM546">
            <v>0</v>
          </cell>
          <cell r="BN546">
            <v>0</v>
          </cell>
          <cell r="BP546">
            <v>0</v>
          </cell>
          <cell r="BQ546">
            <v>0</v>
          </cell>
          <cell r="BS546">
            <v>0</v>
          </cell>
          <cell r="BT546">
            <v>0</v>
          </cell>
          <cell r="BV546">
            <v>0</v>
          </cell>
          <cell r="BW546">
            <v>0</v>
          </cell>
          <cell r="BY546">
            <v>0</v>
          </cell>
          <cell r="BZ546">
            <v>0</v>
          </cell>
          <cell r="CB546">
            <v>0</v>
          </cell>
          <cell r="CC546">
            <v>0</v>
          </cell>
          <cell r="CE546">
            <v>0</v>
          </cell>
          <cell r="CF546">
            <v>0</v>
          </cell>
          <cell r="CH546">
            <v>0</v>
          </cell>
          <cell r="CI546">
            <v>0</v>
          </cell>
          <cell r="CK546">
            <v>0</v>
          </cell>
          <cell r="CL546">
            <v>0</v>
          </cell>
          <cell r="CN546">
            <v>0</v>
          </cell>
          <cell r="CO546">
            <v>0</v>
          </cell>
        </row>
        <row r="547">
          <cell r="B547">
            <v>0</v>
          </cell>
          <cell r="C547">
            <v>0</v>
          </cell>
          <cell r="E547">
            <v>0</v>
          </cell>
          <cell r="F547">
            <v>0</v>
          </cell>
          <cell r="H547">
            <v>0</v>
          </cell>
          <cell r="I547">
            <v>0</v>
          </cell>
          <cell r="K547">
            <v>0</v>
          </cell>
          <cell r="L547">
            <v>0</v>
          </cell>
          <cell r="N547">
            <v>0</v>
          </cell>
          <cell r="O547">
            <v>0</v>
          </cell>
          <cell r="Q547">
            <v>0</v>
          </cell>
          <cell r="R547">
            <v>0</v>
          </cell>
          <cell r="T547">
            <v>0</v>
          </cell>
          <cell r="U547">
            <v>0</v>
          </cell>
          <cell r="W547">
            <v>0</v>
          </cell>
          <cell r="X547">
            <v>0</v>
          </cell>
          <cell r="Z547">
            <v>0</v>
          </cell>
          <cell r="AA547">
            <v>0</v>
          </cell>
          <cell r="AC547">
            <v>0</v>
          </cell>
          <cell r="AD547">
            <v>0</v>
          </cell>
          <cell r="AF547">
            <v>0</v>
          </cell>
          <cell r="AG547">
            <v>0</v>
          </cell>
          <cell r="AI547">
            <v>0</v>
          </cell>
          <cell r="AJ547">
            <v>0</v>
          </cell>
          <cell r="AL547">
            <v>0</v>
          </cell>
          <cell r="AM547">
            <v>0</v>
          </cell>
          <cell r="AO547">
            <v>0</v>
          </cell>
          <cell r="AP547">
            <v>0</v>
          </cell>
          <cell r="AR547">
            <v>0</v>
          </cell>
          <cell r="AS547">
            <v>0</v>
          </cell>
          <cell r="AU547">
            <v>0</v>
          </cell>
          <cell r="AV547">
            <v>0</v>
          </cell>
          <cell r="AX547">
            <v>0</v>
          </cell>
          <cell r="AY547">
            <v>0</v>
          </cell>
          <cell r="BA547">
            <v>0</v>
          </cell>
          <cell r="BB547">
            <v>0</v>
          </cell>
          <cell r="BD547">
            <v>0</v>
          </cell>
          <cell r="BE547">
            <v>0</v>
          </cell>
          <cell r="BG547">
            <v>0</v>
          </cell>
          <cell r="BH547">
            <v>0</v>
          </cell>
          <cell r="BJ547">
            <v>0</v>
          </cell>
          <cell r="BK547">
            <v>0</v>
          </cell>
          <cell r="BM547">
            <v>0</v>
          </cell>
          <cell r="BN547">
            <v>0</v>
          </cell>
          <cell r="BP547">
            <v>0</v>
          </cell>
          <cell r="BQ547">
            <v>0</v>
          </cell>
          <cell r="BS547">
            <v>0</v>
          </cell>
          <cell r="BT547">
            <v>0</v>
          </cell>
          <cell r="BV547">
            <v>0</v>
          </cell>
          <cell r="BW547">
            <v>0</v>
          </cell>
          <cell r="BY547">
            <v>0</v>
          </cell>
          <cell r="BZ547">
            <v>0</v>
          </cell>
          <cell r="CB547">
            <v>0</v>
          </cell>
          <cell r="CC547">
            <v>0</v>
          </cell>
          <cell r="CE547">
            <v>0</v>
          </cell>
          <cell r="CF547">
            <v>0</v>
          </cell>
          <cell r="CH547">
            <v>0</v>
          </cell>
          <cell r="CI547">
            <v>0</v>
          </cell>
          <cell r="CK547">
            <v>0</v>
          </cell>
          <cell r="CL547">
            <v>0</v>
          </cell>
          <cell r="CN547">
            <v>0</v>
          </cell>
          <cell r="CO547">
            <v>0</v>
          </cell>
        </row>
        <row r="548">
          <cell r="B548">
            <v>0</v>
          </cell>
          <cell r="C548">
            <v>0</v>
          </cell>
          <cell r="E548">
            <v>0</v>
          </cell>
          <cell r="F548">
            <v>0</v>
          </cell>
          <cell r="H548">
            <v>0</v>
          </cell>
          <cell r="I548">
            <v>0</v>
          </cell>
          <cell r="K548">
            <v>0</v>
          </cell>
          <cell r="L548">
            <v>0</v>
          </cell>
          <cell r="N548">
            <v>0</v>
          </cell>
          <cell r="O548">
            <v>0</v>
          </cell>
          <cell r="Q548">
            <v>0</v>
          </cell>
          <cell r="R548">
            <v>0</v>
          </cell>
          <cell r="T548">
            <v>0</v>
          </cell>
          <cell r="U548">
            <v>0</v>
          </cell>
          <cell r="W548">
            <v>0</v>
          </cell>
          <cell r="X548">
            <v>0</v>
          </cell>
          <cell r="Z548">
            <v>0</v>
          </cell>
          <cell r="AA548">
            <v>0</v>
          </cell>
          <cell r="AC548">
            <v>0</v>
          </cell>
          <cell r="AD548">
            <v>0</v>
          </cell>
          <cell r="AF548">
            <v>0</v>
          </cell>
          <cell r="AG548">
            <v>0</v>
          </cell>
          <cell r="AI548">
            <v>0</v>
          </cell>
          <cell r="AJ548">
            <v>0</v>
          </cell>
          <cell r="AL548">
            <v>0</v>
          </cell>
          <cell r="AM548">
            <v>0</v>
          </cell>
          <cell r="AO548">
            <v>0</v>
          </cell>
          <cell r="AP548">
            <v>0</v>
          </cell>
          <cell r="AR548">
            <v>0</v>
          </cell>
          <cell r="AS548">
            <v>0</v>
          </cell>
          <cell r="AU548">
            <v>0</v>
          </cell>
          <cell r="AV548">
            <v>0</v>
          </cell>
          <cell r="AX548">
            <v>0</v>
          </cell>
          <cell r="AY548">
            <v>0</v>
          </cell>
          <cell r="BA548">
            <v>0</v>
          </cell>
          <cell r="BB548">
            <v>0</v>
          </cell>
          <cell r="BD548">
            <v>0</v>
          </cell>
          <cell r="BE548">
            <v>0</v>
          </cell>
          <cell r="BG548">
            <v>0</v>
          </cell>
          <cell r="BH548">
            <v>0</v>
          </cell>
          <cell r="BJ548">
            <v>0</v>
          </cell>
          <cell r="BK548">
            <v>0</v>
          </cell>
          <cell r="BM548">
            <v>0</v>
          </cell>
          <cell r="BN548">
            <v>0</v>
          </cell>
          <cell r="BP548">
            <v>0</v>
          </cell>
          <cell r="BQ548">
            <v>0</v>
          </cell>
          <cell r="BS548">
            <v>0</v>
          </cell>
          <cell r="BT548">
            <v>0</v>
          </cell>
          <cell r="BV548">
            <v>0</v>
          </cell>
          <cell r="BW548">
            <v>0</v>
          </cell>
          <cell r="BY548">
            <v>0</v>
          </cell>
          <cell r="BZ548">
            <v>0</v>
          </cell>
          <cell r="CB548">
            <v>0</v>
          </cell>
          <cell r="CC548">
            <v>0</v>
          </cell>
          <cell r="CE548">
            <v>0</v>
          </cell>
          <cell r="CF548">
            <v>0</v>
          </cell>
          <cell r="CH548">
            <v>0</v>
          </cell>
          <cell r="CI548">
            <v>0</v>
          </cell>
          <cell r="CK548">
            <v>0</v>
          </cell>
          <cell r="CL548">
            <v>0</v>
          </cell>
          <cell r="CN548">
            <v>0</v>
          </cell>
          <cell r="CO548">
            <v>0</v>
          </cell>
        </row>
        <row r="549">
          <cell r="B549">
            <v>0</v>
          </cell>
          <cell r="C549">
            <v>0</v>
          </cell>
          <cell r="E549">
            <v>0</v>
          </cell>
          <cell r="F549">
            <v>0</v>
          </cell>
          <cell r="H549">
            <v>0</v>
          </cell>
          <cell r="I549">
            <v>0</v>
          </cell>
          <cell r="K549">
            <v>0</v>
          </cell>
          <cell r="L549">
            <v>0</v>
          </cell>
          <cell r="N549">
            <v>0</v>
          </cell>
          <cell r="O549">
            <v>0</v>
          </cell>
          <cell r="Q549">
            <v>0</v>
          </cell>
          <cell r="R549">
            <v>0</v>
          </cell>
          <cell r="T549">
            <v>0</v>
          </cell>
          <cell r="U549">
            <v>0</v>
          </cell>
          <cell r="W549">
            <v>0</v>
          </cell>
          <cell r="X549">
            <v>0</v>
          </cell>
          <cell r="Z549">
            <v>0</v>
          </cell>
          <cell r="AA549">
            <v>0</v>
          </cell>
          <cell r="AC549">
            <v>0</v>
          </cell>
          <cell r="AD549">
            <v>0</v>
          </cell>
          <cell r="AF549">
            <v>0</v>
          </cell>
          <cell r="AG549">
            <v>0</v>
          </cell>
          <cell r="AI549">
            <v>0</v>
          </cell>
          <cell r="AJ549">
            <v>0</v>
          </cell>
          <cell r="AL549">
            <v>0</v>
          </cell>
          <cell r="AM549">
            <v>0</v>
          </cell>
          <cell r="AO549">
            <v>0</v>
          </cell>
          <cell r="AP549">
            <v>0</v>
          </cell>
          <cell r="AR549">
            <v>0</v>
          </cell>
          <cell r="AS549">
            <v>0</v>
          </cell>
          <cell r="AU549">
            <v>0</v>
          </cell>
          <cell r="AV549">
            <v>0</v>
          </cell>
          <cell r="AX549">
            <v>0</v>
          </cell>
          <cell r="AY549">
            <v>0</v>
          </cell>
          <cell r="BA549">
            <v>0</v>
          </cell>
          <cell r="BB549">
            <v>0</v>
          </cell>
          <cell r="BD549">
            <v>0</v>
          </cell>
          <cell r="BE549">
            <v>0</v>
          </cell>
          <cell r="BG549">
            <v>0</v>
          </cell>
          <cell r="BH549">
            <v>0</v>
          </cell>
          <cell r="BJ549">
            <v>0</v>
          </cell>
          <cell r="BK549">
            <v>0</v>
          </cell>
          <cell r="BM549">
            <v>0</v>
          </cell>
          <cell r="BN549">
            <v>0</v>
          </cell>
          <cell r="BP549">
            <v>0</v>
          </cell>
          <cell r="BQ549">
            <v>0</v>
          </cell>
          <cell r="BS549">
            <v>0</v>
          </cell>
          <cell r="BT549">
            <v>0</v>
          </cell>
          <cell r="BV549">
            <v>0</v>
          </cell>
          <cell r="BW549">
            <v>0</v>
          </cell>
          <cell r="BY549">
            <v>0</v>
          </cell>
          <cell r="BZ549">
            <v>0</v>
          </cell>
          <cell r="CB549">
            <v>0</v>
          </cell>
          <cell r="CC549">
            <v>0</v>
          </cell>
          <cell r="CE549">
            <v>0</v>
          </cell>
          <cell r="CF549">
            <v>0</v>
          </cell>
          <cell r="CH549">
            <v>0</v>
          </cell>
          <cell r="CI549">
            <v>0</v>
          </cell>
          <cell r="CK549">
            <v>0</v>
          </cell>
          <cell r="CL549">
            <v>0</v>
          </cell>
          <cell r="CN549">
            <v>0</v>
          </cell>
          <cell r="CO549">
            <v>0</v>
          </cell>
        </row>
        <row r="550">
          <cell r="B550">
            <v>0</v>
          </cell>
          <cell r="C550">
            <v>0</v>
          </cell>
          <cell r="E550">
            <v>0</v>
          </cell>
          <cell r="F550">
            <v>0</v>
          </cell>
          <cell r="H550">
            <v>0</v>
          </cell>
          <cell r="I550">
            <v>0</v>
          </cell>
          <cell r="K550">
            <v>0</v>
          </cell>
          <cell r="L550">
            <v>0</v>
          </cell>
          <cell r="N550">
            <v>0</v>
          </cell>
          <cell r="O550">
            <v>0</v>
          </cell>
          <cell r="Q550">
            <v>0</v>
          </cell>
          <cell r="R550">
            <v>0</v>
          </cell>
          <cell r="T550">
            <v>0</v>
          </cell>
          <cell r="U550">
            <v>0</v>
          </cell>
          <cell r="W550">
            <v>0</v>
          </cell>
          <cell r="X550">
            <v>0</v>
          </cell>
          <cell r="Z550">
            <v>0</v>
          </cell>
          <cell r="AA550">
            <v>0</v>
          </cell>
          <cell r="AC550">
            <v>0</v>
          </cell>
          <cell r="AD550">
            <v>0</v>
          </cell>
          <cell r="AF550">
            <v>0</v>
          </cell>
          <cell r="AG550">
            <v>0</v>
          </cell>
          <cell r="AI550">
            <v>0</v>
          </cell>
          <cell r="AJ550">
            <v>0</v>
          </cell>
          <cell r="AL550">
            <v>0</v>
          </cell>
          <cell r="AM550">
            <v>0</v>
          </cell>
          <cell r="AO550">
            <v>0</v>
          </cell>
          <cell r="AP550">
            <v>0</v>
          </cell>
          <cell r="AR550">
            <v>0</v>
          </cell>
          <cell r="AS550">
            <v>0</v>
          </cell>
          <cell r="AU550">
            <v>0</v>
          </cell>
          <cell r="AV550">
            <v>0</v>
          </cell>
          <cell r="AX550">
            <v>0</v>
          </cell>
          <cell r="AY550">
            <v>0</v>
          </cell>
          <cell r="BA550">
            <v>0</v>
          </cell>
          <cell r="BB550">
            <v>0</v>
          </cell>
          <cell r="BD550">
            <v>0</v>
          </cell>
          <cell r="BE550">
            <v>0</v>
          </cell>
          <cell r="BG550">
            <v>0</v>
          </cell>
          <cell r="BH550">
            <v>0</v>
          </cell>
          <cell r="BJ550">
            <v>0</v>
          </cell>
          <cell r="BK550">
            <v>0</v>
          </cell>
          <cell r="BM550">
            <v>0</v>
          </cell>
          <cell r="BN550">
            <v>0</v>
          </cell>
          <cell r="BP550">
            <v>0</v>
          </cell>
          <cell r="BQ550">
            <v>0</v>
          </cell>
          <cell r="BS550">
            <v>0</v>
          </cell>
          <cell r="BT550">
            <v>0</v>
          </cell>
          <cell r="BV550">
            <v>0</v>
          </cell>
          <cell r="BW550">
            <v>0</v>
          </cell>
          <cell r="BY550">
            <v>0</v>
          </cell>
          <cell r="BZ550">
            <v>0</v>
          </cell>
          <cell r="CB550">
            <v>0</v>
          </cell>
          <cell r="CC550">
            <v>0</v>
          </cell>
          <cell r="CE550">
            <v>0</v>
          </cell>
          <cell r="CF550">
            <v>0</v>
          </cell>
          <cell r="CH550">
            <v>0</v>
          </cell>
          <cell r="CI550">
            <v>0</v>
          </cell>
          <cell r="CK550">
            <v>0</v>
          </cell>
          <cell r="CL550">
            <v>0</v>
          </cell>
          <cell r="CN550">
            <v>0</v>
          </cell>
          <cell r="CO550">
            <v>0</v>
          </cell>
        </row>
        <row r="551">
          <cell r="B551">
            <v>0</v>
          </cell>
          <cell r="C551">
            <v>0</v>
          </cell>
          <cell r="E551">
            <v>0</v>
          </cell>
          <cell r="F551">
            <v>0</v>
          </cell>
          <cell r="H551">
            <v>0</v>
          </cell>
          <cell r="I551">
            <v>0</v>
          </cell>
          <cell r="K551">
            <v>0</v>
          </cell>
          <cell r="L551">
            <v>0</v>
          </cell>
          <cell r="N551">
            <v>0</v>
          </cell>
          <cell r="O551">
            <v>0</v>
          </cell>
          <cell r="Q551">
            <v>0</v>
          </cell>
          <cell r="R551">
            <v>0</v>
          </cell>
          <cell r="T551">
            <v>0</v>
          </cell>
          <cell r="U551">
            <v>0</v>
          </cell>
          <cell r="W551">
            <v>0</v>
          </cell>
          <cell r="X551">
            <v>0</v>
          </cell>
          <cell r="Z551">
            <v>0</v>
          </cell>
          <cell r="AA551">
            <v>0</v>
          </cell>
          <cell r="AC551">
            <v>0</v>
          </cell>
          <cell r="AD551">
            <v>0</v>
          </cell>
          <cell r="AF551">
            <v>0</v>
          </cell>
          <cell r="AG551">
            <v>0</v>
          </cell>
          <cell r="AI551">
            <v>0</v>
          </cell>
          <cell r="AJ551">
            <v>0</v>
          </cell>
          <cell r="AL551">
            <v>0</v>
          </cell>
          <cell r="AM551">
            <v>0</v>
          </cell>
          <cell r="AO551">
            <v>0</v>
          </cell>
          <cell r="AP551">
            <v>0</v>
          </cell>
          <cell r="AR551">
            <v>0</v>
          </cell>
          <cell r="AS551">
            <v>0</v>
          </cell>
          <cell r="AU551">
            <v>0</v>
          </cell>
          <cell r="AV551">
            <v>0</v>
          </cell>
          <cell r="AX551">
            <v>0</v>
          </cell>
          <cell r="AY551">
            <v>0</v>
          </cell>
          <cell r="BA551">
            <v>0</v>
          </cell>
          <cell r="BB551">
            <v>0</v>
          </cell>
          <cell r="BD551">
            <v>0</v>
          </cell>
          <cell r="BE551">
            <v>0</v>
          </cell>
          <cell r="BG551">
            <v>0</v>
          </cell>
          <cell r="BH551">
            <v>0</v>
          </cell>
          <cell r="BJ551">
            <v>0</v>
          </cell>
          <cell r="BK551">
            <v>0</v>
          </cell>
          <cell r="BM551">
            <v>0</v>
          </cell>
          <cell r="BN551">
            <v>0</v>
          </cell>
          <cell r="BP551">
            <v>0</v>
          </cell>
          <cell r="BQ551">
            <v>0</v>
          </cell>
          <cell r="BS551">
            <v>0</v>
          </cell>
          <cell r="BT551">
            <v>0</v>
          </cell>
          <cell r="BV551">
            <v>0</v>
          </cell>
          <cell r="BW551">
            <v>0</v>
          </cell>
          <cell r="BY551">
            <v>0</v>
          </cell>
          <cell r="BZ551">
            <v>0</v>
          </cell>
          <cell r="CB551">
            <v>0</v>
          </cell>
          <cell r="CC551">
            <v>0</v>
          </cell>
          <cell r="CE551">
            <v>0</v>
          </cell>
          <cell r="CF551">
            <v>0</v>
          </cell>
          <cell r="CH551">
            <v>0</v>
          </cell>
          <cell r="CI551">
            <v>0</v>
          </cell>
          <cell r="CK551">
            <v>0</v>
          </cell>
          <cell r="CL551">
            <v>0</v>
          </cell>
          <cell r="CN551">
            <v>0</v>
          </cell>
          <cell r="CO551">
            <v>0</v>
          </cell>
        </row>
        <row r="552">
          <cell r="B552">
            <v>0</v>
          </cell>
          <cell r="C552">
            <v>0</v>
          </cell>
          <cell r="E552">
            <v>0</v>
          </cell>
          <cell r="F552">
            <v>0</v>
          </cell>
          <cell r="H552">
            <v>0</v>
          </cell>
          <cell r="I552">
            <v>0</v>
          </cell>
          <cell r="K552">
            <v>0</v>
          </cell>
          <cell r="L552">
            <v>0</v>
          </cell>
          <cell r="N552">
            <v>0</v>
          </cell>
          <cell r="O552">
            <v>0</v>
          </cell>
          <cell r="Q552">
            <v>0</v>
          </cell>
          <cell r="R552">
            <v>0</v>
          </cell>
          <cell r="T552">
            <v>0</v>
          </cell>
          <cell r="U552">
            <v>0</v>
          </cell>
          <cell r="W552">
            <v>0</v>
          </cell>
          <cell r="X552">
            <v>0</v>
          </cell>
          <cell r="Z552">
            <v>0</v>
          </cell>
          <cell r="AA552">
            <v>0</v>
          </cell>
          <cell r="AC552">
            <v>0</v>
          </cell>
          <cell r="AD552">
            <v>0</v>
          </cell>
          <cell r="AF552">
            <v>0</v>
          </cell>
          <cell r="AG552">
            <v>0</v>
          </cell>
          <cell r="AI552">
            <v>0</v>
          </cell>
          <cell r="AJ552">
            <v>0</v>
          </cell>
          <cell r="AL552">
            <v>0</v>
          </cell>
          <cell r="AM552">
            <v>0</v>
          </cell>
          <cell r="AO552">
            <v>0</v>
          </cell>
          <cell r="AP552">
            <v>0</v>
          </cell>
          <cell r="AR552">
            <v>0</v>
          </cell>
          <cell r="AS552">
            <v>0</v>
          </cell>
          <cell r="AU552">
            <v>0</v>
          </cell>
          <cell r="AV552">
            <v>0</v>
          </cell>
          <cell r="AX552">
            <v>0</v>
          </cell>
          <cell r="AY552">
            <v>0</v>
          </cell>
          <cell r="BA552">
            <v>0</v>
          </cell>
          <cell r="BB552">
            <v>0</v>
          </cell>
          <cell r="BD552">
            <v>0</v>
          </cell>
          <cell r="BE552">
            <v>0</v>
          </cell>
          <cell r="BG552">
            <v>0</v>
          </cell>
          <cell r="BH552">
            <v>0</v>
          </cell>
          <cell r="BJ552">
            <v>0</v>
          </cell>
          <cell r="BK552">
            <v>0</v>
          </cell>
          <cell r="BM552">
            <v>0</v>
          </cell>
          <cell r="BN552">
            <v>0</v>
          </cell>
          <cell r="BP552">
            <v>0</v>
          </cell>
          <cell r="BQ552">
            <v>0</v>
          </cell>
          <cell r="BS552">
            <v>0</v>
          </cell>
          <cell r="BT552">
            <v>0</v>
          </cell>
          <cell r="BV552">
            <v>0</v>
          </cell>
          <cell r="BW552">
            <v>0</v>
          </cell>
          <cell r="BY552">
            <v>0</v>
          </cell>
          <cell r="BZ552">
            <v>0</v>
          </cell>
          <cell r="CB552">
            <v>0</v>
          </cell>
          <cell r="CC552">
            <v>0</v>
          </cell>
          <cell r="CE552">
            <v>0</v>
          </cell>
          <cell r="CF552">
            <v>0</v>
          </cell>
          <cell r="CH552">
            <v>0</v>
          </cell>
          <cell r="CI552">
            <v>0</v>
          </cell>
          <cell r="CK552">
            <v>0</v>
          </cell>
          <cell r="CL552">
            <v>0</v>
          </cell>
          <cell r="CN552">
            <v>0</v>
          </cell>
          <cell r="CO552">
            <v>0</v>
          </cell>
        </row>
        <row r="553">
          <cell r="B553">
            <v>0</v>
          </cell>
          <cell r="C553">
            <v>0</v>
          </cell>
          <cell r="E553">
            <v>0</v>
          </cell>
          <cell r="F553">
            <v>0</v>
          </cell>
          <cell r="H553">
            <v>0</v>
          </cell>
          <cell r="I553">
            <v>0</v>
          </cell>
          <cell r="K553">
            <v>0</v>
          </cell>
          <cell r="L553">
            <v>0</v>
          </cell>
          <cell r="N553">
            <v>0</v>
          </cell>
          <cell r="O553">
            <v>0</v>
          </cell>
          <cell r="Q553">
            <v>0</v>
          </cell>
          <cell r="R553">
            <v>0</v>
          </cell>
          <cell r="T553">
            <v>0</v>
          </cell>
          <cell r="U553">
            <v>0</v>
          </cell>
          <cell r="W553">
            <v>0</v>
          </cell>
          <cell r="X553">
            <v>0</v>
          </cell>
          <cell r="Z553">
            <v>0</v>
          </cell>
          <cell r="AA553">
            <v>0</v>
          </cell>
          <cell r="AC553">
            <v>0</v>
          </cell>
          <cell r="AD553">
            <v>0</v>
          </cell>
          <cell r="AF553">
            <v>0</v>
          </cell>
          <cell r="AG553">
            <v>0</v>
          </cell>
          <cell r="AI553">
            <v>0</v>
          </cell>
          <cell r="AJ553">
            <v>0</v>
          </cell>
          <cell r="AL553">
            <v>0</v>
          </cell>
          <cell r="AM553">
            <v>0</v>
          </cell>
          <cell r="AO553">
            <v>0</v>
          </cell>
          <cell r="AP553">
            <v>0</v>
          </cell>
          <cell r="AR553">
            <v>0</v>
          </cell>
          <cell r="AS553">
            <v>0</v>
          </cell>
          <cell r="AU553">
            <v>0</v>
          </cell>
          <cell r="AV553">
            <v>0</v>
          </cell>
          <cell r="AX553">
            <v>0</v>
          </cell>
          <cell r="AY553">
            <v>0</v>
          </cell>
          <cell r="BA553">
            <v>0</v>
          </cell>
          <cell r="BB553">
            <v>0</v>
          </cell>
          <cell r="BD553">
            <v>0</v>
          </cell>
          <cell r="BE553">
            <v>0</v>
          </cell>
          <cell r="BG553">
            <v>0</v>
          </cell>
          <cell r="BH553">
            <v>0</v>
          </cell>
          <cell r="BJ553">
            <v>0</v>
          </cell>
          <cell r="BK553">
            <v>0</v>
          </cell>
          <cell r="BM553">
            <v>0</v>
          </cell>
          <cell r="BN553">
            <v>0</v>
          </cell>
          <cell r="BP553">
            <v>0</v>
          </cell>
          <cell r="BQ553">
            <v>0</v>
          </cell>
          <cell r="BS553">
            <v>0</v>
          </cell>
          <cell r="BT553">
            <v>0</v>
          </cell>
          <cell r="BV553">
            <v>0</v>
          </cell>
          <cell r="BW553">
            <v>0</v>
          </cell>
          <cell r="BY553">
            <v>0</v>
          </cell>
          <cell r="BZ553">
            <v>0</v>
          </cell>
          <cell r="CB553">
            <v>0</v>
          </cell>
          <cell r="CC553">
            <v>0</v>
          </cell>
          <cell r="CE553">
            <v>0</v>
          </cell>
          <cell r="CF553">
            <v>0</v>
          </cell>
          <cell r="CH553">
            <v>0</v>
          </cell>
          <cell r="CI553">
            <v>0</v>
          </cell>
          <cell r="CK553">
            <v>0</v>
          </cell>
          <cell r="CL553">
            <v>0</v>
          </cell>
          <cell r="CN553">
            <v>0</v>
          </cell>
          <cell r="CO553">
            <v>0</v>
          </cell>
        </row>
        <row r="554">
          <cell r="B554">
            <v>0</v>
          </cell>
          <cell r="C554">
            <v>0</v>
          </cell>
          <cell r="E554">
            <v>0</v>
          </cell>
          <cell r="F554">
            <v>0</v>
          </cell>
          <cell r="H554">
            <v>0</v>
          </cell>
          <cell r="I554">
            <v>0</v>
          </cell>
          <cell r="K554">
            <v>0</v>
          </cell>
          <cell r="L554">
            <v>0</v>
          </cell>
          <cell r="N554">
            <v>0</v>
          </cell>
          <cell r="O554">
            <v>0</v>
          </cell>
          <cell r="Q554">
            <v>0</v>
          </cell>
          <cell r="R554">
            <v>0</v>
          </cell>
          <cell r="T554">
            <v>0</v>
          </cell>
          <cell r="U554">
            <v>0</v>
          </cell>
          <cell r="W554">
            <v>0</v>
          </cell>
          <cell r="X554">
            <v>0</v>
          </cell>
          <cell r="Z554">
            <v>0</v>
          </cell>
          <cell r="AA554">
            <v>0</v>
          </cell>
          <cell r="AC554">
            <v>0</v>
          </cell>
          <cell r="AD554">
            <v>0</v>
          </cell>
          <cell r="AF554">
            <v>0</v>
          </cell>
          <cell r="AG554">
            <v>0</v>
          </cell>
          <cell r="AI554">
            <v>0</v>
          </cell>
          <cell r="AJ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0</v>
          </cell>
          <cell r="AR554">
            <v>0</v>
          </cell>
          <cell r="AS554">
            <v>0</v>
          </cell>
          <cell r="AU554">
            <v>0</v>
          </cell>
          <cell r="AV554">
            <v>0</v>
          </cell>
          <cell r="AX554">
            <v>0</v>
          </cell>
          <cell r="AY554">
            <v>0</v>
          </cell>
          <cell r="BA554">
            <v>0</v>
          </cell>
          <cell r="BB554">
            <v>0</v>
          </cell>
          <cell r="BD554">
            <v>0</v>
          </cell>
          <cell r="BE554">
            <v>0</v>
          </cell>
          <cell r="BG554">
            <v>0</v>
          </cell>
          <cell r="BH554">
            <v>0</v>
          </cell>
          <cell r="BJ554">
            <v>0</v>
          </cell>
          <cell r="BK554">
            <v>0</v>
          </cell>
          <cell r="BM554">
            <v>0</v>
          </cell>
          <cell r="BN554">
            <v>0</v>
          </cell>
          <cell r="BP554">
            <v>0</v>
          </cell>
          <cell r="BQ554">
            <v>0</v>
          </cell>
          <cell r="BS554">
            <v>0</v>
          </cell>
          <cell r="BT554">
            <v>0</v>
          </cell>
          <cell r="BV554">
            <v>0</v>
          </cell>
          <cell r="BW554">
            <v>0</v>
          </cell>
          <cell r="BY554">
            <v>0</v>
          </cell>
          <cell r="BZ554">
            <v>0</v>
          </cell>
          <cell r="CB554">
            <v>0</v>
          </cell>
          <cell r="CC554">
            <v>0</v>
          </cell>
          <cell r="CE554">
            <v>0</v>
          </cell>
          <cell r="CF554">
            <v>0</v>
          </cell>
          <cell r="CH554">
            <v>0</v>
          </cell>
          <cell r="CI554">
            <v>0</v>
          </cell>
          <cell r="CK554">
            <v>0</v>
          </cell>
          <cell r="CL554">
            <v>0</v>
          </cell>
          <cell r="CN554">
            <v>0</v>
          </cell>
          <cell r="CO554">
            <v>0</v>
          </cell>
        </row>
        <row r="555">
          <cell r="B555">
            <v>0</v>
          </cell>
          <cell r="C555">
            <v>0</v>
          </cell>
          <cell r="E555">
            <v>0</v>
          </cell>
          <cell r="F555">
            <v>0</v>
          </cell>
          <cell r="H555">
            <v>0</v>
          </cell>
          <cell r="I555">
            <v>0</v>
          </cell>
          <cell r="K555">
            <v>0</v>
          </cell>
          <cell r="L555">
            <v>0</v>
          </cell>
          <cell r="N555">
            <v>0</v>
          </cell>
          <cell r="O555">
            <v>0</v>
          </cell>
          <cell r="Q555">
            <v>0</v>
          </cell>
          <cell r="R555">
            <v>0</v>
          </cell>
          <cell r="T555">
            <v>0</v>
          </cell>
          <cell r="U555">
            <v>0</v>
          </cell>
          <cell r="W555">
            <v>0</v>
          </cell>
          <cell r="X555">
            <v>0</v>
          </cell>
          <cell r="Z555">
            <v>0</v>
          </cell>
          <cell r="AA555">
            <v>0</v>
          </cell>
          <cell r="AC555">
            <v>0</v>
          </cell>
          <cell r="AD555">
            <v>0</v>
          </cell>
          <cell r="AF555">
            <v>0</v>
          </cell>
          <cell r="AG555">
            <v>0</v>
          </cell>
          <cell r="AI555">
            <v>0</v>
          </cell>
          <cell r="AJ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0</v>
          </cell>
          <cell r="AR555">
            <v>0</v>
          </cell>
          <cell r="AS555">
            <v>0</v>
          </cell>
          <cell r="AU555">
            <v>0</v>
          </cell>
          <cell r="AV555">
            <v>0</v>
          </cell>
          <cell r="AX555">
            <v>0</v>
          </cell>
          <cell r="AY555">
            <v>0</v>
          </cell>
          <cell r="BA555">
            <v>0</v>
          </cell>
          <cell r="BB555">
            <v>0</v>
          </cell>
          <cell r="BD555">
            <v>0</v>
          </cell>
          <cell r="BE555">
            <v>0</v>
          </cell>
          <cell r="BG555">
            <v>0</v>
          </cell>
          <cell r="BH555">
            <v>0</v>
          </cell>
          <cell r="BJ555">
            <v>0</v>
          </cell>
          <cell r="BK555">
            <v>0</v>
          </cell>
          <cell r="BM555">
            <v>0</v>
          </cell>
          <cell r="BN555">
            <v>0</v>
          </cell>
          <cell r="BP555">
            <v>0</v>
          </cell>
          <cell r="BQ555">
            <v>0</v>
          </cell>
          <cell r="BS555">
            <v>0</v>
          </cell>
          <cell r="BT555">
            <v>0</v>
          </cell>
          <cell r="BV555">
            <v>0</v>
          </cell>
          <cell r="BW555">
            <v>0</v>
          </cell>
          <cell r="BY555">
            <v>0</v>
          </cell>
          <cell r="BZ555">
            <v>0</v>
          </cell>
          <cell r="CB555">
            <v>0</v>
          </cell>
          <cell r="CC555">
            <v>0</v>
          </cell>
          <cell r="CE555">
            <v>0</v>
          </cell>
          <cell r="CF555">
            <v>0</v>
          </cell>
          <cell r="CH555">
            <v>0</v>
          </cell>
          <cell r="CI555">
            <v>0</v>
          </cell>
          <cell r="CK555">
            <v>0</v>
          </cell>
          <cell r="CL555">
            <v>0</v>
          </cell>
          <cell r="CN555">
            <v>0</v>
          </cell>
          <cell r="CO555">
            <v>0</v>
          </cell>
        </row>
        <row r="556">
          <cell r="B556">
            <v>0</v>
          </cell>
          <cell r="C556">
            <v>0</v>
          </cell>
          <cell r="E556">
            <v>0</v>
          </cell>
          <cell r="F556">
            <v>0</v>
          </cell>
          <cell r="H556">
            <v>0</v>
          </cell>
          <cell r="I556">
            <v>0</v>
          </cell>
          <cell r="K556">
            <v>0</v>
          </cell>
          <cell r="L556">
            <v>0</v>
          </cell>
          <cell r="N556">
            <v>0</v>
          </cell>
          <cell r="O556">
            <v>0</v>
          </cell>
          <cell r="Q556">
            <v>0</v>
          </cell>
          <cell r="R556">
            <v>0</v>
          </cell>
          <cell r="T556">
            <v>0</v>
          </cell>
          <cell r="U556">
            <v>0</v>
          </cell>
          <cell r="W556">
            <v>0</v>
          </cell>
          <cell r="X556">
            <v>0</v>
          </cell>
          <cell r="Z556">
            <v>0</v>
          </cell>
          <cell r="AA556">
            <v>0</v>
          </cell>
          <cell r="AC556">
            <v>0</v>
          </cell>
          <cell r="AD556">
            <v>0</v>
          </cell>
          <cell r="AF556">
            <v>0</v>
          </cell>
          <cell r="AG556">
            <v>0</v>
          </cell>
          <cell r="AI556">
            <v>0</v>
          </cell>
          <cell r="AJ556">
            <v>0</v>
          </cell>
          <cell r="AL556">
            <v>0</v>
          </cell>
          <cell r="AM556">
            <v>0</v>
          </cell>
          <cell r="AO556">
            <v>0</v>
          </cell>
          <cell r="AP556">
            <v>0</v>
          </cell>
          <cell r="AR556">
            <v>0</v>
          </cell>
          <cell r="AS556">
            <v>0</v>
          </cell>
          <cell r="AU556">
            <v>0</v>
          </cell>
          <cell r="AV556">
            <v>0</v>
          </cell>
          <cell r="AX556">
            <v>0</v>
          </cell>
          <cell r="AY556">
            <v>0</v>
          </cell>
          <cell r="BA556">
            <v>0</v>
          </cell>
          <cell r="BB556">
            <v>0</v>
          </cell>
          <cell r="BD556">
            <v>0</v>
          </cell>
          <cell r="BE556">
            <v>0</v>
          </cell>
          <cell r="BG556">
            <v>0</v>
          </cell>
          <cell r="BH556">
            <v>0</v>
          </cell>
          <cell r="BJ556">
            <v>0</v>
          </cell>
          <cell r="BK556">
            <v>0</v>
          </cell>
          <cell r="BM556">
            <v>0</v>
          </cell>
          <cell r="BN556">
            <v>0</v>
          </cell>
          <cell r="BP556">
            <v>0</v>
          </cell>
          <cell r="BQ556">
            <v>0</v>
          </cell>
          <cell r="BS556">
            <v>0</v>
          </cell>
          <cell r="BT556">
            <v>0</v>
          </cell>
          <cell r="BV556">
            <v>0</v>
          </cell>
          <cell r="BW556">
            <v>0</v>
          </cell>
          <cell r="BY556">
            <v>0</v>
          </cell>
          <cell r="BZ556">
            <v>0</v>
          </cell>
          <cell r="CB556">
            <v>0</v>
          </cell>
          <cell r="CC556">
            <v>0</v>
          </cell>
          <cell r="CE556">
            <v>0</v>
          </cell>
          <cell r="CF556">
            <v>0</v>
          </cell>
          <cell r="CH556">
            <v>0</v>
          </cell>
          <cell r="CI556">
            <v>0</v>
          </cell>
          <cell r="CK556">
            <v>0</v>
          </cell>
          <cell r="CL556">
            <v>0</v>
          </cell>
          <cell r="CN556">
            <v>0</v>
          </cell>
          <cell r="CO556">
            <v>0</v>
          </cell>
        </row>
        <row r="557">
          <cell r="B557">
            <v>0</v>
          </cell>
          <cell r="C557">
            <v>0</v>
          </cell>
          <cell r="E557">
            <v>0</v>
          </cell>
          <cell r="F557">
            <v>0</v>
          </cell>
          <cell r="H557">
            <v>0</v>
          </cell>
          <cell r="I557">
            <v>0</v>
          </cell>
          <cell r="K557">
            <v>0</v>
          </cell>
          <cell r="L557">
            <v>0</v>
          </cell>
          <cell r="N557">
            <v>0</v>
          </cell>
          <cell r="O557">
            <v>0</v>
          </cell>
          <cell r="Q557">
            <v>0</v>
          </cell>
          <cell r="R557">
            <v>0</v>
          </cell>
          <cell r="T557">
            <v>0</v>
          </cell>
          <cell r="U557">
            <v>0</v>
          </cell>
          <cell r="W557">
            <v>0</v>
          </cell>
          <cell r="X557">
            <v>0</v>
          </cell>
          <cell r="Z557">
            <v>0</v>
          </cell>
          <cell r="AA557">
            <v>0</v>
          </cell>
          <cell r="AC557">
            <v>0</v>
          </cell>
          <cell r="AD557">
            <v>0</v>
          </cell>
          <cell r="AF557">
            <v>0</v>
          </cell>
          <cell r="AG557">
            <v>0</v>
          </cell>
          <cell r="AI557">
            <v>0</v>
          </cell>
          <cell r="AJ557">
            <v>0</v>
          </cell>
          <cell r="AL557">
            <v>0</v>
          </cell>
          <cell r="AM557">
            <v>0</v>
          </cell>
          <cell r="AO557">
            <v>0</v>
          </cell>
          <cell r="AP557">
            <v>0</v>
          </cell>
          <cell r="AR557">
            <v>0</v>
          </cell>
          <cell r="AS557">
            <v>0</v>
          </cell>
          <cell r="AU557">
            <v>0</v>
          </cell>
          <cell r="AV557">
            <v>0</v>
          </cell>
          <cell r="AX557">
            <v>0</v>
          </cell>
          <cell r="AY557">
            <v>0</v>
          </cell>
          <cell r="BA557">
            <v>0</v>
          </cell>
          <cell r="BB557">
            <v>0</v>
          </cell>
          <cell r="BD557">
            <v>0</v>
          </cell>
          <cell r="BE557">
            <v>0</v>
          </cell>
          <cell r="BG557">
            <v>0</v>
          </cell>
          <cell r="BH557">
            <v>0</v>
          </cell>
          <cell r="BJ557">
            <v>0</v>
          </cell>
          <cell r="BK557">
            <v>0</v>
          </cell>
          <cell r="BM557">
            <v>0</v>
          </cell>
          <cell r="BN557">
            <v>0</v>
          </cell>
          <cell r="BP557">
            <v>0</v>
          </cell>
          <cell r="BQ557">
            <v>0</v>
          </cell>
          <cell r="BS557">
            <v>0</v>
          </cell>
          <cell r="BT557">
            <v>0</v>
          </cell>
          <cell r="BV557">
            <v>0</v>
          </cell>
          <cell r="BW557">
            <v>0</v>
          </cell>
          <cell r="BY557">
            <v>0</v>
          </cell>
          <cell r="BZ557">
            <v>0</v>
          </cell>
          <cell r="CB557">
            <v>0</v>
          </cell>
          <cell r="CC557">
            <v>0</v>
          </cell>
          <cell r="CE557">
            <v>0</v>
          </cell>
          <cell r="CF557">
            <v>0</v>
          </cell>
          <cell r="CH557">
            <v>0</v>
          </cell>
          <cell r="CI557">
            <v>0</v>
          </cell>
          <cell r="CK557">
            <v>0</v>
          </cell>
          <cell r="CL557">
            <v>0</v>
          </cell>
          <cell r="CN557">
            <v>0</v>
          </cell>
          <cell r="CO557">
            <v>0</v>
          </cell>
        </row>
        <row r="558">
          <cell r="B558">
            <v>0</v>
          </cell>
          <cell r="C558">
            <v>0</v>
          </cell>
          <cell r="E558">
            <v>0</v>
          </cell>
          <cell r="F558">
            <v>0</v>
          </cell>
          <cell r="H558">
            <v>0</v>
          </cell>
          <cell r="I558">
            <v>0</v>
          </cell>
          <cell r="K558">
            <v>0</v>
          </cell>
          <cell r="L558">
            <v>0</v>
          </cell>
          <cell r="N558">
            <v>0</v>
          </cell>
          <cell r="O558">
            <v>0</v>
          </cell>
          <cell r="Q558">
            <v>0</v>
          </cell>
          <cell r="R558">
            <v>0</v>
          </cell>
          <cell r="T558">
            <v>0</v>
          </cell>
          <cell r="U558">
            <v>0</v>
          </cell>
          <cell r="W558">
            <v>0</v>
          </cell>
          <cell r="X558">
            <v>0</v>
          </cell>
          <cell r="Z558">
            <v>0</v>
          </cell>
          <cell r="AA558">
            <v>0</v>
          </cell>
          <cell r="AC558">
            <v>0</v>
          </cell>
          <cell r="AD558">
            <v>0</v>
          </cell>
          <cell r="AF558">
            <v>0</v>
          </cell>
          <cell r="AG558">
            <v>0</v>
          </cell>
          <cell r="AI558">
            <v>0</v>
          </cell>
          <cell r="AJ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0</v>
          </cell>
          <cell r="AR558">
            <v>0</v>
          </cell>
          <cell r="AS558">
            <v>0</v>
          </cell>
          <cell r="AU558">
            <v>0</v>
          </cell>
          <cell r="AV558">
            <v>0</v>
          </cell>
          <cell r="AX558">
            <v>0</v>
          </cell>
          <cell r="AY558">
            <v>0</v>
          </cell>
          <cell r="BA558">
            <v>0</v>
          </cell>
          <cell r="BB558">
            <v>0</v>
          </cell>
          <cell r="BD558">
            <v>0</v>
          </cell>
          <cell r="BE558">
            <v>0</v>
          </cell>
          <cell r="BG558">
            <v>0</v>
          </cell>
          <cell r="BH558">
            <v>0</v>
          </cell>
          <cell r="BJ558">
            <v>0</v>
          </cell>
          <cell r="BK558">
            <v>0</v>
          </cell>
          <cell r="BM558">
            <v>0</v>
          </cell>
          <cell r="BN558">
            <v>0</v>
          </cell>
          <cell r="BP558">
            <v>0</v>
          </cell>
          <cell r="BQ558">
            <v>0</v>
          </cell>
          <cell r="BS558">
            <v>0</v>
          </cell>
          <cell r="BT558">
            <v>0</v>
          </cell>
          <cell r="BV558">
            <v>0</v>
          </cell>
          <cell r="BW558">
            <v>0</v>
          </cell>
          <cell r="BY558">
            <v>0</v>
          </cell>
          <cell r="BZ558">
            <v>0</v>
          </cell>
          <cell r="CB558">
            <v>0</v>
          </cell>
          <cell r="CC558">
            <v>0</v>
          </cell>
          <cell r="CE558">
            <v>0</v>
          </cell>
          <cell r="CF558">
            <v>0</v>
          </cell>
          <cell r="CH558">
            <v>0</v>
          </cell>
          <cell r="CI558">
            <v>0</v>
          </cell>
          <cell r="CK558">
            <v>0</v>
          </cell>
          <cell r="CL558">
            <v>0</v>
          </cell>
          <cell r="CN558">
            <v>0</v>
          </cell>
          <cell r="CO558">
            <v>0</v>
          </cell>
        </row>
        <row r="559">
          <cell r="B559">
            <v>0</v>
          </cell>
          <cell r="C559">
            <v>0</v>
          </cell>
          <cell r="E559">
            <v>0</v>
          </cell>
          <cell r="F559">
            <v>0</v>
          </cell>
          <cell r="H559">
            <v>0</v>
          </cell>
          <cell r="I559">
            <v>0</v>
          </cell>
          <cell r="K559">
            <v>0</v>
          </cell>
          <cell r="L559">
            <v>0</v>
          </cell>
          <cell r="N559">
            <v>0</v>
          </cell>
          <cell r="O559">
            <v>0</v>
          </cell>
          <cell r="Q559">
            <v>0</v>
          </cell>
          <cell r="R559">
            <v>0</v>
          </cell>
          <cell r="T559">
            <v>0</v>
          </cell>
          <cell r="U559">
            <v>0</v>
          </cell>
          <cell r="W559">
            <v>0</v>
          </cell>
          <cell r="X559">
            <v>0</v>
          </cell>
          <cell r="Z559">
            <v>0</v>
          </cell>
          <cell r="AA559">
            <v>0</v>
          </cell>
          <cell r="AC559">
            <v>0</v>
          </cell>
          <cell r="AD559">
            <v>0</v>
          </cell>
          <cell r="AF559">
            <v>0</v>
          </cell>
          <cell r="AG559">
            <v>0</v>
          </cell>
          <cell r="AI559">
            <v>0</v>
          </cell>
          <cell r="AJ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0</v>
          </cell>
          <cell r="AR559">
            <v>0</v>
          </cell>
          <cell r="AS559">
            <v>0</v>
          </cell>
          <cell r="AU559">
            <v>0</v>
          </cell>
          <cell r="AV559">
            <v>0</v>
          </cell>
          <cell r="AX559">
            <v>0</v>
          </cell>
          <cell r="AY559">
            <v>0</v>
          </cell>
          <cell r="BA559">
            <v>0</v>
          </cell>
          <cell r="BB559">
            <v>0</v>
          </cell>
          <cell r="BD559">
            <v>0</v>
          </cell>
          <cell r="BE559">
            <v>0</v>
          </cell>
          <cell r="BG559">
            <v>0</v>
          </cell>
          <cell r="BH559">
            <v>0</v>
          </cell>
          <cell r="BJ559">
            <v>0</v>
          </cell>
          <cell r="BK559">
            <v>0</v>
          </cell>
          <cell r="BM559">
            <v>0</v>
          </cell>
          <cell r="BN559">
            <v>0</v>
          </cell>
          <cell r="BP559">
            <v>0</v>
          </cell>
          <cell r="BQ559">
            <v>0</v>
          </cell>
          <cell r="BS559">
            <v>0</v>
          </cell>
          <cell r="BT559">
            <v>0</v>
          </cell>
          <cell r="BV559">
            <v>0</v>
          </cell>
          <cell r="BW559">
            <v>0</v>
          </cell>
          <cell r="BY559">
            <v>0</v>
          </cell>
          <cell r="BZ559">
            <v>0</v>
          </cell>
          <cell r="CB559">
            <v>0</v>
          </cell>
          <cell r="CC559">
            <v>0</v>
          </cell>
          <cell r="CE559">
            <v>0</v>
          </cell>
          <cell r="CF559">
            <v>0</v>
          </cell>
          <cell r="CH559">
            <v>0</v>
          </cell>
          <cell r="CI559">
            <v>0</v>
          </cell>
          <cell r="CK559">
            <v>0</v>
          </cell>
          <cell r="CL559">
            <v>0</v>
          </cell>
          <cell r="CN559">
            <v>0</v>
          </cell>
          <cell r="CO559">
            <v>0</v>
          </cell>
        </row>
        <row r="560">
          <cell r="B560">
            <v>0</v>
          </cell>
          <cell r="C560">
            <v>0</v>
          </cell>
          <cell r="E560">
            <v>0</v>
          </cell>
          <cell r="F560">
            <v>0</v>
          </cell>
          <cell r="H560">
            <v>0</v>
          </cell>
          <cell r="I560">
            <v>0</v>
          </cell>
          <cell r="K560">
            <v>0</v>
          </cell>
          <cell r="L560">
            <v>0</v>
          </cell>
          <cell r="N560">
            <v>0</v>
          </cell>
          <cell r="O560">
            <v>0</v>
          </cell>
          <cell r="Q560">
            <v>0</v>
          </cell>
          <cell r="R560">
            <v>0</v>
          </cell>
          <cell r="T560">
            <v>0</v>
          </cell>
          <cell r="U560">
            <v>0</v>
          </cell>
          <cell r="W560">
            <v>0</v>
          </cell>
          <cell r="X560">
            <v>0</v>
          </cell>
          <cell r="Z560">
            <v>0</v>
          </cell>
          <cell r="AA560">
            <v>0</v>
          </cell>
          <cell r="AC560">
            <v>0</v>
          </cell>
          <cell r="AD560">
            <v>0</v>
          </cell>
          <cell r="AF560">
            <v>0</v>
          </cell>
          <cell r="AG560">
            <v>0</v>
          </cell>
          <cell r="AI560">
            <v>0</v>
          </cell>
          <cell r="AJ560">
            <v>0</v>
          </cell>
          <cell r="AL560">
            <v>0</v>
          </cell>
          <cell r="AM560">
            <v>0</v>
          </cell>
          <cell r="AO560">
            <v>0</v>
          </cell>
          <cell r="AP560">
            <v>0</v>
          </cell>
          <cell r="AR560">
            <v>0</v>
          </cell>
          <cell r="AS560">
            <v>0</v>
          </cell>
          <cell r="AU560">
            <v>0</v>
          </cell>
          <cell r="AV560">
            <v>0</v>
          </cell>
          <cell r="AX560">
            <v>0</v>
          </cell>
          <cell r="AY560">
            <v>0</v>
          </cell>
          <cell r="BA560">
            <v>0</v>
          </cell>
          <cell r="BB560">
            <v>0</v>
          </cell>
          <cell r="BD560">
            <v>0</v>
          </cell>
          <cell r="BE560">
            <v>0</v>
          </cell>
          <cell r="BG560">
            <v>0</v>
          </cell>
          <cell r="BH560">
            <v>0</v>
          </cell>
          <cell r="BJ560">
            <v>0</v>
          </cell>
          <cell r="BK560">
            <v>0</v>
          </cell>
          <cell r="BM560">
            <v>0</v>
          </cell>
          <cell r="BN560">
            <v>0</v>
          </cell>
          <cell r="BP560">
            <v>0</v>
          </cell>
          <cell r="BQ560">
            <v>0</v>
          </cell>
          <cell r="BS560">
            <v>0</v>
          </cell>
          <cell r="BT560">
            <v>0</v>
          </cell>
          <cell r="BV560">
            <v>0</v>
          </cell>
          <cell r="BW560">
            <v>0</v>
          </cell>
          <cell r="BY560">
            <v>0</v>
          </cell>
          <cell r="BZ560">
            <v>0</v>
          </cell>
          <cell r="CB560">
            <v>0</v>
          </cell>
          <cell r="CC560">
            <v>0</v>
          </cell>
          <cell r="CE560">
            <v>0</v>
          </cell>
          <cell r="CF560">
            <v>0</v>
          </cell>
          <cell r="CH560">
            <v>0</v>
          </cell>
          <cell r="CI560">
            <v>0</v>
          </cell>
          <cell r="CK560">
            <v>0</v>
          </cell>
          <cell r="CL560">
            <v>0</v>
          </cell>
          <cell r="CN560">
            <v>0</v>
          </cell>
          <cell r="CO560">
            <v>0</v>
          </cell>
        </row>
        <row r="561">
          <cell r="B561">
            <v>0</v>
          </cell>
          <cell r="C561">
            <v>0</v>
          </cell>
          <cell r="E561">
            <v>0</v>
          </cell>
          <cell r="F561">
            <v>0</v>
          </cell>
          <cell r="H561">
            <v>0</v>
          </cell>
          <cell r="I561">
            <v>0</v>
          </cell>
          <cell r="K561">
            <v>0</v>
          </cell>
          <cell r="L561">
            <v>0</v>
          </cell>
          <cell r="N561">
            <v>0</v>
          </cell>
          <cell r="O561">
            <v>0</v>
          </cell>
          <cell r="Q561">
            <v>0</v>
          </cell>
          <cell r="R561">
            <v>0</v>
          </cell>
          <cell r="T561">
            <v>0</v>
          </cell>
          <cell r="U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C561">
            <v>0</v>
          </cell>
          <cell r="AD561">
            <v>0</v>
          </cell>
          <cell r="AF561">
            <v>0</v>
          </cell>
          <cell r="AG561">
            <v>0</v>
          </cell>
          <cell r="AI561">
            <v>0</v>
          </cell>
          <cell r="AJ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0</v>
          </cell>
          <cell r="AR561">
            <v>0</v>
          </cell>
          <cell r="AS561">
            <v>0</v>
          </cell>
          <cell r="AU561">
            <v>0</v>
          </cell>
          <cell r="AV561">
            <v>0</v>
          </cell>
          <cell r="AX561">
            <v>0</v>
          </cell>
          <cell r="AY561">
            <v>0</v>
          </cell>
          <cell r="BA561">
            <v>0</v>
          </cell>
          <cell r="BB561">
            <v>0</v>
          </cell>
          <cell r="BD561">
            <v>0</v>
          </cell>
          <cell r="BE561">
            <v>0</v>
          </cell>
          <cell r="BG561">
            <v>0</v>
          </cell>
          <cell r="BH561">
            <v>0</v>
          </cell>
          <cell r="BJ561">
            <v>0</v>
          </cell>
          <cell r="BK561">
            <v>0</v>
          </cell>
          <cell r="BM561">
            <v>0</v>
          </cell>
          <cell r="BN561">
            <v>0</v>
          </cell>
          <cell r="BP561">
            <v>0</v>
          </cell>
          <cell r="BQ561">
            <v>0</v>
          </cell>
          <cell r="BS561">
            <v>0</v>
          </cell>
          <cell r="BT561">
            <v>0</v>
          </cell>
          <cell r="BV561">
            <v>0</v>
          </cell>
          <cell r="BW561">
            <v>0</v>
          </cell>
          <cell r="BY561">
            <v>0</v>
          </cell>
          <cell r="BZ561">
            <v>0</v>
          </cell>
          <cell r="CB561">
            <v>0</v>
          </cell>
          <cell r="CC561">
            <v>0</v>
          </cell>
          <cell r="CE561">
            <v>0</v>
          </cell>
          <cell r="CF561">
            <v>0</v>
          </cell>
          <cell r="CH561">
            <v>0</v>
          </cell>
          <cell r="CI561">
            <v>0</v>
          </cell>
          <cell r="CK561">
            <v>0</v>
          </cell>
          <cell r="CL561">
            <v>0</v>
          </cell>
          <cell r="CN561">
            <v>0</v>
          </cell>
          <cell r="CO561">
            <v>0</v>
          </cell>
        </row>
        <row r="562">
          <cell r="B562">
            <v>0</v>
          </cell>
          <cell r="C562">
            <v>0</v>
          </cell>
          <cell r="E562">
            <v>0</v>
          </cell>
          <cell r="F562">
            <v>0</v>
          </cell>
          <cell r="H562">
            <v>0</v>
          </cell>
          <cell r="I562">
            <v>0</v>
          </cell>
          <cell r="K562">
            <v>0</v>
          </cell>
          <cell r="L562">
            <v>0</v>
          </cell>
          <cell r="N562">
            <v>0</v>
          </cell>
          <cell r="O562">
            <v>0</v>
          </cell>
          <cell r="Q562">
            <v>0</v>
          </cell>
          <cell r="R562">
            <v>0</v>
          </cell>
          <cell r="T562">
            <v>0</v>
          </cell>
          <cell r="U562">
            <v>0</v>
          </cell>
          <cell r="W562">
            <v>0</v>
          </cell>
          <cell r="X562">
            <v>0</v>
          </cell>
          <cell r="Z562">
            <v>0</v>
          </cell>
          <cell r="AA562">
            <v>0</v>
          </cell>
          <cell r="AC562">
            <v>0</v>
          </cell>
          <cell r="AD562">
            <v>0</v>
          </cell>
          <cell r="AF562">
            <v>0</v>
          </cell>
          <cell r="AG562">
            <v>0</v>
          </cell>
          <cell r="AI562">
            <v>0</v>
          </cell>
          <cell r="AJ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0</v>
          </cell>
          <cell r="AR562">
            <v>0</v>
          </cell>
          <cell r="AS562">
            <v>0</v>
          </cell>
          <cell r="AU562">
            <v>0</v>
          </cell>
          <cell r="AV562">
            <v>0</v>
          </cell>
          <cell r="AX562">
            <v>0</v>
          </cell>
          <cell r="AY562">
            <v>0</v>
          </cell>
          <cell r="BA562">
            <v>0</v>
          </cell>
          <cell r="BB562">
            <v>0</v>
          </cell>
          <cell r="BD562">
            <v>0</v>
          </cell>
          <cell r="BE562">
            <v>0</v>
          </cell>
          <cell r="BG562">
            <v>0</v>
          </cell>
          <cell r="BH562">
            <v>0</v>
          </cell>
          <cell r="BJ562">
            <v>0</v>
          </cell>
          <cell r="BK562">
            <v>0</v>
          </cell>
          <cell r="BM562">
            <v>0</v>
          </cell>
          <cell r="BN562">
            <v>0</v>
          </cell>
          <cell r="BP562">
            <v>0</v>
          </cell>
          <cell r="BQ562">
            <v>0</v>
          </cell>
          <cell r="BS562">
            <v>0</v>
          </cell>
          <cell r="BT562">
            <v>0</v>
          </cell>
          <cell r="BV562">
            <v>0</v>
          </cell>
          <cell r="BW562">
            <v>0</v>
          </cell>
          <cell r="BY562">
            <v>0</v>
          </cell>
          <cell r="BZ562">
            <v>0</v>
          </cell>
          <cell r="CB562">
            <v>0</v>
          </cell>
          <cell r="CC562">
            <v>0</v>
          </cell>
          <cell r="CE562">
            <v>0</v>
          </cell>
          <cell r="CF562">
            <v>0</v>
          </cell>
          <cell r="CH562">
            <v>0</v>
          </cell>
          <cell r="CI562">
            <v>0</v>
          </cell>
          <cell r="CK562">
            <v>0</v>
          </cell>
          <cell r="CL562">
            <v>0</v>
          </cell>
          <cell r="CN562">
            <v>0</v>
          </cell>
          <cell r="CO562">
            <v>0</v>
          </cell>
        </row>
        <row r="563">
          <cell r="B563">
            <v>0</v>
          </cell>
          <cell r="C563">
            <v>0</v>
          </cell>
          <cell r="E563">
            <v>0</v>
          </cell>
          <cell r="F563">
            <v>0</v>
          </cell>
          <cell r="H563">
            <v>0</v>
          </cell>
          <cell r="I563">
            <v>0</v>
          </cell>
          <cell r="K563">
            <v>0</v>
          </cell>
          <cell r="L563">
            <v>0</v>
          </cell>
          <cell r="N563">
            <v>0</v>
          </cell>
          <cell r="O563">
            <v>0</v>
          </cell>
          <cell r="Q563">
            <v>0</v>
          </cell>
          <cell r="R563">
            <v>0</v>
          </cell>
          <cell r="T563">
            <v>0</v>
          </cell>
          <cell r="U563">
            <v>0</v>
          </cell>
          <cell r="W563">
            <v>0</v>
          </cell>
          <cell r="X563">
            <v>0</v>
          </cell>
          <cell r="Z563">
            <v>0</v>
          </cell>
          <cell r="AA563">
            <v>0</v>
          </cell>
          <cell r="AC563">
            <v>0</v>
          </cell>
          <cell r="AD563">
            <v>0</v>
          </cell>
          <cell r="AF563">
            <v>0</v>
          </cell>
          <cell r="AG563">
            <v>0</v>
          </cell>
          <cell r="AI563">
            <v>0</v>
          </cell>
          <cell r="AJ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0</v>
          </cell>
          <cell r="AR563">
            <v>0</v>
          </cell>
          <cell r="AS563">
            <v>0</v>
          </cell>
          <cell r="AU563">
            <v>0</v>
          </cell>
          <cell r="AV563">
            <v>0</v>
          </cell>
          <cell r="AX563">
            <v>0</v>
          </cell>
          <cell r="AY563">
            <v>0</v>
          </cell>
          <cell r="BA563">
            <v>0</v>
          </cell>
          <cell r="BB563">
            <v>0</v>
          </cell>
          <cell r="BD563">
            <v>0</v>
          </cell>
          <cell r="BE563">
            <v>0</v>
          </cell>
          <cell r="BG563">
            <v>0</v>
          </cell>
          <cell r="BH563">
            <v>0</v>
          </cell>
          <cell r="BJ563">
            <v>0</v>
          </cell>
          <cell r="BK563">
            <v>0</v>
          </cell>
          <cell r="BM563">
            <v>0</v>
          </cell>
          <cell r="BN563">
            <v>0</v>
          </cell>
          <cell r="BP563">
            <v>0</v>
          </cell>
          <cell r="BQ563">
            <v>0</v>
          </cell>
          <cell r="BS563">
            <v>0</v>
          </cell>
          <cell r="BT563">
            <v>0</v>
          </cell>
          <cell r="BV563">
            <v>0</v>
          </cell>
          <cell r="BW563">
            <v>0</v>
          </cell>
          <cell r="BY563">
            <v>0</v>
          </cell>
          <cell r="BZ563">
            <v>0</v>
          </cell>
          <cell r="CB563">
            <v>0</v>
          </cell>
          <cell r="CC563">
            <v>0</v>
          </cell>
          <cell r="CE563">
            <v>0</v>
          </cell>
          <cell r="CF563">
            <v>0</v>
          </cell>
          <cell r="CH563">
            <v>0</v>
          </cell>
          <cell r="CI563">
            <v>0</v>
          </cell>
          <cell r="CK563">
            <v>0</v>
          </cell>
          <cell r="CL563">
            <v>0</v>
          </cell>
          <cell r="CN563">
            <v>0</v>
          </cell>
          <cell r="CO563">
            <v>0</v>
          </cell>
        </row>
        <row r="564">
          <cell r="B564">
            <v>0</v>
          </cell>
          <cell r="C564">
            <v>0</v>
          </cell>
          <cell r="E564">
            <v>0</v>
          </cell>
          <cell r="F564">
            <v>0</v>
          </cell>
          <cell r="H564">
            <v>0</v>
          </cell>
          <cell r="I564">
            <v>0</v>
          </cell>
          <cell r="K564">
            <v>0</v>
          </cell>
          <cell r="L564">
            <v>0</v>
          </cell>
          <cell r="N564">
            <v>0</v>
          </cell>
          <cell r="O564">
            <v>0</v>
          </cell>
          <cell r="Q564">
            <v>0</v>
          </cell>
          <cell r="R564">
            <v>0</v>
          </cell>
          <cell r="T564">
            <v>0</v>
          </cell>
          <cell r="U564">
            <v>0</v>
          </cell>
          <cell r="W564">
            <v>0</v>
          </cell>
          <cell r="X564">
            <v>0</v>
          </cell>
          <cell r="Z564">
            <v>0</v>
          </cell>
          <cell r="AA564">
            <v>0</v>
          </cell>
          <cell r="AC564">
            <v>0</v>
          </cell>
          <cell r="AD564">
            <v>0</v>
          </cell>
          <cell r="AF564">
            <v>0</v>
          </cell>
          <cell r="AG564">
            <v>0</v>
          </cell>
          <cell r="AI564">
            <v>0</v>
          </cell>
          <cell r="AJ564">
            <v>0</v>
          </cell>
          <cell r="AL564">
            <v>0</v>
          </cell>
          <cell r="AM564">
            <v>0</v>
          </cell>
          <cell r="AO564">
            <v>0</v>
          </cell>
          <cell r="AP564">
            <v>0</v>
          </cell>
          <cell r="AR564">
            <v>0</v>
          </cell>
          <cell r="AS564">
            <v>0</v>
          </cell>
          <cell r="AU564">
            <v>0</v>
          </cell>
          <cell r="AV564">
            <v>0</v>
          </cell>
          <cell r="AX564">
            <v>0</v>
          </cell>
          <cell r="AY564">
            <v>0</v>
          </cell>
          <cell r="BA564">
            <v>0</v>
          </cell>
          <cell r="BB564">
            <v>0</v>
          </cell>
          <cell r="BD564">
            <v>0</v>
          </cell>
          <cell r="BE564">
            <v>0</v>
          </cell>
          <cell r="BG564">
            <v>0</v>
          </cell>
          <cell r="BH564">
            <v>0</v>
          </cell>
          <cell r="BJ564">
            <v>0</v>
          </cell>
          <cell r="BK564">
            <v>0</v>
          </cell>
          <cell r="BM564">
            <v>0</v>
          </cell>
          <cell r="BN564">
            <v>0</v>
          </cell>
          <cell r="BP564">
            <v>0</v>
          </cell>
          <cell r="BQ564">
            <v>0</v>
          </cell>
          <cell r="BS564">
            <v>0</v>
          </cell>
          <cell r="BT564">
            <v>0</v>
          </cell>
          <cell r="BV564">
            <v>0</v>
          </cell>
          <cell r="BW564">
            <v>0</v>
          </cell>
          <cell r="BY564">
            <v>0</v>
          </cell>
          <cell r="BZ564">
            <v>0</v>
          </cell>
          <cell r="CB564">
            <v>0</v>
          </cell>
          <cell r="CC564">
            <v>0</v>
          </cell>
          <cell r="CE564">
            <v>0</v>
          </cell>
          <cell r="CF564">
            <v>0</v>
          </cell>
          <cell r="CH564">
            <v>0</v>
          </cell>
          <cell r="CI564">
            <v>0</v>
          </cell>
          <cell r="CK564">
            <v>0</v>
          </cell>
          <cell r="CL564">
            <v>0</v>
          </cell>
          <cell r="CN564">
            <v>0</v>
          </cell>
          <cell r="CO564">
            <v>0</v>
          </cell>
        </row>
        <row r="565">
          <cell r="B565">
            <v>0</v>
          </cell>
          <cell r="C565">
            <v>0</v>
          </cell>
          <cell r="E565">
            <v>0</v>
          </cell>
          <cell r="F565">
            <v>0</v>
          </cell>
          <cell r="H565">
            <v>0</v>
          </cell>
          <cell r="I565">
            <v>0</v>
          </cell>
          <cell r="K565">
            <v>0</v>
          </cell>
          <cell r="L565">
            <v>0</v>
          </cell>
          <cell r="N565">
            <v>0</v>
          </cell>
          <cell r="O565">
            <v>0</v>
          </cell>
          <cell r="Q565">
            <v>0</v>
          </cell>
          <cell r="R565">
            <v>0</v>
          </cell>
          <cell r="T565">
            <v>0</v>
          </cell>
          <cell r="U565">
            <v>0</v>
          </cell>
          <cell r="W565">
            <v>0</v>
          </cell>
          <cell r="X565">
            <v>0</v>
          </cell>
          <cell r="Z565">
            <v>0</v>
          </cell>
          <cell r="AA565">
            <v>0</v>
          </cell>
          <cell r="AC565">
            <v>0</v>
          </cell>
          <cell r="AD565">
            <v>0</v>
          </cell>
          <cell r="AF565">
            <v>0</v>
          </cell>
          <cell r="AG565">
            <v>0</v>
          </cell>
          <cell r="AI565">
            <v>0</v>
          </cell>
          <cell r="AJ565">
            <v>0</v>
          </cell>
          <cell r="AL565">
            <v>0</v>
          </cell>
          <cell r="AM565">
            <v>0</v>
          </cell>
          <cell r="AO565">
            <v>0</v>
          </cell>
          <cell r="AP565">
            <v>0</v>
          </cell>
          <cell r="AR565">
            <v>0</v>
          </cell>
          <cell r="AS565">
            <v>0</v>
          </cell>
          <cell r="AU565">
            <v>0</v>
          </cell>
          <cell r="AV565">
            <v>0</v>
          </cell>
          <cell r="AX565">
            <v>0</v>
          </cell>
          <cell r="AY565">
            <v>0</v>
          </cell>
          <cell r="BA565">
            <v>0</v>
          </cell>
          <cell r="BB565">
            <v>0</v>
          </cell>
          <cell r="BD565">
            <v>0</v>
          </cell>
          <cell r="BE565">
            <v>0</v>
          </cell>
          <cell r="BG565">
            <v>0</v>
          </cell>
          <cell r="BH565">
            <v>0</v>
          </cell>
          <cell r="BJ565">
            <v>0</v>
          </cell>
          <cell r="BK565">
            <v>0</v>
          </cell>
          <cell r="BM565">
            <v>0</v>
          </cell>
          <cell r="BN565">
            <v>0</v>
          </cell>
          <cell r="BP565">
            <v>0</v>
          </cell>
          <cell r="BQ565">
            <v>0</v>
          </cell>
          <cell r="BS565">
            <v>0</v>
          </cell>
          <cell r="BT565">
            <v>0</v>
          </cell>
          <cell r="BV565">
            <v>0</v>
          </cell>
          <cell r="BW565">
            <v>0</v>
          </cell>
          <cell r="BY565">
            <v>0</v>
          </cell>
          <cell r="BZ565">
            <v>0</v>
          </cell>
          <cell r="CB565">
            <v>0</v>
          </cell>
          <cell r="CC565">
            <v>0</v>
          </cell>
          <cell r="CE565">
            <v>0</v>
          </cell>
          <cell r="CF565">
            <v>0</v>
          </cell>
          <cell r="CH565">
            <v>0</v>
          </cell>
          <cell r="CI565">
            <v>0</v>
          </cell>
          <cell r="CK565">
            <v>0</v>
          </cell>
          <cell r="CL565">
            <v>0</v>
          </cell>
          <cell r="CN565">
            <v>0</v>
          </cell>
          <cell r="CO565">
            <v>0</v>
          </cell>
        </row>
        <row r="566">
          <cell r="B566">
            <v>0</v>
          </cell>
          <cell r="C566">
            <v>0</v>
          </cell>
          <cell r="E566">
            <v>0</v>
          </cell>
          <cell r="F566">
            <v>0</v>
          </cell>
          <cell r="H566">
            <v>0</v>
          </cell>
          <cell r="I566">
            <v>0</v>
          </cell>
          <cell r="K566">
            <v>0</v>
          </cell>
          <cell r="L566">
            <v>0</v>
          </cell>
          <cell r="N566">
            <v>0</v>
          </cell>
          <cell r="O566">
            <v>0</v>
          </cell>
          <cell r="Q566">
            <v>0</v>
          </cell>
          <cell r="R566">
            <v>0</v>
          </cell>
          <cell r="T566">
            <v>0</v>
          </cell>
          <cell r="U566">
            <v>0</v>
          </cell>
          <cell r="W566">
            <v>0</v>
          </cell>
          <cell r="X566">
            <v>0</v>
          </cell>
          <cell r="Z566">
            <v>0</v>
          </cell>
          <cell r="AA566">
            <v>0</v>
          </cell>
          <cell r="AC566">
            <v>0</v>
          </cell>
          <cell r="AD566">
            <v>0</v>
          </cell>
          <cell r="AF566">
            <v>0</v>
          </cell>
          <cell r="AG566">
            <v>0</v>
          </cell>
          <cell r="AI566">
            <v>0</v>
          </cell>
          <cell r="AJ566">
            <v>0</v>
          </cell>
          <cell r="AL566">
            <v>0</v>
          </cell>
          <cell r="AM566">
            <v>0</v>
          </cell>
          <cell r="AO566">
            <v>0</v>
          </cell>
          <cell r="AP566">
            <v>0</v>
          </cell>
          <cell r="AR566">
            <v>0</v>
          </cell>
          <cell r="AS566">
            <v>0</v>
          </cell>
          <cell r="AU566">
            <v>0</v>
          </cell>
          <cell r="AV566">
            <v>0</v>
          </cell>
          <cell r="AX566">
            <v>0</v>
          </cell>
          <cell r="AY566">
            <v>0</v>
          </cell>
          <cell r="BA566">
            <v>0</v>
          </cell>
          <cell r="BB566">
            <v>0</v>
          </cell>
          <cell r="BD566">
            <v>0</v>
          </cell>
          <cell r="BE566">
            <v>0</v>
          </cell>
          <cell r="BG566">
            <v>0</v>
          </cell>
          <cell r="BH566">
            <v>0</v>
          </cell>
          <cell r="BJ566">
            <v>0</v>
          </cell>
          <cell r="BK566">
            <v>0</v>
          </cell>
          <cell r="BM566">
            <v>0</v>
          </cell>
          <cell r="BN566">
            <v>0</v>
          </cell>
          <cell r="BP566">
            <v>0</v>
          </cell>
          <cell r="BQ566">
            <v>0</v>
          </cell>
          <cell r="BS566">
            <v>0</v>
          </cell>
          <cell r="BT566">
            <v>0</v>
          </cell>
          <cell r="BV566">
            <v>0</v>
          </cell>
          <cell r="BW566">
            <v>0</v>
          </cell>
          <cell r="BY566">
            <v>0</v>
          </cell>
          <cell r="BZ566">
            <v>0</v>
          </cell>
          <cell r="CB566">
            <v>0</v>
          </cell>
          <cell r="CC566">
            <v>0</v>
          </cell>
          <cell r="CE566">
            <v>0</v>
          </cell>
          <cell r="CF566">
            <v>0</v>
          </cell>
          <cell r="CH566">
            <v>0</v>
          </cell>
          <cell r="CI566">
            <v>0</v>
          </cell>
          <cell r="CK566">
            <v>0</v>
          </cell>
          <cell r="CL566">
            <v>0</v>
          </cell>
          <cell r="CN566">
            <v>0</v>
          </cell>
          <cell r="CO566">
            <v>0</v>
          </cell>
        </row>
        <row r="567">
          <cell r="B567">
            <v>0</v>
          </cell>
          <cell r="C567">
            <v>0</v>
          </cell>
          <cell r="E567">
            <v>0</v>
          </cell>
          <cell r="F567">
            <v>0</v>
          </cell>
          <cell r="H567">
            <v>0</v>
          </cell>
          <cell r="I567">
            <v>0</v>
          </cell>
          <cell r="K567">
            <v>0</v>
          </cell>
          <cell r="L567">
            <v>0</v>
          </cell>
          <cell r="N567">
            <v>0</v>
          </cell>
          <cell r="O567">
            <v>0</v>
          </cell>
          <cell r="Q567">
            <v>0</v>
          </cell>
          <cell r="R567">
            <v>0</v>
          </cell>
          <cell r="T567">
            <v>0</v>
          </cell>
          <cell r="U567">
            <v>0</v>
          </cell>
          <cell r="W567">
            <v>0</v>
          </cell>
          <cell r="X567">
            <v>0</v>
          </cell>
          <cell r="Z567">
            <v>0</v>
          </cell>
          <cell r="AA567">
            <v>0</v>
          </cell>
          <cell r="AC567">
            <v>0</v>
          </cell>
          <cell r="AD567">
            <v>0</v>
          </cell>
          <cell r="AF567">
            <v>0</v>
          </cell>
          <cell r="AG567">
            <v>0</v>
          </cell>
          <cell r="AI567">
            <v>0</v>
          </cell>
          <cell r="AJ567">
            <v>0</v>
          </cell>
          <cell r="AL567">
            <v>0</v>
          </cell>
          <cell r="AM567">
            <v>0</v>
          </cell>
          <cell r="AO567">
            <v>0</v>
          </cell>
          <cell r="AP567">
            <v>0</v>
          </cell>
          <cell r="AR567">
            <v>0</v>
          </cell>
          <cell r="AS567">
            <v>0</v>
          </cell>
          <cell r="AU567">
            <v>0</v>
          </cell>
          <cell r="AV567">
            <v>0</v>
          </cell>
          <cell r="AX567">
            <v>0</v>
          </cell>
          <cell r="AY567">
            <v>0</v>
          </cell>
          <cell r="BA567">
            <v>0</v>
          </cell>
          <cell r="BB567">
            <v>0</v>
          </cell>
          <cell r="BD567">
            <v>0</v>
          </cell>
          <cell r="BE567">
            <v>0</v>
          </cell>
          <cell r="BG567">
            <v>0</v>
          </cell>
          <cell r="BH567">
            <v>0</v>
          </cell>
          <cell r="BJ567">
            <v>0</v>
          </cell>
          <cell r="BK567">
            <v>0</v>
          </cell>
          <cell r="BM567">
            <v>0</v>
          </cell>
          <cell r="BN567">
            <v>0</v>
          </cell>
          <cell r="BP567">
            <v>0</v>
          </cell>
          <cell r="BQ567">
            <v>0</v>
          </cell>
          <cell r="BS567">
            <v>0</v>
          </cell>
          <cell r="BT567">
            <v>0</v>
          </cell>
          <cell r="BV567">
            <v>0</v>
          </cell>
          <cell r="BW567">
            <v>0</v>
          </cell>
          <cell r="BY567">
            <v>0</v>
          </cell>
          <cell r="BZ567">
            <v>0</v>
          </cell>
          <cell r="CB567">
            <v>0</v>
          </cell>
          <cell r="CC567">
            <v>0</v>
          </cell>
          <cell r="CE567">
            <v>0</v>
          </cell>
          <cell r="CF567">
            <v>0</v>
          </cell>
          <cell r="CH567">
            <v>0</v>
          </cell>
          <cell r="CI567">
            <v>0</v>
          </cell>
          <cell r="CK567">
            <v>0</v>
          </cell>
          <cell r="CL567">
            <v>0</v>
          </cell>
          <cell r="CN567">
            <v>0</v>
          </cell>
          <cell r="CO567">
            <v>0</v>
          </cell>
        </row>
        <row r="568">
          <cell r="B568">
            <v>0</v>
          </cell>
          <cell r="C568">
            <v>0</v>
          </cell>
          <cell r="E568">
            <v>0</v>
          </cell>
          <cell r="F568">
            <v>0</v>
          </cell>
          <cell r="H568">
            <v>0</v>
          </cell>
          <cell r="I568">
            <v>0</v>
          </cell>
          <cell r="K568">
            <v>0</v>
          </cell>
          <cell r="L568">
            <v>0</v>
          </cell>
          <cell r="N568">
            <v>0</v>
          </cell>
          <cell r="O568">
            <v>0</v>
          </cell>
          <cell r="Q568">
            <v>0</v>
          </cell>
          <cell r="R568">
            <v>0</v>
          </cell>
          <cell r="T568">
            <v>0</v>
          </cell>
          <cell r="U568">
            <v>0</v>
          </cell>
          <cell r="W568">
            <v>0</v>
          </cell>
          <cell r="X568">
            <v>0</v>
          </cell>
          <cell r="Z568">
            <v>0</v>
          </cell>
          <cell r="AA568">
            <v>0</v>
          </cell>
          <cell r="AC568">
            <v>0</v>
          </cell>
          <cell r="AD568">
            <v>0</v>
          </cell>
          <cell r="AF568">
            <v>0</v>
          </cell>
          <cell r="AG568">
            <v>0</v>
          </cell>
          <cell r="AI568">
            <v>0</v>
          </cell>
          <cell r="AJ568">
            <v>0</v>
          </cell>
          <cell r="AL568">
            <v>0</v>
          </cell>
          <cell r="AM568">
            <v>0</v>
          </cell>
          <cell r="AO568">
            <v>0</v>
          </cell>
          <cell r="AP568">
            <v>0</v>
          </cell>
          <cell r="AR568">
            <v>0</v>
          </cell>
          <cell r="AS568">
            <v>0</v>
          </cell>
          <cell r="AU568">
            <v>0</v>
          </cell>
          <cell r="AV568">
            <v>0</v>
          </cell>
          <cell r="AX568">
            <v>0</v>
          </cell>
          <cell r="AY568">
            <v>0</v>
          </cell>
          <cell r="BA568">
            <v>0</v>
          </cell>
          <cell r="BB568">
            <v>0</v>
          </cell>
          <cell r="BD568">
            <v>0</v>
          </cell>
          <cell r="BE568">
            <v>0</v>
          </cell>
          <cell r="BG568">
            <v>0</v>
          </cell>
          <cell r="BH568">
            <v>0</v>
          </cell>
          <cell r="BJ568">
            <v>0</v>
          </cell>
          <cell r="BK568">
            <v>0</v>
          </cell>
          <cell r="BM568">
            <v>0</v>
          </cell>
          <cell r="BN568">
            <v>0</v>
          </cell>
          <cell r="BP568">
            <v>0</v>
          </cell>
          <cell r="BQ568">
            <v>0</v>
          </cell>
          <cell r="BS568">
            <v>0</v>
          </cell>
          <cell r="BT568">
            <v>0</v>
          </cell>
          <cell r="BV568">
            <v>0</v>
          </cell>
          <cell r="BW568">
            <v>0</v>
          </cell>
          <cell r="BY568">
            <v>0</v>
          </cell>
          <cell r="BZ568">
            <v>0</v>
          </cell>
          <cell r="CB568">
            <v>0</v>
          </cell>
          <cell r="CC568">
            <v>0</v>
          </cell>
          <cell r="CE568">
            <v>0</v>
          </cell>
          <cell r="CF568">
            <v>0</v>
          </cell>
          <cell r="CH568">
            <v>0</v>
          </cell>
          <cell r="CI568">
            <v>0</v>
          </cell>
          <cell r="CK568">
            <v>0</v>
          </cell>
          <cell r="CL568">
            <v>0</v>
          </cell>
          <cell r="CN568">
            <v>0</v>
          </cell>
          <cell r="CO568">
            <v>0</v>
          </cell>
        </row>
        <row r="569">
          <cell r="B569">
            <v>0</v>
          </cell>
          <cell r="C569">
            <v>0</v>
          </cell>
          <cell r="E569">
            <v>0</v>
          </cell>
          <cell r="F569">
            <v>0</v>
          </cell>
          <cell r="H569">
            <v>0</v>
          </cell>
          <cell r="I569">
            <v>0</v>
          </cell>
          <cell r="K569">
            <v>0</v>
          </cell>
          <cell r="L569">
            <v>0</v>
          </cell>
          <cell r="N569">
            <v>0</v>
          </cell>
          <cell r="O569">
            <v>0</v>
          </cell>
          <cell r="Q569">
            <v>0</v>
          </cell>
          <cell r="R569">
            <v>0</v>
          </cell>
          <cell r="T569">
            <v>0</v>
          </cell>
          <cell r="U569">
            <v>0</v>
          </cell>
          <cell r="W569">
            <v>0</v>
          </cell>
          <cell r="X569">
            <v>0</v>
          </cell>
          <cell r="Z569">
            <v>0</v>
          </cell>
          <cell r="AA569">
            <v>0</v>
          </cell>
          <cell r="AC569">
            <v>0</v>
          </cell>
          <cell r="AD569">
            <v>0</v>
          </cell>
          <cell r="AF569">
            <v>0</v>
          </cell>
          <cell r="AG569">
            <v>0</v>
          </cell>
          <cell r="AI569">
            <v>0</v>
          </cell>
          <cell r="AJ569">
            <v>0</v>
          </cell>
          <cell r="AL569">
            <v>0</v>
          </cell>
          <cell r="AM569">
            <v>0</v>
          </cell>
          <cell r="AO569">
            <v>0</v>
          </cell>
          <cell r="AP569">
            <v>0</v>
          </cell>
          <cell r="AR569">
            <v>0</v>
          </cell>
          <cell r="AS569">
            <v>0</v>
          </cell>
          <cell r="AU569">
            <v>0</v>
          </cell>
          <cell r="AV569">
            <v>0</v>
          </cell>
          <cell r="AX569">
            <v>0</v>
          </cell>
          <cell r="AY569">
            <v>0</v>
          </cell>
          <cell r="BA569">
            <v>0</v>
          </cell>
          <cell r="BB569">
            <v>0</v>
          </cell>
          <cell r="BD569">
            <v>0</v>
          </cell>
          <cell r="BE569">
            <v>0</v>
          </cell>
          <cell r="BG569">
            <v>0</v>
          </cell>
          <cell r="BH569">
            <v>0</v>
          </cell>
          <cell r="BJ569">
            <v>0</v>
          </cell>
          <cell r="BK569">
            <v>0</v>
          </cell>
          <cell r="BM569">
            <v>0</v>
          </cell>
          <cell r="BN569">
            <v>0</v>
          </cell>
          <cell r="BP569">
            <v>0</v>
          </cell>
          <cell r="BQ569">
            <v>0</v>
          </cell>
          <cell r="BS569">
            <v>0</v>
          </cell>
          <cell r="BT569">
            <v>0</v>
          </cell>
          <cell r="BV569">
            <v>0</v>
          </cell>
          <cell r="BW569">
            <v>0</v>
          </cell>
          <cell r="BY569">
            <v>0</v>
          </cell>
          <cell r="BZ569">
            <v>0</v>
          </cell>
          <cell r="CB569">
            <v>0</v>
          </cell>
          <cell r="CC569">
            <v>0</v>
          </cell>
          <cell r="CE569">
            <v>0</v>
          </cell>
          <cell r="CF569">
            <v>0</v>
          </cell>
          <cell r="CH569">
            <v>0</v>
          </cell>
          <cell r="CI569">
            <v>0</v>
          </cell>
          <cell r="CK569">
            <v>0</v>
          </cell>
          <cell r="CL569">
            <v>0</v>
          </cell>
          <cell r="CN569">
            <v>0</v>
          </cell>
          <cell r="CO569">
            <v>0</v>
          </cell>
        </row>
        <row r="570">
          <cell r="B570">
            <v>0</v>
          </cell>
          <cell r="C570">
            <v>0</v>
          </cell>
          <cell r="E570">
            <v>0</v>
          </cell>
          <cell r="F570">
            <v>0</v>
          </cell>
          <cell r="H570">
            <v>0</v>
          </cell>
          <cell r="I570">
            <v>0</v>
          </cell>
          <cell r="K570">
            <v>0</v>
          </cell>
          <cell r="L570">
            <v>0</v>
          </cell>
          <cell r="N570">
            <v>0</v>
          </cell>
          <cell r="O570">
            <v>0</v>
          </cell>
          <cell r="Q570">
            <v>0</v>
          </cell>
          <cell r="R570">
            <v>0</v>
          </cell>
          <cell r="T570">
            <v>0</v>
          </cell>
          <cell r="U570">
            <v>0</v>
          </cell>
          <cell r="W570">
            <v>0</v>
          </cell>
          <cell r="X570">
            <v>0</v>
          </cell>
          <cell r="Z570">
            <v>0</v>
          </cell>
          <cell r="AA570">
            <v>0</v>
          </cell>
          <cell r="AC570">
            <v>0</v>
          </cell>
          <cell r="AD570">
            <v>0</v>
          </cell>
          <cell r="AF570">
            <v>0</v>
          </cell>
          <cell r="AG570">
            <v>0</v>
          </cell>
          <cell r="AI570">
            <v>0</v>
          </cell>
          <cell r="AJ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0</v>
          </cell>
          <cell r="AR570">
            <v>0</v>
          </cell>
          <cell r="AS570">
            <v>0</v>
          </cell>
          <cell r="AU570">
            <v>0</v>
          </cell>
          <cell r="AV570">
            <v>0</v>
          </cell>
          <cell r="AX570">
            <v>0</v>
          </cell>
          <cell r="AY570">
            <v>0</v>
          </cell>
          <cell r="BA570">
            <v>0</v>
          </cell>
          <cell r="BB570">
            <v>0</v>
          </cell>
          <cell r="BD570">
            <v>0</v>
          </cell>
          <cell r="BE570">
            <v>0</v>
          </cell>
          <cell r="BG570">
            <v>0</v>
          </cell>
          <cell r="BH570">
            <v>0</v>
          </cell>
          <cell r="BJ570">
            <v>0</v>
          </cell>
          <cell r="BK570">
            <v>0</v>
          </cell>
          <cell r="BM570">
            <v>0</v>
          </cell>
          <cell r="BN570">
            <v>0</v>
          </cell>
          <cell r="BP570">
            <v>0</v>
          </cell>
          <cell r="BQ570">
            <v>0</v>
          </cell>
          <cell r="BS570">
            <v>0</v>
          </cell>
          <cell r="BT570">
            <v>0</v>
          </cell>
          <cell r="BV570">
            <v>0</v>
          </cell>
          <cell r="BW570">
            <v>0</v>
          </cell>
          <cell r="BY570">
            <v>0</v>
          </cell>
          <cell r="BZ570">
            <v>0</v>
          </cell>
          <cell r="CB570">
            <v>0</v>
          </cell>
          <cell r="CC570">
            <v>0</v>
          </cell>
          <cell r="CE570">
            <v>0</v>
          </cell>
          <cell r="CF570">
            <v>0</v>
          </cell>
          <cell r="CH570">
            <v>0</v>
          </cell>
          <cell r="CI570">
            <v>0</v>
          </cell>
          <cell r="CK570">
            <v>0</v>
          </cell>
          <cell r="CL570">
            <v>0</v>
          </cell>
          <cell r="CN570">
            <v>0</v>
          </cell>
          <cell r="CO570">
            <v>0</v>
          </cell>
        </row>
        <row r="571">
          <cell r="B571">
            <v>0</v>
          </cell>
          <cell r="C571">
            <v>0</v>
          </cell>
          <cell r="E571">
            <v>0</v>
          </cell>
          <cell r="F571">
            <v>0</v>
          </cell>
          <cell r="H571">
            <v>0</v>
          </cell>
          <cell r="I571">
            <v>0</v>
          </cell>
          <cell r="K571">
            <v>0</v>
          </cell>
          <cell r="L571">
            <v>0</v>
          </cell>
          <cell r="N571">
            <v>0</v>
          </cell>
          <cell r="O571">
            <v>0</v>
          </cell>
          <cell r="Q571">
            <v>0</v>
          </cell>
          <cell r="R571">
            <v>0</v>
          </cell>
          <cell r="T571">
            <v>0</v>
          </cell>
          <cell r="U571">
            <v>0</v>
          </cell>
          <cell r="W571">
            <v>0</v>
          </cell>
          <cell r="X571">
            <v>0</v>
          </cell>
          <cell r="Z571">
            <v>0</v>
          </cell>
          <cell r="AA571">
            <v>0</v>
          </cell>
          <cell r="AC571">
            <v>0</v>
          </cell>
          <cell r="AD571">
            <v>0</v>
          </cell>
          <cell r="AF571">
            <v>0</v>
          </cell>
          <cell r="AG571">
            <v>0</v>
          </cell>
          <cell r="AI571">
            <v>0</v>
          </cell>
          <cell r="AJ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0</v>
          </cell>
          <cell r="AR571">
            <v>0</v>
          </cell>
          <cell r="AS571">
            <v>0</v>
          </cell>
          <cell r="AU571">
            <v>0</v>
          </cell>
          <cell r="AV571">
            <v>0</v>
          </cell>
          <cell r="AX571">
            <v>0</v>
          </cell>
          <cell r="AY571">
            <v>0</v>
          </cell>
          <cell r="BA571">
            <v>0</v>
          </cell>
          <cell r="BB571">
            <v>0</v>
          </cell>
          <cell r="BD571">
            <v>0</v>
          </cell>
          <cell r="BE571">
            <v>0</v>
          </cell>
          <cell r="BG571">
            <v>0</v>
          </cell>
          <cell r="BH571">
            <v>0</v>
          </cell>
          <cell r="BJ571">
            <v>0</v>
          </cell>
          <cell r="BK571">
            <v>0</v>
          </cell>
          <cell r="BM571">
            <v>0</v>
          </cell>
          <cell r="BN571">
            <v>0</v>
          </cell>
          <cell r="BP571">
            <v>0</v>
          </cell>
          <cell r="BQ571">
            <v>0</v>
          </cell>
          <cell r="BS571">
            <v>0</v>
          </cell>
          <cell r="BT571">
            <v>0</v>
          </cell>
          <cell r="BV571">
            <v>0</v>
          </cell>
          <cell r="BW571">
            <v>0</v>
          </cell>
          <cell r="BY571">
            <v>0</v>
          </cell>
          <cell r="BZ571">
            <v>0</v>
          </cell>
          <cell r="CB571">
            <v>0</v>
          </cell>
          <cell r="CC571">
            <v>0</v>
          </cell>
          <cell r="CE571">
            <v>0</v>
          </cell>
          <cell r="CF571">
            <v>0</v>
          </cell>
          <cell r="CH571">
            <v>0</v>
          </cell>
          <cell r="CI571">
            <v>0</v>
          </cell>
          <cell r="CK571">
            <v>0</v>
          </cell>
          <cell r="CL571">
            <v>0</v>
          </cell>
          <cell r="CN571">
            <v>0</v>
          </cell>
          <cell r="CO571">
            <v>0</v>
          </cell>
        </row>
        <row r="572">
          <cell r="B572">
            <v>0</v>
          </cell>
          <cell r="C572">
            <v>0</v>
          </cell>
          <cell r="E572">
            <v>0</v>
          </cell>
          <cell r="F572">
            <v>0</v>
          </cell>
          <cell r="H572">
            <v>0</v>
          </cell>
          <cell r="I572">
            <v>0</v>
          </cell>
          <cell r="K572">
            <v>0</v>
          </cell>
          <cell r="L572">
            <v>0</v>
          </cell>
          <cell r="N572">
            <v>0</v>
          </cell>
          <cell r="O572">
            <v>0</v>
          </cell>
          <cell r="Q572">
            <v>0</v>
          </cell>
          <cell r="R572">
            <v>0</v>
          </cell>
          <cell r="T572">
            <v>0</v>
          </cell>
          <cell r="U572">
            <v>0</v>
          </cell>
          <cell r="W572">
            <v>0</v>
          </cell>
          <cell r="X572">
            <v>0</v>
          </cell>
          <cell r="Z572">
            <v>0</v>
          </cell>
          <cell r="AA572">
            <v>0</v>
          </cell>
          <cell r="AC572">
            <v>0</v>
          </cell>
          <cell r="AD572">
            <v>0</v>
          </cell>
          <cell r="AF572">
            <v>0</v>
          </cell>
          <cell r="AG572">
            <v>0</v>
          </cell>
          <cell r="AI572">
            <v>0</v>
          </cell>
          <cell r="AJ572">
            <v>0</v>
          </cell>
          <cell r="AL572">
            <v>0</v>
          </cell>
          <cell r="AM572">
            <v>0</v>
          </cell>
          <cell r="AO572">
            <v>0</v>
          </cell>
          <cell r="AP572">
            <v>0</v>
          </cell>
          <cell r="AR572">
            <v>0</v>
          </cell>
          <cell r="AS572">
            <v>0</v>
          </cell>
          <cell r="AU572">
            <v>0</v>
          </cell>
          <cell r="AV572">
            <v>0</v>
          </cell>
          <cell r="AX572">
            <v>0</v>
          </cell>
          <cell r="AY572">
            <v>0</v>
          </cell>
          <cell r="BA572">
            <v>0</v>
          </cell>
          <cell r="BB572">
            <v>0</v>
          </cell>
          <cell r="BD572">
            <v>0</v>
          </cell>
          <cell r="BE572">
            <v>0</v>
          </cell>
          <cell r="BG572">
            <v>0</v>
          </cell>
          <cell r="BH572">
            <v>0</v>
          </cell>
          <cell r="BJ572">
            <v>0</v>
          </cell>
          <cell r="BK572">
            <v>0</v>
          </cell>
          <cell r="BM572">
            <v>0</v>
          </cell>
          <cell r="BN572">
            <v>0</v>
          </cell>
          <cell r="BP572">
            <v>0</v>
          </cell>
          <cell r="BQ572">
            <v>0</v>
          </cell>
          <cell r="BS572">
            <v>0</v>
          </cell>
          <cell r="BT572">
            <v>0</v>
          </cell>
          <cell r="BV572">
            <v>0</v>
          </cell>
          <cell r="BW572">
            <v>0</v>
          </cell>
          <cell r="BY572">
            <v>0</v>
          </cell>
          <cell r="BZ572">
            <v>0</v>
          </cell>
          <cell r="CB572">
            <v>0</v>
          </cell>
          <cell r="CC572">
            <v>0</v>
          </cell>
          <cell r="CE572">
            <v>0</v>
          </cell>
          <cell r="CF572">
            <v>0</v>
          </cell>
          <cell r="CH572">
            <v>0</v>
          </cell>
          <cell r="CI572">
            <v>0</v>
          </cell>
          <cell r="CK572">
            <v>0</v>
          </cell>
          <cell r="CL572">
            <v>0</v>
          </cell>
          <cell r="CN572">
            <v>0</v>
          </cell>
          <cell r="CO572">
            <v>0</v>
          </cell>
        </row>
        <row r="573">
          <cell r="B573">
            <v>0</v>
          </cell>
          <cell r="C573">
            <v>0</v>
          </cell>
          <cell r="E573">
            <v>0</v>
          </cell>
          <cell r="F573">
            <v>0</v>
          </cell>
          <cell r="H573">
            <v>0</v>
          </cell>
          <cell r="I573">
            <v>0</v>
          </cell>
          <cell r="K573">
            <v>0</v>
          </cell>
          <cell r="L573">
            <v>0</v>
          </cell>
          <cell r="N573">
            <v>0</v>
          </cell>
          <cell r="O573">
            <v>0</v>
          </cell>
          <cell r="Q573">
            <v>0</v>
          </cell>
          <cell r="R573">
            <v>0</v>
          </cell>
          <cell r="T573">
            <v>0</v>
          </cell>
          <cell r="U573">
            <v>0</v>
          </cell>
          <cell r="W573">
            <v>0</v>
          </cell>
          <cell r="X573">
            <v>0</v>
          </cell>
          <cell r="Z573">
            <v>0</v>
          </cell>
          <cell r="AA573">
            <v>0</v>
          </cell>
          <cell r="AC573">
            <v>0</v>
          </cell>
          <cell r="AD573">
            <v>0</v>
          </cell>
          <cell r="AF573">
            <v>0</v>
          </cell>
          <cell r="AG573">
            <v>0</v>
          </cell>
          <cell r="AI573">
            <v>0</v>
          </cell>
          <cell r="AJ573">
            <v>0</v>
          </cell>
          <cell r="AL573">
            <v>0</v>
          </cell>
          <cell r="AM573">
            <v>0</v>
          </cell>
          <cell r="AO573">
            <v>0</v>
          </cell>
          <cell r="AP573">
            <v>0</v>
          </cell>
          <cell r="AR573">
            <v>0</v>
          </cell>
          <cell r="AS573">
            <v>0</v>
          </cell>
          <cell r="AU573">
            <v>0</v>
          </cell>
          <cell r="AV573">
            <v>0</v>
          </cell>
          <cell r="AX573">
            <v>0</v>
          </cell>
          <cell r="AY573">
            <v>0</v>
          </cell>
          <cell r="BA573">
            <v>0</v>
          </cell>
          <cell r="BB573">
            <v>0</v>
          </cell>
          <cell r="BD573">
            <v>0</v>
          </cell>
          <cell r="BE573">
            <v>0</v>
          </cell>
          <cell r="BG573">
            <v>0</v>
          </cell>
          <cell r="BH573">
            <v>0</v>
          </cell>
          <cell r="BJ573">
            <v>0</v>
          </cell>
          <cell r="BK573">
            <v>0</v>
          </cell>
          <cell r="BM573">
            <v>0</v>
          </cell>
          <cell r="BN573">
            <v>0</v>
          </cell>
          <cell r="BP573">
            <v>0</v>
          </cell>
          <cell r="BQ573">
            <v>0</v>
          </cell>
          <cell r="BS573">
            <v>0</v>
          </cell>
          <cell r="BT573">
            <v>0</v>
          </cell>
          <cell r="BV573">
            <v>0</v>
          </cell>
          <cell r="BW573">
            <v>0</v>
          </cell>
          <cell r="BY573">
            <v>0</v>
          </cell>
          <cell r="BZ573">
            <v>0</v>
          </cell>
          <cell r="CB573">
            <v>0</v>
          </cell>
          <cell r="CC573">
            <v>0</v>
          </cell>
          <cell r="CE573">
            <v>0</v>
          </cell>
          <cell r="CF573">
            <v>0</v>
          </cell>
          <cell r="CH573">
            <v>0</v>
          </cell>
          <cell r="CI573">
            <v>0</v>
          </cell>
          <cell r="CK573">
            <v>0</v>
          </cell>
          <cell r="CL573">
            <v>0</v>
          </cell>
          <cell r="CN573">
            <v>0</v>
          </cell>
          <cell r="CO573">
            <v>0</v>
          </cell>
        </row>
        <row r="574">
          <cell r="B574">
            <v>0</v>
          </cell>
          <cell r="C574">
            <v>0</v>
          </cell>
          <cell r="E574">
            <v>0</v>
          </cell>
          <cell r="F574">
            <v>0</v>
          </cell>
          <cell r="H574">
            <v>0</v>
          </cell>
          <cell r="I574">
            <v>0</v>
          </cell>
          <cell r="K574">
            <v>0</v>
          </cell>
          <cell r="L574">
            <v>0</v>
          </cell>
          <cell r="N574">
            <v>0</v>
          </cell>
          <cell r="O574">
            <v>0</v>
          </cell>
          <cell r="Q574">
            <v>0</v>
          </cell>
          <cell r="R574">
            <v>0</v>
          </cell>
          <cell r="T574">
            <v>0</v>
          </cell>
          <cell r="U574">
            <v>0</v>
          </cell>
          <cell r="W574">
            <v>0</v>
          </cell>
          <cell r="X574">
            <v>0</v>
          </cell>
          <cell r="Z574">
            <v>0</v>
          </cell>
          <cell r="AA574">
            <v>0</v>
          </cell>
          <cell r="AC574">
            <v>0</v>
          </cell>
          <cell r="AD574">
            <v>0</v>
          </cell>
          <cell r="AF574">
            <v>0</v>
          </cell>
          <cell r="AG574">
            <v>0</v>
          </cell>
          <cell r="AI574">
            <v>0</v>
          </cell>
          <cell r="AJ574">
            <v>0</v>
          </cell>
          <cell r="AL574">
            <v>0</v>
          </cell>
          <cell r="AM574">
            <v>0</v>
          </cell>
          <cell r="AO574">
            <v>0</v>
          </cell>
          <cell r="AP574">
            <v>0</v>
          </cell>
          <cell r="AR574">
            <v>0</v>
          </cell>
          <cell r="AS574">
            <v>0</v>
          </cell>
          <cell r="AU574">
            <v>0</v>
          </cell>
          <cell r="AV574">
            <v>0</v>
          </cell>
          <cell r="AX574">
            <v>0</v>
          </cell>
          <cell r="AY574">
            <v>0</v>
          </cell>
          <cell r="BA574">
            <v>0</v>
          </cell>
          <cell r="BB574">
            <v>0</v>
          </cell>
          <cell r="BD574">
            <v>0</v>
          </cell>
          <cell r="BE574">
            <v>0</v>
          </cell>
          <cell r="BG574">
            <v>0</v>
          </cell>
          <cell r="BH574">
            <v>0</v>
          </cell>
          <cell r="BJ574">
            <v>0</v>
          </cell>
          <cell r="BK574">
            <v>0</v>
          </cell>
          <cell r="BM574">
            <v>0</v>
          </cell>
          <cell r="BN574">
            <v>0</v>
          </cell>
          <cell r="BP574">
            <v>0</v>
          </cell>
          <cell r="BQ574">
            <v>0</v>
          </cell>
          <cell r="BS574">
            <v>0</v>
          </cell>
          <cell r="BT574">
            <v>0</v>
          </cell>
          <cell r="BV574">
            <v>0</v>
          </cell>
          <cell r="BW574">
            <v>0</v>
          </cell>
          <cell r="BY574">
            <v>0</v>
          </cell>
          <cell r="BZ574">
            <v>0</v>
          </cell>
          <cell r="CB574">
            <v>0</v>
          </cell>
          <cell r="CC574">
            <v>0</v>
          </cell>
          <cell r="CE574">
            <v>0</v>
          </cell>
          <cell r="CF574">
            <v>0</v>
          </cell>
          <cell r="CH574">
            <v>0</v>
          </cell>
          <cell r="CI574">
            <v>0</v>
          </cell>
          <cell r="CK574">
            <v>0</v>
          </cell>
          <cell r="CL574">
            <v>0</v>
          </cell>
          <cell r="CN574">
            <v>0</v>
          </cell>
          <cell r="CO574">
            <v>0</v>
          </cell>
        </row>
        <row r="575">
          <cell r="B575">
            <v>0</v>
          </cell>
          <cell r="C575">
            <v>0</v>
          </cell>
          <cell r="E575">
            <v>0</v>
          </cell>
          <cell r="F575">
            <v>0</v>
          </cell>
          <cell r="H575">
            <v>0</v>
          </cell>
          <cell r="I575">
            <v>0</v>
          </cell>
          <cell r="K575">
            <v>0</v>
          </cell>
          <cell r="L575">
            <v>0</v>
          </cell>
          <cell r="N575">
            <v>0</v>
          </cell>
          <cell r="O575">
            <v>0</v>
          </cell>
          <cell r="Q575">
            <v>0</v>
          </cell>
          <cell r="R575">
            <v>0</v>
          </cell>
          <cell r="T575">
            <v>0</v>
          </cell>
          <cell r="U575">
            <v>0</v>
          </cell>
          <cell r="W575">
            <v>0</v>
          </cell>
          <cell r="X575">
            <v>0</v>
          </cell>
          <cell r="Z575">
            <v>0</v>
          </cell>
          <cell r="AA575">
            <v>0</v>
          </cell>
          <cell r="AC575">
            <v>0</v>
          </cell>
          <cell r="AD575">
            <v>0</v>
          </cell>
          <cell r="AF575">
            <v>0</v>
          </cell>
          <cell r="AG575">
            <v>0</v>
          </cell>
          <cell r="AI575">
            <v>0</v>
          </cell>
          <cell r="AJ575">
            <v>0</v>
          </cell>
          <cell r="AL575">
            <v>0</v>
          </cell>
          <cell r="AM575">
            <v>0</v>
          </cell>
          <cell r="AO575">
            <v>0</v>
          </cell>
          <cell r="AP575">
            <v>0</v>
          </cell>
          <cell r="AR575">
            <v>0</v>
          </cell>
          <cell r="AS575">
            <v>0</v>
          </cell>
          <cell r="AU575">
            <v>0</v>
          </cell>
          <cell r="AV575">
            <v>0</v>
          </cell>
          <cell r="AX575">
            <v>0</v>
          </cell>
          <cell r="AY575">
            <v>0</v>
          </cell>
          <cell r="BA575">
            <v>0</v>
          </cell>
          <cell r="BB575">
            <v>0</v>
          </cell>
          <cell r="BD575">
            <v>0</v>
          </cell>
          <cell r="BE575">
            <v>0</v>
          </cell>
          <cell r="BG575">
            <v>0</v>
          </cell>
          <cell r="BH575">
            <v>0</v>
          </cell>
          <cell r="BJ575">
            <v>0</v>
          </cell>
          <cell r="BK575">
            <v>0</v>
          </cell>
          <cell r="BM575">
            <v>0</v>
          </cell>
          <cell r="BN575">
            <v>0</v>
          </cell>
          <cell r="BP575">
            <v>0</v>
          </cell>
          <cell r="BQ575">
            <v>0</v>
          </cell>
          <cell r="BS575">
            <v>0</v>
          </cell>
          <cell r="BT575">
            <v>0</v>
          </cell>
          <cell r="BV575">
            <v>0</v>
          </cell>
          <cell r="BW575">
            <v>0</v>
          </cell>
          <cell r="BY575">
            <v>0</v>
          </cell>
          <cell r="BZ575">
            <v>0</v>
          </cell>
          <cell r="CB575">
            <v>0</v>
          </cell>
          <cell r="CC575">
            <v>0</v>
          </cell>
          <cell r="CE575">
            <v>0</v>
          </cell>
          <cell r="CF575">
            <v>0</v>
          </cell>
          <cell r="CH575">
            <v>0</v>
          </cell>
          <cell r="CI575">
            <v>0</v>
          </cell>
          <cell r="CK575">
            <v>0</v>
          </cell>
          <cell r="CL575">
            <v>0</v>
          </cell>
          <cell r="CN575">
            <v>0</v>
          </cell>
          <cell r="CO575">
            <v>0</v>
          </cell>
        </row>
        <row r="576">
          <cell r="B576">
            <v>0</v>
          </cell>
          <cell r="C576">
            <v>0</v>
          </cell>
          <cell r="E576">
            <v>0</v>
          </cell>
          <cell r="F576">
            <v>0</v>
          </cell>
          <cell r="H576">
            <v>0</v>
          </cell>
          <cell r="I576">
            <v>0</v>
          </cell>
          <cell r="K576">
            <v>0</v>
          </cell>
          <cell r="L576">
            <v>0</v>
          </cell>
          <cell r="N576">
            <v>0</v>
          </cell>
          <cell r="O576">
            <v>0</v>
          </cell>
          <cell r="Q576">
            <v>0</v>
          </cell>
          <cell r="R576">
            <v>0</v>
          </cell>
          <cell r="T576">
            <v>0</v>
          </cell>
          <cell r="U576">
            <v>0</v>
          </cell>
          <cell r="W576">
            <v>0</v>
          </cell>
          <cell r="X576">
            <v>0</v>
          </cell>
          <cell r="Z576">
            <v>0</v>
          </cell>
          <cell r="AA576">
            <v>0</v>
          </cell>
          <cell r="AC576">
            <v>0</v>
          </cell>
          <cell r="AD576">
            <v>0</v>
          </cell>
          <cell r="AF576">
            <v>0</v>
          </cell>
          <cell r="AG576">
            <v>0</v>
          </cell>
          <cell r="AI576">
            <v>0</v>
          </cell>
          <cell r="AJ576">
            <v>0</v>
          </cell>
          <cell r="AL576">
            <v>0</v>
          </cell>
          <cell r="AM576">
            <v>0</v>
          </cell>
          <cell r="AO576">
            <v>0</v>
          </cell>
          <cell r="AP576">
            <v>0</v>
          </cell>
          <cell r="AR576">
            <v>0</v>
          </cell>
          <cell r="AS576">
            <v>0</v>
          </cell>
          <cell r="AU576">
            <v>0</v>
          </cell>
          <cell r="AV576">
            <v>0</v>
          </cell>
          <cell r="AX576">
            <v>0</v>
          </cell>
          <cell r="AY576">
            <v>0</v>
          </cell>
          <cell r="BA576">
            <v>0</v>
          </cell>
          <cell r="BB576">
            <v>0</v>
          </cell>
          <cell r="BD576">
            <v>0</v>
          </cell>
          <cell r="BE576">
            <v>0</v>
          </cell>
          <cell r="BG576">
            <v>0</v>
          </cell>
          <cell r="BH576">
            <v>0</v>
          </cell>
          <cell r="BJ576">
            <v>0</v>
          </cell>
          <cell r="BK576">
            <v>0</v>
          </cell>
          <cell r="BM576">
            <v>0</v>
          </cell>
          <cell r="BN576">
            <v>0</v>
          </cell>
          <cell r="BP576">
            <v>0</v>
          </cell>
          <cell r="BQ576">
            <v>0</v>
          </cell>
          <cell r="BS576">
            <v>0</v>
          </cell>
          <cell r="BT576">
            <v>0</v>
          </cell>
          <cell r="BV576">
            <v>0</v>
          </cell>
          <cell r="BW576">
            <v>0</v>
          </cell>
          <cell r="BY576">
            <v>0</v>
          </cell>
          <cell r="BZ576">
            <v>0</v>
          </cell>
          <cell r="CB576">
            <v>0</v>
          </cell>
          <cell r="CC576">
            <v>0</v>
          </cell>
          <cell r="CE576">
            <v>0</v>
          </cell>
          <cell r="CF576">
            <v>0</v>
          </cell>
          <cell r="CH576">
            <v>0</v>
          </cell>
          <cell r="CI576">
            <v>0</v>
          </cell>
          <cell r="CK576">
            <v>0</v>
          </cell>
          <cell r="CL576">
            <v>0</v>
          </cell>
          <cell r="CN576">
            <v>0</v>
          </cell>
          <cell r="CO576">
            <v>0</v>
          </cell>
        </row>
        <row r="577">
          <cell r="B577">
            <v>0</v>
          </cell>
          <cell r="C577">
            <v>0</v>
          </cell>
          <cell r="E577">
            <v>0</v>
          </cell>
          <cell r="F577">
            <v>0</v>
          </cell>
          <cell r="H577">
            <v>0</v>
          </cell>
          <cell r="I577">
            <v>0</v>
          </cell>
          <cell r="K577">
            <v>0</v>
          </cell>
          <cell r="L577">
            <v>0</v>
          </cell>
          <cell r="N577">
            <v>0</v>
          </cell>
          <cell r="O577">
            <v>0</v>
          </cell>
          <cell r="Q577">
            <v>0</v>
          </cell>
          <cell r="R577">
            <v>0</v>
          </cell>
          <cell r="T577">
            <v>0</v>
          </cell>
          <cell r="U577">
            <v>0</v>
          </cell>
          <cell r="W577">
            <v>0</v>
          </cell>
          <cell r="X577">
            <v>0</v>
          </cell>
          <cell r="Z577">
            <v>0</v>
          </cell>
          <cell r="AA577">
            <v>0</v>
          </cell>
          <cell r="AC577">
            <v>0</v>
          </cell>
          <cell r="AD577">
            <v>0</v>
          </cell>
          <cell r="AF577">
            <v>0</v>
          </cell>
          <cell r="AG577">
            <v>0</v>
          </cell>
          <cell r="AI577">
            <v>0</v>
          </cell>
          <cell r="AJ577">
            <v>0</v>
          </cell>
          <cell r="AL577">
            <v>0</v>
          </cell>
          <cell r="AM577">
            <v>0</v>
          </cell>
          <cell r="AO577">
            <v>0</v>
          </cell>
          <cell r="AP577">
            <v>0</v>
          </cell>
          <cell r="AR577">
            <v>0</v>
          </cell>
          <cell r="AS577">
            <v>0</v>
          </cell>
          <cell r="AU577">
            <v>0</v>
          </cell>
          <cell r="AV577">
            <v>0</v>
          </cell>
          <cell r="AX577">
            <v>0</v>
          </cell>
          <cell r="AY577">
            <v>0</v>
          </cell>
          <cell r="BA577">
            <v>0</v>
          </cell>
          <cell r="BB577">
            <v>0</v>
          </cell>
          <cell r="BD577">
            <v>0</v>
          </cell>
          <cell r="BE577">
            <v>0</v>
          </cell>
          <cell r="BG577">
            <v>0</v>
          </cell>
          <cell r="BH577">
            <v>0</v>
          </cell>
          <cell r="BJ577">
            <v>0</v>
          </cell>
          <cell r="BK577">
            <v>0</v>
          </cell>
          <cell r="BM577">
            <v>0</v>
          </cell>
          <cell r="BN577">
            <v>0</v>
          </cell>
          <cell r="BP577">
            <v>0</v>
          </cell>
          <cell r="BQ577">
            <v>0</v>
          </cell>
          <cell r="BS577">
            <v>0</v>
          </cell>
          <cell r="BT577">
            <v>0</v>
          </cell>
          <cell r="BV577">
            <v>0</v>
          </cell>
          <cell r="BW577">
            <v>0</v>
          </cell>
          <cell r="BY577">
            <v>0</v>
          </cell>
          <cell r="BZ577">
            <v>0</v>
          </cell>
          <cell r="CB577">
            <v>0</v>
          </cell>
          <cell r="CC577">
            <v>0</v>
          </cell>
          <cell r="CE577">
            <v>0</v>
          </cell>
          <cell r="CF577">
            <v>0</v>
          </cell>
          <cell r="CH577">
            <v>0</v>
          </cell>
          <cell r="CI577">
            <v>0</v>
          </cell>
          <cell r="CK577">
            <v>0</v>
          </cell>
          <cell r="CL577">
            <v>0</v>
          </cell>
          <cell r="CN577">
            <v>0</v>
          </cell>
          <cell r="CO577">
            <v>0</v>
          </cell>
        </row>
        <row r="578">
          <cell r="B578">
            <v>0</v>
          </cell>
          <cell r="C578">
            <v>0</v>
          </cell>
          <cell r="E578">
            <v>0</v>
          </cell>
          <cell r="F578">
            <v>0</v>
          </cell>
          <cell r="H578">
            <v>0</v>
          </cell>
          <cell r="I578">
            <v>0</v>
          </cell>
          <cell r="K578">
            <v>0</v>
          </cell>
          <cell r="L578">
            <v>0</v>
          </cell>
          <cell r="N578">
            <v>0</v>
          </cell>
          <cell r="O578">
            <v>0</v>
          </cell>
          <cell r="Q578">
            <v>0</v>
          </cell>
          <cell r="R578">
            <v>0</v>
          </cell>
          <cell r="T578">
            <v>0</v>
          </cell>
          <cell r="U578">
            <v>0</v>
          </cell>
          <cell r="W578">
            <v>0</v>
          </cell>
          <cell r="X578">
            <v>0</v>
          </cell>
          <cell r="Z578">
            <v>0</v>
          </cell>
          <cell r="AA578">
            <v>0</v>
          </cell>
          <cell r="AC578">
            <v>0</v>
          </cell>
          <cell r="AD578">
            <v>0</v>
          </cell>
          <cell r="AF578">
            <v>0</v>
          </cell>
          <cell r="AG578">
            <v>0</v>
          </cell>
          <cell r="AI578">
            <v>0</v>
          </cell>
          <cell r="AJ578">
            <v>0</v>
          </cell>
          <cell r="AL578">
            <v>0</v>
          </cell>
          <cell r="AM578">
            <v>0</v>
          </cell>
          <cell r="AO578">
            <v>0</v>
          </cell>
          <cell r="AP578">
            <v>0</v>
          </cell>
          <cell r="AR578">
            <v>0</v>
          </cell>
          <cell r="AS578">
            <v>0</v>
          </cell>
          <cell r="AU578">
            <v>0</v>
          </cell>
          <cell r="AV578">
            <v>0</v>
          </cell>
          <cell r="AX578">
            <v>0</v>
          </cell>
          <cell r="AY578">
            <v>0</v>
          </cell>
          <cell r="BA578">
            <v>0</v>
          </cell>
          <cell r="BB578">
            <v>0</v>
          </cell>
          <cell r="BD578">
            <v>0</v>
          </cell>
          <cell r="BE578">
            <v>0</v>
          </cell>
          <cell r="BG578">
            <v>0</v>
          </cell>
          <cell r="BH578">
            <v>0</v>
          </cell>
          <cell r="BJ578">
            <v>0</v>
          </cell>
          <cell r="BK578">
            <v>0</v>
          </cell>
          <cell r="BM578">
            <v>0</v>
          </cell>
          <cell r="BN578">
            <v>0</v>
          </cell>
          <cell r="BP578">
            <v>0</v>
          </cell>
          <cell r="BQ578">
            <v>0</v>
          </cell>
          <cell r="BS578">
            <v>0</v>
          </cell>
          <cell r="BT578">
            <v>0</v>
          </cell>
          <cell r="BV578">
            <v>0</v>
          </cell>
          <cell r="BW578">
            <v>0</v>
          </cell>
          <cell r="BY578">
            <v>0</v>
          </cell>
          <cell r="BZ578">
            <v>0</v>
          </cell>
          <cell r="CB578">
            <v>0</v>
          </cell>
          <cell r="CC578">
            <v>0</v>
          </cell>
          <cell r="CE578">
            <v>0</v>
          </cell>
          <cell r="CF578">
            <v>0</v>
          </cell>
          <cell r="CH578">
            <v>0</v>
          </cell>
          <cell r="CI578">
            <v>0</v>
          </cell>
          <cell r="CK578">
            <v>0</v>
          </cell>
          <cell r="CL578">
            <v>0</v>
          </cell>
          <cell r="CN578">
            <v>0</v>
          </cell>
          <cell r="CO578">
            <v>0</v>
          </cell>
        </row>
        <row r="579">
          <cell r="B579">
            <v>0</v>
          </cell>
          <cell r="C579">
            <v>0</v>
          </cell>
          <cell r="E579">
            <v>0</v>
          </cell>
          <cell r="F579">
            <v>0</v>
          </cell>
          <cell r="H579">
            <v>0</v>
          </cell>
          <cell r="I579">
            <v>0</v>
          </cell>
          <cell r="K579">
            <v>0</v>
          </cell>
          <cell r="L579">
            <v>0</v>
          </cell>
          <cell r="N579">
            <v>0</v>
          </cell>
          <cell r="O579">
            <v>0</v>
          </cell>
          <cell r="Q579">
            <v>0</v>
          </cell>
          <cell r="R579">
            <v>0</v>
          </cell>
          <cell r="T579">
            <v>0</v>
          </cell>
          <cell r="U579">
            <v>0</v>
          </cell>
          <cell r="W579">
            <v>0</v>
          </cell>
          <cell r="X579">
            <v>0</v>
          </cell>
          <cell r="Z579">
            <v>0</v>
          </cell>
          <cell r="AA579">
            <v>0</v>
          </cell>
          <cell r="AC579">
            <v>0</v>
          </cell>
          <cell r="AD579">
            <v>0</v>
          </cell>
          <cell r="AF579">
            <v>0</v>
          </cell>
          <cell r="AG579">
            <v>0</v>
          </cell>
          <cell r="AI579">
            <v>0</v>
          </cell>
          <cell r="AJ579">
            <v>0</v>
          </cell>
          <cell r="AL579">
            <v>0</v>
          </cell>
          <cell r="AM579">
            <v>0</v>
          </cell>
          <cell r="AO579">
            <v>0</v>
          </cell>
          <cell r="AP579">
            <v>0</v>
          </cell>
          <cell r="AR579">
            <v>0</v>
          </cell>
          <cell r="AS579">
            <v>0</v>
          </cell>
          <cell r="AU579">
            <v>0</v>
          </cell>
          <cell r="AV579">
            <v>0</v>
          </cell>
          <cell r="AX579">
            <v>0</v>
          </cell>
          <cell r="AY579">
            <v>0</v>
          </cell>
          <cell r="BA579">
            <v>0</v>
          </cell>
          <cell r="BB579">
            <v>0</v>
          </cell>
          <cell r="BD579">
            <v>0</v>
          </cell>
          <cell r="BE579">
            <v>0</v>
          </cell>
          <cell r="BG579">
            <v>0</v>
          </cell>
          <cell r="BH579">
            <v>0</v>
          </cell>
          <cell r="BJ579">
            <v>0</v>
          </cell>
          <cell r="BK579">
            <v>0</v>
          </cell>
          <cell r="BM579">
            <v>0</v>
          </cell>
          <cell r="BN579">
            <v>0</v>
          </cell>
          <cell r="BP579">
            <v>0</v>
          </cell>
          <cell r="BQ579">
            <v>0</v>
          </cell>
          <cell r="BS579">
            <v>0</v>
          </cell>
          <cell r="BT579">
            <v>0</v>
          </cell>
          <cell r="BV579">
            <v>0</v>
          </cell>
          <cell r="BW579">
            <v>0</v>
          </cell>
          <cell r="BY579">
            <v>0</v>
          </cell>
          <cell r="BZ579">
            <v>0</v>
          </cell>
          <cell r="CB579">
            <v>0</v>
          </cell>
          <cell r="CC579">
            <v>0</v>
          </cell>
          <cell r="CE579">
            <v>0</v>
          </cell>
          <cell r="CF579">
            <v>0</v>
          </cell>
          <cell r="CH579">
            <v>0</v>
          </cell>
          <cell r="CI579">
            <v>0</v>
          </cell>
          <cell r="CK579">
            <v>0</v>
          </cell>
          <cell r="CL579">
            <v>0</v>
          </cell>
          <cell r="CN579">
            <v>0</v>
          </cell>
          <cell r="CO579">
            <v>0</v>
          </cell>
        </row>
        <row r="580">
          <cell r="B580">
            <v>0</v>
          </cell>
          <cell r="C580">
            <v>0</v>
          </cell>
          <cell r="E580">
            <v>0</v>
          </cell>
          <cell r="F580">
            <v>0</v>
          </cell>
          <cell r="H580">
            <v>0</v>
          </cell>
          <cell r="I580">
            <v>0</v>
          </cell>
          <cell r="K580">
            <v>0</v>
          </cell>
          <cell r="L580">
            <v>0</v>
          </cell>
          <cell r="N580">
            <v>0</v>
          </cell>
          <cell r="O580">
            <v>0</v>
          </cell>
          <cell r="Q580">
            <v>0</v>
          </cell>
          <cell r="R580">
            <v>0</v>
          </cell>
          <cell r="T580">
            <v>0</v>
          </cell>
          <cell r="U580">
            <v>0</v>
          </cell>
          <cell r="W580">
            <v>0</v>
          </cell>
          <cell r="X580">
            <v>0</v>
          </cell>
          <cell r="Z580">
            <v>0</v>
          </cell>
          <cell r="AA580">
            <v>0</v>
          </cell>
          <cell r="AC580">
            <v>0</v>
          </cell>
          <cell r="AD580">
            <v>0</v>
          </cell>
          <cell r="AF580">
            <v>0</v>
          </cell>
          <cell r="AG580">
            <v>0</v>
          </cell>
          <cell r="AI580">
            <v>0</v>
          </cell>
          <cell r="AJ580">
            <v>0</v>
          </cell>
          <cell r="AL580">
            <v>0</v>
          </cell>
          <cell r="AM580">
            <v>0</v>
          </cell>
          <cell r="AO580">
            <v>0</v>
          </cell>
          <cell r="AP580">
            <v>0</v>
          </cell>
          <cell r="AR580">
            <v>0</v>
          </cell>
          <cell r="AS580">
            <v>0</v>
          </cell>
          <cell r="AU580">
            <v>0</v>
          </cell>
          <cell r="AV580">
            <v>0</v>
          </cell>
          <cell r="AX580">
            <v>0</v>
          </cell>
          <cell r="AY580">
            <v>0</v>
          </cell>
          <cell r="BA580">
            <v>0</v>
          </cell>
          <cell r="BB580">
            <v>0</v>
          </cell>
          <cell r="BD580">
            <v>0</v>
          </cell>
          <cell r="BE580">
            <v>0</v>
          </cell>
          <cell r="BG580">
            <v>0</v>
          </cell>
          <cell r="BH580">
            <v>0</v>
          </cell>
          <cell r="BJ580">
            <v>0</v>
          </cell>
          <cell r="BK580">
            <v>0</v>
          </cell>
          <cell r="BM580">
            <v>0</v>
          </cell>
          <cell r="BN580">
            <v>0</v>
          </cell>
          <cell r="BP580">
            <v>0</v>
          </cell>
          <cell r="BQ580">
            <v>0</v>
          </cell>
          <cell r="BS580">
            <v>0</v>
          </cell>
          <cell r="BT580">
            <v>0</v>
          </cell>
          <cell r="BV580">
            <v>0</v>
          </cell>
          <cell r="BW580">
            <v>0</v>
          </cell>
          <cell r="BY580">
            <v>0</v>
          </cell>
          <cell r="BZ580">
            <v>0</v>
          </cell>
          <cell r="CB580">
            <v>0</v>
          </cell>
          <cell r="CC580">
            <v>0</v>
          </cell>
          <cell r="CE580">
            <v>0</v>
          </cell>
          <cell r="CF580">
            <v>0</v>
          </cell>
          <cell r="CH580">
            <v>0</v>
          </cell>
          <cell r="CI580">
            <v>0</v>
          </cell>
          <cell r="CK580">
            <v>0</v>
          </cell>
          <cell r="CL580">
            <v>0</v>
          </cell>
          <cell r="CN580">
            <v>0</v>
          </cell>
          <cell r="CO580">
            <v>0</v>
          </cell>
        </row>
        <row r="581">
          <cell r="B581">
            <v>0</v>
          </cell>
          <cell r="C581">
            <v>0</v>
          </cell>
          <cell r="E581">
            <v>0</v>
          </cell>
          <cell r="F581">
            <v>0</v>
          </cell>
          <cell r="H581">
            <v>0</v>
          </cell>
          <cell r="I581">
            <v>0</v>
          </cell>
          <cell r="K581">
            <v>0</v>
          </cell>
          <cell r="L581">
            <v>0</v>
          </cell>
          <cell r="N581">
            <v>0</v>
          </cell>
          <cell r="O581">
            <v>0</v>
          </cell>
          <cell r="Q581">
            <v>0</v>
          </cell>
          <cell r="R581">
            <v>0</v>
          </cell>
          <cell r="T581">
            <v>0</v>
          </cell>
          <cell r="U581">
            <v>0</v>
          </cell>
          <cell r="W581">
            <v>0</v>
          </cell>
          <cell r="X581">
            <v>0</v>
          </cell>
          <cell r="Z581">
            <v>0</v>
          </cell>
          <cell r="AA581">
            <v>0</v>
          </cell>
          <cell r="AC581">
            <v>0</v>
          </cell>
          <cell r="AD581">
            <v>0</v>
          </cell>
          <cell r="AF581">
            <v>0</v>
          </cell>
          <cell r="AG581">
            <v>0</v>
          </cell>
          <cell r="AI581">
            <v>0</v>
          </cell>
          <cell r="AJ581">
            <v>0</v>
          </cell>
          <cell r="AL581">
            <v>0</v>
          </cell>
          <cell r="AM581">
            <v>0</v>
          </cell>
          <cell r="AO581">
            <v>0</v>
          </cell>
          <cell r="AP581">
            <v>0</v>
          </cell>
          <cell r="AR581">
            <v>0</v>
          </cell>
          <cell r="AS581">
            <v>0</v>
          </cell>
          <cell r="AU581">
            <v>0</v>
          </cell>
          <cell r="AV581">
            <v>0</v>
          </cell>
          <cell r="AX581">
            <v>0</v>
          </cell>
          <cell r="AY581">
            <v>0</v>
          </cell>
          <cell r="BA581">
            <v>0</v>
          </cell>
          <cell r="BB581">
            <v>0</v>
          </cell>
          <cell r="BD581">
            <v>0</v>
          </cell>
          <cell r="BE581">
            <v>0</v>
          </cell>
          <cell r="BG581">
            <v>0</v>
          </cell>
          <cell r="BH581">
            <v>0</v>
          </cell>
          <cell r="BJ581">
            <v>0</v>
          </cell>
          <cell r="BK581">
            <v>0</v>
          </cell>
          <cell r="BM581">
            <v>0</v>
          </cell>
          <cell r="BN581">
            <v>0</v>
          </cell>
          <cell r="BP581">
            <v>0</v>
          </cell>
          <cell r="BQ581">
            <v>0</v>
          </cell>
          <cell r="BS581">
            <v>0</v>
          </cell>
          <cell r="BT581">
            <v>0</v>
          </cell>
          <cell r="BV581">
            <v>0</v>
          </cell>
          <cell r="BW581">
            <v>0</v>
          </cell>
          <cell r="BY581">
            <v>0</v>
          </cell>
          <cell r="BZ581">
            <v>0</v>
          </cell>
          <cell r="CB581">
            <v>0</v>
          </cell>
          <cell r="CC581">
            <v>0</v>
          </cell>
          <cell r="CE581">
            <v>0</v>
          </cell>
          <cell r="CF581">
            <v>0</v>
          </cell>
          <cell r="CH581">
            <v>0</v>
          </cell>
          <cell r="CI581">
            <v>0</v>
          </cell>
          <cell r="CK581">
            <v>0</v>
          </cell>
          <cell r="CL581">
            <v>0</v>
          </cell>
          <cell r="CN581">
            <v>0</v>
          </cell>
          <cell r="CO581">
            <v>0</v>
          </cell>
        </row>
        <row r="582">
          <cell r="B582">
            <v>0</v>
          </cell>
          <cell r="C582">
            <v>0</v>
          </cell>
          <cell r="E582">
            <v>0</v>
          </cell>
          <cell r="F582">
            <v>0</v>
          </cell>
          <cell r="H582">
            <v>0</v>
          </cell>
          <cell r="I582">
            <v>0</v>
          </cell>
          <cell r="K582">
            <v>0</v>
          </cell>
          <cell r="L582">
            <v>0</v>
          </cell>
          <cell r="N582">
            <v>0</v>
          </cell>
          <cell r="O582">
            <v>0</v>
          </cell>
          <cell r="Q582">
            <v>0</v>
          </cell>
          <cell r="R582">
            <v>0</v>
          </cell>
          <cell r="T582">
            <v>0</v>
          </cell>
          <cell r="U582">
            <v>0</v>
          </cell>
          <cell r="W582">
            <v>0</v>
          </cell>
          <cell r="X582">
            <v>0</v>
          </cell>
          <cell r="Z582">
            <v>0</v>
          </cell>
          <cell r="AA582">
            <v>0</v>
          </cell>
          <cell r="AC582">
            <v>0</v>
          </cell>
          <cell r="AD582">
            <v>0</v>
          </cell>
          <cell r="AF582">
            <v>0</v>
          </cell>
          <cell r="AG582">
            <v>0</v>
          </cell>
          <cell r="AI582">
            <v>0</v>
          </cell>
          <cell r="AJ582">
            <v>0</v>
          </cell>
          <cell r="AL582">
            <v>0</v>
          </cell>
          <cell r="AM582">
            <v>0</v>
          </cell>
          <cell r="AO582">
            <v>0</v>
          </cell>
          <cell r="AP582">
            <v>0</v>
          </cell>
          <cell r="AR582">
            <v>0</v>
          </cell>
          <cell r="AS582">
            <v>0</v>
          </cell>
          <cell r="AU582">
            <v>0</v>
          </cell>
          <cell r="AV582">
            <v>0</v>
          </cell>
          <cell r="AX582">
            <v>0</v>
          </cell>
          <cell r="AY582">
            <v>0</v>
          </cell>
          <cell r="BA582">
            <v>0</v>
          </cell>
          <cell r="BB582">
            <v>0</v>
          </cell>
          <cell r="BD582">
            <v>0</v>
          </cell>
          <cell r="BE582">
            <v>0</v>
          </cell>
          <cell r="BG582">
            <v>0</v>
          </cell>
          <cell r="BH582">
            <v>0</v>
          </cell>
          <cell r="BJ582">
            <v>0</v>
          </cell>
          <cell r="BK582">
            <v>0</v>
          </cell>
          <cell r="BM582">
            <v>0</v>
          </cell>
          <cell r="BN582">
            <v>0</v>
          </cell>
          <cell r="BP582">
            <v>0</v>
          </cell>
          <cell r="BQ582">
            <v>0</v>
          </cell>
          <cell r="BS582">
            <v>0</v>
          </cell>
          <cell r="BT582">
            <v>0</v>
          </cell>
          <cell r="BV582">
            <v>0</v>
          </cell>
          <cell r="BW582">
            <v>0</v>
          </cell>
          <cell r="BY582">
            <v>0</v>
          </cell>
          <cell r="BZ582">
            <v>0</v>
          </cell>
          <cell r="CB582">
            <v>0</v>
          </cell>
          <cell r="CC582">
            <v>0</v>
          </cell>
          <cell r="CE582">
            <v>0</v>
          </cell>
          <cell r="CF582">
            <v>0</v>
          </cell>
          <cell r="CH582">
            <v>0</v>
          </cell>
          <cell r="CI582">
            <v>0</v>
          </cell>
          <cell r="CK582">
            <v>0</v>
          </cell>
          <cell r="CL582">
            <v>0</v>
          </cell>
          <cell r="CN582">
            <v>0</v>
          </cell>
          <cell r="CO582">
            <v>0</v>
          </cell>
        </row>
        <row r="583">
          <cell r="B583">
            <v>0</v>
          </cell>
          <cell r="C583">
            <v>0</v>
          </cell>
          <cell r="E583">
            <v>0</v>
          </cell>
          <cell r="F583">
            <v>0</v>
          </cell>
          <cell r="H583">
            <v>0</v>
          </cell>
          <cell r="I583">
            <v>0</v>
          </cell>
          <cell r="K583">
            <v>0</v>
          </cell>
          <cell r="L583">
            <v>0</v>
          </cell>
          <cell r="N583">
            <v>0</v>
          </cell>
          <cell r="O583">
            <v>0</v>
          </cell>
          <cell r="Q583">
            <v>0</v>
          </cell>
          <cell r="R583">
            <v>0</v>
          </cell>
          <cell r="T583">
            <v>0</v>
          </cell>
          <cell r="U583">
            <v>0</v>
          </cell>
          <cell r="W583">
            <v>0</v>
          </cell>
          <cell r="X583">
            <v>0</v>
          </cell>
          <cell r="Z583">
            <v>0</v>
          </cell>
          <cell r="AA583">
            <v>0</v>
          </cell>
          <cell r="AC583">
            <v>0</v>
          </cell>
          <cell r="AD583">
            <v>0</v>
          </cell>
          <cell r="AF583">
            <v>0</v>
          </cell>
          <cell r="AG583">
            <v>0</v>
          </cell>
          <cell r="AI583">
            <v>0</v>
          </cell>
          <cell r="AJ583">
            <v>0</v>
          </cell>
          <cell r="AL583">
            <v>0</v>
          </cell>
          <cell r="AM583">
            <v>0</v>
          </cell>
          <cell r="AO583">
            <v>0</v>
          </cell>
          <cell r="AP583">
            <v>0</v>
          </cell>
          <cell r="AR583">
            <v>0</v>
          </cell>
          <cell r="AS583">
            <v>0</v>
          </cell>
          <cell r="AU583">
            <v>0</v>
          </cell>
          <cell r="AV583">
            <v>0</v>
          </cell>
          <cell r="AX583">
            <v>0</v>
          </cell>
          <cell r="AY583">
            <v>0</v>
          </cell>
          <cell r="BA583">
            <v>0</v>
          </cell>
          <cell r="BB583">
            <v>0</v>
          </cell>
          <cell r="BD583">
            <v>0</v>
          </cell>
          <cell r="BE583">
            <v>0</v>
          </cell>
          <cell r="BG583">
            <v>0</v>
          </cell>
          <cell r="BH583">
            <v>0</v>
          </cell>
          <cell r="BJ583">
            <v>0</v>
          </cell>
          <cell r="BK583">
            <v>0</v>
          </cell>
          <cell r="BM583">
            <v>0</v>
          </cell>
          <cell r="BN583">
            <v>0</v>
          </cell>
          <cell r="BP583">
            <v>0</v>
          </cell>
          <cell r="BQ583">
            <v>0</v>
          </cell>
          <cell r="BS583">
            <v>0</v>
          </cell>
          <cell r="BT583">
            <v>0</v>
          </cell>
          <cell r="BV583">
            <v>0</v>
          </cell>
          <cell r="BW583">
            <v>0</v>
          </cell>
          <cell r="BY583">
            <v>0</v>
          </cell>
          <cell r="BZ583">
            <v>0</v>
          </cell>
          <cell r="CB583">
            <v>0</v>
          </cell>
          <cell r="CC583">
            <v>0</v>
          </cell>
          <cell r="CE583">
            <v>0</v>
          </cell>
          <cell r="CF583">
            <v>0</v>
          </cell>
          <cell r="CH583">
            <v>0</v>
          </cell>
          <cell r="CI583">
            <v>0</v>
          </cell>
          <cell r="CK583">
            <v>0</v>
          </cell>
          <cell r="CL583">
            <v>0</v>
          </cell>
          <cell r="CN583">
            <v>0</v>
          </cell>
          <cell r="CO583">
            <v>0</v>
          </cell>
        </row>
        <row r="584">
          <cell r="B584">
            <v>0</v>
          </cell>
          <cell r="C584">
            <v>0</v>
          </cell>
          <cell r="E584">
            <v>0</v>
          </cell>
          <cell r="F584">
            <v>0</v>
          </cell>
          <cell r="H584">
            <v>0</v>
          </cell>
          <cell r="I584">
            <v>0</v>
          </cell>
          <cell r="K584">
            <v>0</v>
          </cell>
          <cell r="L584">
            <v>0</v>
          </cell>
          <cell r="N584">
            <v>0</v>
          </cell>
          <cell r="O584">
            <v>0</v>
          </cell>
          <cell r="Q584">
            <v>0</v>
          </cell>
          <cell r="R584">
            <v>0</v>
          </cell>
          <cell r="T584">
            <v>0</v>
          </cell>
          <cell r="U584">
            <v>0</v>
          </cell>
          <cell r="W584">
            <v>0</v>
          </cell>
          <cell r="X584">
            <v>0</v>
          </cell>
          <cell r="Z584">
            <v>0</v>
          </cell>
          <cell r="AA584">
            <v>0</v>
          </cell>
          <cell r="AC584">
            <v>0</v>
          </cell>
          <cell r="AD584">
            <v>0</v>
          </cell>
          <cell r="AF584">
            <v>0</v>
          </cell>
          <cell r="AG584">
            <v>0</v>
          </cell>
          <cell r="AI584">
            <v>0</v>
          </cell>
          <cell r="AJ584">
            <v>0</v>
          </cell>
          <cell r="AL584">
            <v>0</v>
          </cell>
          <cell r="AM584">
            <v>0</v>
          </cell>
          <cell r="AO584">
            <v>0</v>
          </cell>
          <cell r="AP584">
            <v>0</v>
          </cell>
          <cell r="AR584">
            <v>0</v>
          </cell>
          <cell r="AS584">
            <v>0</v>
          </cell>
          <cell r="AU584">
            <v>0</v>
          </cell>
          <cell r="AV584">
            <v>0</v>
          </cell>
          <cell r="AX584">
            <v>0</v>
          </cell>
          <cell r="AY584">
            <v>0</v>
          </cell>
          <cell r="BA584">
            <v>0</v>
          </cell>
          <cell r="BB584">
            <v>0</v>
          </cell>
          <cell r="BD584">
            <v>0</v>
          </cell>
          <cell r="BE584">
            <v>0</v>
          </cell>
          <cell r="BG584">
            <v>0</v>
          </cell>
          <cell r="BH584">
            <v>0</v>
          </cell>
          <cell r="BJ584">
            <v>0</v>
          </cell>
          <cell r="BK584">
            <v>0</v>
          </cell>
          <cell r="BM584">
            <v>0</v>
          </cell>
          <cell r="BN584">
            <v>0</v>
          </cell>
          <cell r="BP584">
            <v>0</v>
          </cell>
          <cell r="BQ584">
            <v>0</v>
          </cell>
          <cell r="BS584">
            <v>0</v>
          </cell>
          <cell r="BT584">
            <v>0</v>
          </cell>
          <cell r="BV584">
            <v>0</v>
          </cell>
          <cell r="BW584">
            <v>0</v>
          </cell>
          <cell r="BY584">
            <v>0</v>
          </cell>
          <cell r="BZ584">
            <v>0</v>
          </cell>
          <cell r="CB584">
            <v>0</v>
          </cell>
          <cell r="CC584">
            <v>0</v>
          </cell>
          <cell r="CE584">
            <v>0</v>
          </cell>
          <cell r="CF584">
            <v>0</v>
          </cell>
          <cell r="CH584">
            <v>0</v>
          </cell>
          <cell r="CI584">
            <v>0</v>
          </cell>
          <cell r="CK584">
            <v>0</v>
          </cell>
          <cell r="CL584">
            <v>0</v>
          </cell>
          <cell r="CN584">
            <v>0</v>
          </cell>
          <cell r="CO584">
            <v>0</v>
          </cell>
        </row>
        <row r="585">
          <cell r="B585">
            <v>0</v>
          </cell>
          <cell r="C585">
            <v>0</v>
          </cell>
          <cell r="E585">
            <v>0</v>
          </cell>
          <cell r="F585">
            <v>0</v>
          </cell>
          <cell r="H585">
            <v>0</v>
          </cell>
          <cell r="I585">
            <v>0</v>
          </cell>
          <cell r="K585">
            <v>0</v>
          </cell>
          <cell r="L585">
            <v>0</v>
          </cell>
          <cell r="N585">
            <v>0</v>
          </cell>
          <cell r="O585">
            <v>0</v>
          </cell>
          <cell r="Q585">
            <v>0</v>
          </cell>
          <cell r="R585">
            <v>0</v>
          </cell>
          <cell r="T585">
            <v>0</v>
          </cell>
          <cell r="U585">
            <v>0</v>
          </cell>
          <cell r="W585">
            <v>0</v>
          </cell>
          <cell r="X585">
            <v>0</v>
          </cell>
          <cell r="Z585">
            <v>0</v>
          </cell>
          <cell r="AA585">
            <v>0</v>
          </cell>
          <cell r="AC585">
            <v>0</v>
          </cell>
          <cell r="AD585">
            <v>0</v>
          </cell>
          <cell r="AF585">
            <v>0</v>
          </cell>
          <cell r="AG585">
            <v>0</v>
          </cell>
          <cell r="AI585">
            <v>0</v>
          </cell>
          <cell r="AJ585">
            <v>0</v>
          </cell>
          <cell r="AL585">
            <v>0</v>
          </cell>
          <cell r="AM585">
            <v>0</v>
          </cell>
          <cell r="AO585">
            <v>0</v>
          </cell>
          <cell r="AP585">
            <v>0</v>
          </cell>
          <cell r="AR585">
            <v>0</v>
          </cell>
          <cell r="AS585">
            <v>0</v>
          </cell>
          <cell r="AU585">
            <v>0</v>
          </cell>
          <cell r="AV585">
            <v>0</v>
          </cell>
          <cell r="AX585">
            <v>0</v>
          </cell>
          <cell r="AY585">
            <v>0</v>
          </cell>
          <cell r="BA585">
            <v>0</v>
          </cell>
          <cell r="BB585">
            <v>0</v>
          </cell>
          <cell r="BD585">
            <v>0</v>
          </cell>
          <cell r="BE585">
            <v>0</v>
          </cell>
          <cell r="BG585">
            <v>0</v>
          </cell>
          <cell r="BH585">
            <v>0</v>
          </cell>
          <cell r="BJ585">
            <v>0</v>
          </cell>
          <cell r="BK585">
            <v>0</v>
          </cell>
          <cell r="BM585">
            <v>0</v>
          </cell>
          <cell r="BN585">
            <v>0</v>
          </cell>
          <cell r="BP585">
            <v>0</v>
          </cell>
          <cell r="BQ585">
            <v>0</v>
          </cell>
          <cell r="BS585">
            <v>0</v>
          </cell>
          <cell r="BT585">
            <v>0</v>
          </cell>
          <cell r="BV585">
            <v>0</v>
          </cell>
          <cell r="BW585">
            <v>0</v>
          </cell>
          <cell r="BY585">
            <v>0</v>
          </cell>
          <cell r="BZ585">
            <v>0</v>
          </cell>
          <cell r="CB585">
            <v>0</v>
          </cell>
          <cell r="CC585">
            <v>0</v>
          </cell>
          <cell r="CE585">
            <v>0</v>
          </cell>
          <cell r="CF585">
            <v>0</v>
          </cell>
          <cell r="CH585">
            <v>0</v>
          </cell>
          <cell r="CI585">
            <v>0</v>
          </cell>
          <cell r="CK585">
            <v>0</v>
          </cell>
          <cell r="CL585">
            <v>0</v>
          </cell>
          <cell r="CN585">
            <v>0</v>
          </cell>
          <cell r="CO585">
            <v>0</v>
          </cell>
        </row>
        <row r="586">
          <cell r="B586">
            <v>0</v>
          </cell>
          <cell r="C586">
            <v>0</v>
          </cell>
          <cell r="E586">
            <v>0</v>
          </cell>
          <cell r="F586">
            <v>0</v>
          </cell>
          <cell r="H586">
            <v>0</v>
          </cell>
          <cell r="I586">
            <v>0</v>
          </cell>
          <cell r="K586">
            <v>0</v>
          </cell>
          <cell r="L586">
            <v>0</v>
          </cell>
          <cell r="N586">
            <v>0</v>
          </cell>
          <cell r="O586">
            <v>0</v>
          </cell>
          <cell r="Q586">
            <v>0</v>
          </cell>
          <cell r="R586">
            <v>0</v>
          </cell>
          <cell r="T586">
            <v>0</v>
          </cell>
          <cell r="U586">
            <v>0</v>
          </cell>
          <cell r="W586">
            <v>0</v>
          </cell>
          <cell r="X586">
            <v>0</v>
          </cell>
          <cell r="Z586">
            <v>0</v>
          </cell>
          <cell r="AA586">
            <v>0</v>
          </cell>
          <cell r="AC586">
            <v>0</v>
          </cell>
          <cell r="AD586">
            <v>0</v>
          </cell>
          <cell r="AF586">
            <v>0</v>
          </cell>
          <cell r="AG586">
            <v>0</v>
          </cell>
          <cell r="AI586">
            <v>0</v>
          </cell>
          <cell r="AJ586">
            <v>0</v>
          </cell>
          <cell r="AL586">
            <v>0</v>
          </cell>
          <cell r="AM586">
            <v>0</v>
          </cell>
          <cell r="AO586">
            <v>0</v>
          </cell>
          <cell r="AP586">
            <v>0</v>
          </cell>
          <cell r="AR586">
            <v>0</v>
          </cell>
          <cell r="AS586">
            <v>0</v>
          </cell>
          <cell r="AU586">
            <v>0</v>
          </cell>
          <cell r="AV586">
            <v>0</v>
          </cell>
          <cell r="AX586">
            <v>0</v>
          </cell>
          <cell r="AY586">
            <v>0</v>
          </cell>
          <cell r="BA586">
            <v>0</v>
          </cell>
          <cell r="BB586">
            <v>0</v>
          </cell>
          <cell r="BD586">
            <v>0</v>
          </cell>
          <cell r="BE586">
            <v>0</v>
          </cell>
          <cell r="BG586">
            <v>0</v>
          </cell>
          <cell r="BH586">
            <v>0</v>
          </cell>
          <cell r="BJ586">
            <v>0</v>
          </cell>
          <cell r="BK586">
            <v>0</v>
          </cell>
          <cell r="BM586">
            <v>0</v>
          </cell>
          <cell r="BN586">
            <v>0</v>
          </cell>
          <cell r="BP586">
            <v>0</v>
          </cell>
          <cell r="BQ586">
            <v>0</v>
          </cell>
          <cell r="BS586">
            <v>0</v>
          </cell>
          <cell r="BT586">
            <v>0</v>
          </cell>
          <cell r="BV586">
            <v>0</v>
          </cell>
          <cell r="BW586">
            <v>0</v>
          </cell>
          <cell r="BY586">
            <v>0</v>
          </cell>
          <cell r="BZ586">
            <v>0</v>
          </cell>
          <cell r="CB586">
            <v>0</v>
          </cell>
          <cell r="CC586">
            <v>0</v>
          </cell>
          <cell r="CE586">
            <v>0</v>
          </cell>
          <cell r="CF586">
            <v>0</v>
          </cell>
          <cell r="CH586">
            <v>0</v>
          </cell>
          <cell r="CI586">
            <v>0</v>
          </cell>
          <cell r="CK586">
            <v>0</v>
          </cell>
          <cell r="CL586">
            <v>0</v>
          </cell>
          <cell r="CN586">
            <v>0</v>
          </cell>
          <cell r="CO586">
            <v>0</v>
          </cell>
        </row>
        <row r="587">
          <cell r="B587">
            <v>0</v>
          </cell>
          <cell r="C587">
            <v>0</v>
          </cell>
          <cell r="E587">
            <v>0</v>
          </cell>
          <cell r="F587">
            <v>0</v>
          </cell>
          <cell r="H587">
            <v>0</v>
          </cell>
          <cell r="I587">
            <v>0</v>
          </cell>
          <cell r="K587">
            <v>0</v>
          </cell>
          <cell r="L587">
            <v>0</v>
          </cell>
          <cell r="N587">
            <v>0</v>
          </cell>
          <cell r="O587">
            <v>0</v>
          </cell>
          <cell r="Q587">
            <v>0</v>
          </cell>
          <cell r="R587">
            <v>0</v>
          </cell>
          <cell r="T587">
            <v>0</v>
          </cell>
          <cell r="U587">
            <v>0</v>
          </cell>
          <cell r="W587">
            <v>0</v>
          </cell>
          <cell r="X587">
            <v>0</v>
          </cell>
          <cell r="Z587">
            <v>0</v>
          </cell>
          <cell r="AA587">
            <v>0</v>
          </cell>
          <cell r="AC587">
            <v>0</v>
          </cell>
          <cell r="AD587">
            <v>0</v>
          </cell>
          <cell r="AF587">
            <v>0</v>
          </cell>
          <cell r="AG587">
            <v>0</v>
          </cell>
          <cell r="AI587">
            <v>0</v>
          </cell>
          <cell r="AJ587">
            <v>0</v>
          </cell>
          <cell r="AL587">
            <v>0</v>
          </cell>
          <cell r="AM587">
            <v>0</v>
          </cell>
          <cell r="AO587">
            <v>0</v>
          </cell>
          <cell r="AP587">
            <v>0</v>
          </cell>
          <cell r="AR587">
            <v>0</v>
          </cell>
          <cell r="AS587">
            <v>0</v>
          </cell>
          <cell r="AU587">
            <v>0</v>
          </cell>
          <cell r="AV587">
            <v>0</v>
          </cell>
          <cell r="AX587">
            <v>0</v>
          </cell>
          <cell r="AY587">
            <v>0</v>
          </cell>
          <cell r="BA587">
            <v>0</v>
          </cell>
          <cell r="BB587">
            <v>0</v>
          </cell>
          <cell r="BD587">
            <v>0</v>
          </cell>
          <cell r="BE587">
            <v>0</v>
          </cell>
          <cell r="BG587">
            <v>0</v>
          </cell>
          <cell r="BH587">
            <v>0</v>
          </cell>
          <cell r="BJ587">
            <v>0</v>
          </cell>
          <cell r="BK587">
            <v>0</v>
          </cell>
          <cell r="BM587">
            <v>0</v>
          </cell>
          <cell r="BN587">
            <v>0</v>
          </cell>
          <cell r="BP587">
            <v>0</v>
          </cell>
          <cell r="BQ587">
            <v>0</v>
          </cell>
          <cell r="BS587">
            <v>0</v>
          </cell>
          <cell r="BT587">
            <v>0</v>
          </cell>
          <cell r="BV587">
            <v>0</v>
          </cell>
          <cell r="BW587">
            <v>0</v>
          </cell>
          <cell r="BY587">
            <v>0</v>
          </cell>
          <cell r="BZ587">
            <v>0</v>
          </cell>
          <cell r="CB587">
            <v>0</v>
          </cell>
          <cell r="CC587">
            <v>0</v>
          </cell>
          <cell r="CE587">
            <v>0</v>
          </cell>
          <cell r="CF587">
            <v>0</v>
          </cell>
          <cell r="CH587">
            <v>0</v>
          </cell>
          <cell r="CI587">
            <v>0</v>
          </cell>
          <cell r="CK587">
            <v>0</v>
          </cell>
          <cell r="CL587">
            <v>0</v>
          </cell>
          <cell r="CN587">
            <v>0</v>
          </cell>
          <cell r="CO587">
            <v>0</v>
          </cell>
        </row>
        <row r="588">
          <cell r="B588">
            <v>0</v>
          </cell>
          <cell r="C588">
            <v>0</v>
          </cell>
          <cell r="E588">
            <v>0</v>
          </cell>
          <cell r="F588">
            <v>0</v>
          </cell>
          <cell r="H588">
            <v>0</v>
          </cell>
          <cell r="I588">
            <v>0</v>
          </cell>
          <cell r="K588">
            <v>0</v>
          </cell>
          <cell r="L588">
            <v>0</v>
          </cell>
          <cell r="N588">
            <v>0</v>
          </cell>
          <cell r="O588">
            <v>0</v>
          </cell>
          <cell r="Q588">
            <v>0</v>
          </cell>
          <cell r="R588">
            <v>0</v>
          </cell>
          <cell r="T588">
            <v>0</v>
          </cell>
          <cell r="U588">
            <v>0</v>
          </cell>
          <cell r="W588">
            <v>0</v>
          </cell>
          <cell r="X588">
            <v>0</v>
          </cell>
          <cell r="Z588">
            <v>0</v>
          </cell>
          <cell r="AA588">
            <v>0</v>
          </cell>
          <cell r="AC588">
            <v>0</v>
          </cell>
          <cell r="AD588">
            <v>0</v>
          </cell>
          <cell r="AF588">
            <v>0</v>
          </cell>
          <cell r="AG588">
            <v>0</v>
          </cell>
          <cell r="AI588">
            <v>0</v>
          </cell>
          <cell r="AJ588">
            <v>0</v>
          </cell>
          <cell r="AL588">
            <v>0</v>
          </cell>
          <cell r="AM588">
            <v>0</v>
          </cell>
          <cell r="AO588">
            <v>0</v>
          </cell>
          <cell r="AP588">
            <v>0</v>
          </cell>
          <cell r="AR588">
            <v>0</v>
          </cell>
          <cell r="AS588">
            <v>0</v>
          </cell>
          <cell r="AU588">
            <v>0</v>
          </cell>
          <cell r="AV588">
            <v>0</v>
          </cell>
          <cell r="AX588">
            <v>0</v>
          </cell>
          <cell r="AY588">
            <v>0</v>
          </cell>
          <cell r="BA588">
            <v>0</v>
          </cell>
          <cell r="BB588">
            <v>0</v>
          </cell>
          <cell r="BD588">
            <v>0</v>
          </cell>
          <cell r="BE588">
            <v>0</v>
          </cell>
          <cell r="BG588">
            <v>0</v>
          </cell>
          <cell r="BH588">
            <v>0</v>
          </cell>
          <cell r="BJ588">
            <v>0</v>
          </cell>
          <cell r="BK588">
            <v>0</v>
          </cell>
          <cell r="BM588">
            <v>0</v>
          </cell>
          <cell r="BN588">
            <v>0</v>
          </cell>
          <cell r="BP588">
            <v>0</v>
          </cell>
          <cell r="BQ588">
            <v>0</v>
          </cell>
          <cell r="BS588">
            <v>0</v>
          </cell>
          <cell r="BT588">
            <v>0</v>
          </cell>
          <cell r="BV588">
            <v>0</v>
          </cell>
          <cell r="BW588">
            <v>0</v>
          </cell>
          <cell r="BY588">
            <v>0</v>
          </cell>
          <cell r="BZ588">
            <v>0</v>
          </cell>
          <cell r="CB588">
            <v>0</v>
          </cell>
          <cell r="CC588">
            <v>0</v>
          </cell>
          <cell r="CE588">
            <v>0</v>
          </cell>
          <cell r="CF588">
            <v>0</v>
          </cell>
          <cell r="CH588">
            <v>0</v>
          </cell>
          <cell r="CI588">
            <v>0</v>
          </cell>
          <cell r="CK588">
            <v>0</v>
          </cell>
          <cell r="CL588">
            <v>0</v>
          </cell>
          <cell r="CN588">
            <v>0</v>
          </cell>
          <cell r="CO588">
            <v>0</v>
          </cell>
        </row>
        <row r="589">
          <cell r="B589">
            <v>0</v>
          </cell>
          <cell r="C589">
            <v>0</v>
          </cell>
          <cell r="E589">
            <v>0</v>
          </cell>
          <cell r="F589">
            <v>0</v>
          </cell>
          <cell r="H589">
            <v>0</v>
          </cell>
          <cell r="I589">
            <v>0</v>
          </cell>
          <cell r="K589">
            <v>0</v>
          </cell>
          <cell r="L589">
            <v>0</v>
          </cell>
          <cell r="N589">
            <v>0</v>
          </cell>
          <cell r="O589">
            <v>0</v>
          </cell>
          <cell r="Q589">
            <v>0</v>
          </cell>
          <cell r="R589">
            <v>0</v>
          </cell>
          <cell r="T589">
            <v>0</v>
          </cell>
          <cell r="U589">
            <v>0</v>
          </cell>
          <cell r="W589">
            <v>0</v>
          </cell>
          <cell r="X589">
            <v>0</v>
          </cell>
          <cell r="Z589">
            <v>0</v>
          </cell>
          <cell r="AA589">
            <v>0</v>
          </cell>
          <cell r="AC589">
            <v>0</v>
          </cell>
          <cell r="AD589">
            <v>0</v>
          </cell>
          <cell r="AF589">
            <v>0</v>
          </cell>
          <cell r="AG589">
            <v>0</v>
          </cell>
          <cell r="AI589">
            <v>0</v>
          </cell>
          <cell r="AJ589">
            <v>0</v>
          </cell>
          <cell r="AL589">
            <v>0</v>
          </cell>
          <cell r="AM589">
            <v>0</v>
          </cell>
          <cell r="AO589">
            <v>0</v>
          </cell>
          <cell r="AP589">
            <v>0</v>
          </cell>
          <cell r="AR589">
            <v>0</v>
          </cell>
          <cell r="AS589">
            <v>0</v>
          </cell>
          <cell r="AU589">
            <v>0</v>
          </cell>
          <cell r="AV589">
            <v>0</v>
          </cell>
          <cell r="AX589">
            <v>0</v>
          </cell>
          <cell r="AY589">
            <v>0</v>
          </cell>
          <cell r="BA589">
            <v>0</v>
          </cell>
          <cell r="BB589">
            <v>0</v>
          </cell>
          <cell r="BD589">
            <v>0</v>
          </cell>
          <cell r="BE589">
            <v>0</v>
          </cell>
          <cell r="BG589">
            <v>0</v>
          </cell>
          <cell r="BH589">
            <v>0</v>
          </cell>
          <cell r="BJ589">
            <v>0</v>
          </cell>
          <cell r="BK589">
            <v>0</v>
          </cell>
          <cell r="BM589">
            <v>0</v>
          </cell>
          <cell r="BN589">
            <v>0</v>
          </cell>
          <cell r="BP589">
            <v>0</v>
          </cell>
          <cell r="BQ589">
            <v>0</v>
          </cell>
          <cell r="BS589">
            <v>0</v>
          </cell>
          <cell r="BT589">
            <v>0</v>
          </cell>
          <cell r="BV589">
            <v>0</v>
          </cell>
          <cell r="BW589">
            <v>0</v>
          </cell>
          <cell r="BY589">
            <v>0</v>
          </cell>
          <cell r="BZ589">
            <v>0</v>
          </cell>
          <cell r="CB589">
            <v>0</v>
          </cell>
          <cell r="CC589">
            <v>0</v>
          </cell>
          <cell r="CE589">
            <v>0</v>
          </cell>
          <cell r="CF589">
            <v>0</v>
          </cell>
          <cell r="CH589">
            <v>0</v>
          </cell>
          <cell r="CI589">
            <v>0</v>
          </cell>
          <cell r="CK589">
            <v>0</v>
          </cell>
          <cell r="CL589">
            <v>0</v>
          </cell>
          <cell r="CN589">
            <v>0</v>
          </cell>
          <cell r="CO589">
            <v>0</v>
          </cell>
        </row>
        <row r="590">
          <cell r="B590">
            <v>0</v>
          </cell>
          <cell r="C590">
            <v>0</v>
          </cell>
          <cell r="E590">
            <v>0</v>
          </cell>
          <cell r="F590">
            <v>0</v>
          </cell>
          <cell r="H590">
            <v>0</v>
          </cell>
          <cell r="I590">
            <v>0</v>
          </cell>
          <cell r="K590">
            <v>0</v>
          </cell>
          <cell r="L590">
            <v>0</v>
          </cell>
          <cell r="N590">
            <v>0</v>
          </cell>
          <cell r="O590">
            <v>0</v>
          </cell>
          <cell r="Q590">
            <v>0</v>
          </cell>
          <cell r="R590">
            <v>0</v>
          </cell>
          <cell r="T590">
            <v>0</v>
          </cell>
          <cell r="U590">
            <v>0</v>
          </cell>
          <cell r="W590">
            <v>0</v>
          </cell>
          <cell r="X590">
            <v>0</v>
          </cell>
          <cell r="Z590">
            <v>0</v>
          </cell>
          <cell r="AA590">
            <v>0</v>
          </cell>
          <cell r="AC590">
            <v>0</v>
          </cell>
          <cell r="AD590">
            <v>0</v>
          </cell>
          <cell r="AF590">
            <v>0</v>
          </cell>
          <cell r="AG590">
            <v>0</v>
          </cell>
          <cell r="AI590">
            <v>0</v>
          </cell>
          <cell r="AJ590">
            <v>0</v>
          </cell>
          <cell r="AL590">
            <v>0</v>
          </cell>
          <cell r="AM590">
            <v>0</v>
          </cell>
          <cell r="AO590">
            <v>0</v>
          </cell>
          <cell r="AP590">
            <v>0</v>
          </cell>
          <cell r="AR590">
            <v>0</v>
          </cell>
          <cell r="AS590">
            <v>0</v>
          </cell>
          <cell r="AU590">
            <v>0</v>
          </cell>
          <cell r="AV590">
            <v>0</v>
          </cell>
          <cell r="AX590">
            <v>0</v>
          </cell>
          <cell r="AY590">
            <v>0</v>
          </cell>
          <cell r="BA590">
            <v>0</v>
          </cell>
          <cell r="BB590">
            <v>0</v>
          </cell>
          <cell r="BD590">
            <v>0</v>
          </cell>
          <cell r="BE590">
            <v>0</v>
          </cell>
          <cell r="BG590">
            <v>0</v>
          </cell>
          <cell r="BH590">
            <v>0</v>
          </cell>
          <cell r="BJ590">
            <v>0</v>
          </cell>
          <cell r="BK590">
            <v>0</v>
          </cell>
          <cell r="BM590">
            <v>0</v>
          </cell>
          <cell r="BN590">
            <v>0</v>
          </cell>
          <cell r="BP590">
            <v>0</v>
          </cell>
          <cell r="BQ590">
            <v>0</v>
          </cell>
          <cell r="BS590">
            <v>0</v>
          </cell>
          <cell r="BT590">
            <v>0</v>
          </cell>
          <cell r="BV590">
            <v>0</v>
          </cell>
          <cell r="BW590">
            <v>0</v>
          </cell>
          <cell r="BY590">
            <v>0</v>
          </cell>
          <cell r="BZ590">
            <v>0</v>
          </cell>
          <cell r="CB590">
            <v>0</v>
          </cell>
          <cell r="CC590">
            <v>0</v>
          </cell>
          <cell r="CE590">
            <v>0</v>
          </cell>
          <cell r="CF590">
            <v>0</v>
          </cell>
          <cell r="CH590">
            <v>0</v>
          </cell>
          <cell r="CI590">
            <v>0</v>
          </cell>
          <cell r="CK590">
            <v>0</v>
          </cell>
          <cell r="CL590">
            <v>0</v>
          </cell>
          <cell r="CN590">
            <v>0</v>
          </cell>
          <cell r="CO590">
            <v>0</v>
          </cell>
        </row>
        <row r="591">
          <cell r="B591">
            <v>0</v>
          </cell>
          <cell r="C591">
            <v>0</v>
          </cell>
          <cell r="E591">
            <v>0</v>
          </cell>
          <cell r="F591">
            <v>0</v>
          </cell>
          <cell r="H591">
            <v>0</v>
          </cell>
          <cell r="I591">
            <v>0</v>
          </cell>
          <cell r="K591">
            <v>0</v>
          </cell>
          <cell r="L591">
            <v>0</v>
          </cell>
          <cell r="N591">
            <v>0</v>
          </cell>
          <cell r="O591">
            <v>0</v>
          </cell>
          <cell r="Q591">
            <v>0</v>
          </cell>
          <cell r="R591">
            <v>0</v>
          </cell>
          <cell r="T591">
            <v>0</v>
          </cell>
          <cell r="U591">
            <v>0</v>
          </cell>
          <cell r="W591">
            <v>0</v>
          </cell>
          <cell r="X591">
            <v>0</v>
          </cell>
          <cell r="Z591">
            <v>0</v>
          </cell>
          <cell r="AA591">
            <v>0</v>
          </cell>
          <cell r="AC591">
            <v>0</v>
          </cell>
          <cell r="AD591">
            <v>0</v>
          </cell>
          <cell r="AF591">
            <v>0</v>
          </cell>
          <cell r="AG591">
            <v>0</v>
          </cell>
          <cell r="AI591">
            <v>0</v>
          </cell>
          <cell r="AJ591">
            <v>0</v>
          </cell>
          <cell r="AL591">
            <v>0</v>
          </cell>
          <cell r="AM591">
            <v>0</v>
          </cell>
          <cell r="AO591">
            <v>0</v>
          </cell>
          <cell r="AP591">
            <v>0</v>
          </cell>
          <cell r="AR591">
            <v>0</v>
          </cell>
          <cell r="AS591">
            <v>0</v>
          </cell>
          <cell r="AU591">
            <v>0</v>
          </cell>
          <cell r="AV591">
            <v>0</v>
          </cell>
          <cell r="AX591">
            <v>0</v>
          </cell>
          <cell r="AY591">
            <v>0</v>
          </cell>
          <cell r="BA591">
            <v>0</v>
          </cell>
          <cell r="BB591">
            <v>0</v>
          </cell>
          <cell r="BD591">
            <v>0</v>
          </cell>
          <cell r="BE591">
            <v>0</v>
          </cell>
          <cell r="BG591">
            <v>0</v>
          </cell>
          <cell r="BH591">
            <v>0</v>
          </cell>
          <cell r="BJ591">
            <v>0</v>
          </cell>
          <cell r="BK591">
            <v>0</v>
          </cell>
          <cell r="BM591">
            <v>0</v>
          </cell>
          <cell r="BN591">
            <v>0</v>
          </cell>
          <cell r="BP591">
            <v>0</v>
          </cell>
          <cell r="BQ591">
            <v>0</v>
          </cell>
          <cell r="BS591">
            <v>0</v>
          </cell>
          <cell r="BT591">
            <v>0</v>
          </cell>
          <cell r="BV591">
            <v>0</v>
          </cell>
          <cell r="BW591">
            <v>0</v>
          </cell>
          <cell r="BY591">
            <v>0</v>
          </cell>
          <cell r="BZ591">
            <v>0</v>
          </cell>
          <cell r="CB591">
            <v>0</v>
          </cell>
          <cell r="CC591">
            <v>0</v>
          </cell>
          <cell r="CE591">
            <v>0</v>
          </cell>
          <cell r="CF591">
            <v>0</v>
          </cell>
          <cell r="CH591">
            <v>0</v>
          </cell>
          <cell r="CI591">
            <v>0</v>
          </cell>
          <cell r="CK591">
            <v>0</v>
          </cell>
          <cell r="CL591">
            <v>0</v>
          </cell>
          <cell r="CN591">
            <v>0</v>
          </cell>
          <cell r="CO591">
            <v>0</v>
          </cell>
        </row>
        <row r="592">
          <cell r="B592">
            <v>0</v>
          </cell>
          <cell r="C592">
            <v>0</v>
          </cell>
          <cell r="E592">
            <v>0</v>
          </cell>
          <cell r="F592">
            <v>0</v>
          </cell>
          <cell r="H592">
            <v>0</v>
          </cell>
          <cell r="I592">
            <v>0</v>
          </cell>
          <cell r="K592">
            <v>0</v>
          </cell>
          <cell r="L592">
            <v>0</v>
          </cell>
          <cell r="N592">
            <v>0</v>
          </cell>
          <cell r="O592">
            <v>0</v>
          </cell>
          <cell r="Q592">
            <v>0</v>
          </cell>
          <cell r="R592">
            <v>0</v>
          </cell>
          <cell r="T592">
            <v>0</v>
          </cell>
          <cell r="U592">
            <v>0</v>
          </cell>
          <cell r="W592">
            <v>0</v>
          </cell>
          <cell r="X592">
            <v>0</v>
          </cell>
          <cell r="Z592">
            <v>0</v>
          </cell>
          <cell r="AA592">
            <v>0</v>
          </cell>
          <cell r="AC592">
            <v>0</v>
          </cell>
          <cell r="AD592">
            <v>0</v>
          </cell>
          <cell r="AF592">
            <v>0</v>
          </cell>
          <cell r="AG592">
            <v>0</v>
          </cell>
          <cell r="AI592">
            <v>0</v>
          </cell>
          <cell r="AJ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0</v>
          </cell>
          <cell r="AR592">
            <v>0</v>
          </cell>
          <cell r="AS592">
            <v>0</v>
          </cell>
          <cell r="AU592">
            <v>0</v>
          </cell>
          <cell r="AV592">
            <v>0</v>
          </cell>
          <cell r="AX592">
            <v>0</v>
          </cell>
          <cell r="AY592">
            <v>0</v>
          </cell>
          <cell r="BA592">
            <v>0</v>
          </cell>
          <cell r="BB592">
            <v>0</v>
          </cell>
          <cell r="BD592">
            <v>0</v>
          </cell>
          <cell r="BE592">
            <v>0</v>
          </cell>
          <cell r="BG592">
            <v>0</v>
          </cell>
          <cell r="BH592">
            <v>0</v>
          </cell>
          <cell r="BJ592">
            <v>0</v>
          </cell>
          <cell r="BK592">
            <v>0</v>
          </cell>
          <cell r="BM592">
            <v>0</v>
          </cell>
          <cell r="BN592">
            <v>0</v>
          </cell>
          <cell r="BP592">
            <v>0</v>
          </cell>
          <cell r="BQ592">
            <v>0</v>
          </cell>
          <cell r="BS592">
            <v>0</v>
          </cell>
          <cell r="BT592">
            <v>0</v>
          </cell>
          <cell r="BV592">
            <v>0</v>
          </cell>
          <cell r="BW592">
            <v>0</v>
          </cell>
          <cell r="BY592">
            <v>0</v>
          </cell>
          <cell r="BZ592">
            <v>0</v>
          </cell>
          <cell r="CB592">
            <v>0</v>
          </cell>
          <cell r="CC592">
            <v>0</v>
          </cell>
          <cell r="CE592">
            <v>0</v>
          </cell>
          <cell r="CF592">
            <v>0</v>
          </cell>
          <cell r="CH592">
            <v>0</v>
          </cell>
          <cell r="CI592">
            <v>0</v>
          </cell>
          <cell r="CK592">
            <v>0</v>
          </cell>
          <cell r="CL592">
            <v>0</v>
          </cell>
          <cell r="CN592">
            <v>0</v>
          </cell>
          <cell r="CO592">
            <v>0</v>
          </cell>
        </row>
        <row r="593">
          <cell r="B593">
            <v>0</v>
          </cell>
          <cell r="C593">
            <v>0</v>
          </cell>
          <cell r="E593">
            <v>0</v>
          </cell>
          <cell r="F593">
            <v>0</v>
          </cell>
          <cell r="H593">
            <v>0</v>
          </cell>
          <cell r="I593">
            <v>0</v>
          </cell>
          <cell r="K593">
            <v>0</v>
          </cell>
          <cell r="L593">
            <v>0</v>
          </cell>
          <cell r="N593">
            <v>0</v>
          </cell>
          <cell r="O593">
            <v>0</v>
          </cell>
          <cell r="Q593">
            <v>0</v>
          </cell>
          <cell r="R593">
            <v>0</v>
          </cell>
          <cell r="T593">
            <v>0</v>
          </cell>
          <cell r="U593">
            <v>0</v>
          </cell>
          <cell r="W593">
            <v>0</v>
          </cell>
          <cell r="X593">
            <v>0</v>
          </cell>
          <cell r="Z593">
            <v>0</v>
          </cell>
          <cell r="AA593">
            <v>0</v>
          </cell>
          <cell r="AC593">
            <v>0</v>
          </cell>
          <cell r="AD593">
            <v>0</v>
          </cell>
          <cell r="AF593">
            <v>0</v>
          </cell>
          <cell r="AG593">
            <v>0</v>
          </cell>
          <cell r="AI593">
            <v>0</v>
          </cell>
          <cell r="AJ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0</v>
          </cell>
          <cell r="AR593">
            <v>0</v>
          </cell>
          <cell r="AS593">
            <v>0</v>
          </cell>
          <cell r="AU593">
            <v>0</v>
          </cell>
          <cell r="AV593">
            <v>0</v>
          </cell>
          <cell r="AX593">
            <v>0</v>
          </cell>
          <cell r="AY593">
            <v>0</v>
          </cell>
          <cell r="BA593">
            <v>0</v>
          </cell>
          <cell r="BB593">
            <v>0</v>
          </cell>
          <cell r="BD593">
            <v>0</v>
          </cell>
          <cell r="BE593">
            <v>0</v>
          </cell>
          <cell r="BG593">
            <v>0</v>
          </cell>
          <cell r="BH593">
            <v>0</v>
          </cell>
          <cell r="BJ593">
            <v>0</v>
          </cell>
          <cell r="BK593">
            <v>0</v>
          </cell>
          <cell r="BM593">
            <v>0</v>
          </cell>
          <cell r="BN593">
            <v>0</v>
          </cell>
          <cell r="BP593">
            <v>0</v>
          </cell>
          <cell r="BQ593">
            <v>0</v>
          </cell>
          <cell r="BS593">
            <v>0</v>
          </cell>
          <cell r="BT593">
            <v>0</v>
          </cell>
          <cell r="BV593">
            <v>0</v>
          </cell>
          <cell r="BW593">
            <v>0</v>
          </cell>
          <cell r="BY593">
            <v>0</v>
          </cell>
          <cell r="BZ593">
            <v>0</v>
          </cell>
          <cell r="CB593">
            <v>0</v>
          </cell>
          <cell r="CC593">
            <v>0</v>
          </cell>
          <cell r="CE593">
            <v>0</v>
          </cell>
          <cell r="CF593">
            <v>0</v>
          </cell>
          <cell r="CH593">
            <v>0</v>
          </cell>
          <cell r="CI593">
            <v>0</v>
          </cell>
          <cell r="CK593">
            <v>0</v>
          </cell>
          <cell r="CL593">
            <v>0</v>
          </cell>
          <cell r="CN593">
            <v>0</v>
          </cell>
          <cell r="CO593">
            <v>0</v>
          </cell>
        </row>
        <row r="594">
          <cell r="B594">
            <v>0</v>
          </cell>
          <cell r="C594">
            <v>0</v>
          </cell>
          <cell r="E594">
            <v>0</v>
          </cell>
          <cell r="F594">
            <v>0</v>
          </cell>
          <cell r="H594">
            <v>0</v>
          </cell>
          <cell r="I594">
            <v>0</v>
          </cell>
          <cell r="K594">
            <v>0</v>
          </cell>
          <cell r="L594">
            <v>0</v>
          </cell>
          <cell r="N594">
            <v>0</v>
          </cell>
          <cell r="O594">
            <v>0</v>
          </cell>
          <cell r="Q594">
            <v>0</v>
          </cell>
          <cell r="R594">
            <v>0</v>
          </cell>
          <cell r="T594">
            <v>0</v>
          </cell>
          <cell r="U594">
            <v>0</v>
          </cell>
          <cell r="W594">
            <v>0</v>
          </cell>
          <cell r="X594">
            <v>0</v>
          </cell>
          <cell r="Z594">
            <v>0</v>
          </cell>
          <cell r="AA594">
            <v>0</v>
          </cell>
          <cell r="AC594">
            <v>0</v>
          </cell>
          <cell r="AD594">
            <v>0</v>
          </cell>
          <cell r="AF594">
            <v>0</v>
          </cell>
          <cell r="AG594">
            <v>0</v>
          </cell>
          <cell r="AI594">
            <v>0</v>
          </cell>
          <cell r="AJ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0</v>
          </cell>
          <cell r="AR594">
            <v>0</v>
          </cell>
          <cell r="AS594">
            <v>0</v>
          </cell>
          <cell r="AU594">
            <v>0</v>
          </cell>
          <cell r="AV594">
            <v>0</v>
          </cell>
          <cell r="AX594">
            <v>0</v>
          </cell>
          <cell r="AY594">
            <v>0</v>
          </cell>
          <cell r="BA594">
            <v>0</v>
          </cell>
          <cell r="BB594">
            <v>0</v>
          </cell>
          <cell r="BD594">
            <v>0</v>
          </cell>
          <cell r="BE594">
            <v>0</v>
          </cell>
          <cell r="BG594">
            <v>0</v>
          </cell>
          <cell r="BH594">
            <v>0</v>
          </cell>
          <cell r="BJ594">
            <v>0</v>
          </cell>
          <cell r="BK594">
            <v>0</v>
          </cell>
          <cell r="BM594">
            <v>0</v>
          </cell>
          <cell r="BN594">
            <v>0</v>
          </cell>
          <cell r="BP594">
            <v>0</v>
          </cell>
          <cell r="BQ594">
            <v>0</v>
          </cell>
          <cell r="BS594">
            <v>0</v>
          </cell>
          <cell r="BT594">
            <v>0</v>
          </cell>
          <cell r="BV594">
            <v>0</v>
          </cell>
          <cell r="BW594">
            <v>0</v>
          </cell>
          <cell r="BY594">
            <v>0</v>
          </cell>
          <cell r="BZ594">
            <v>0</v>
          </cell>
          <cell r="CB594">
            <v>0</v>
          </cell>
          <cell r="CC594">
            <v>0</v>
          </cell>
          <cell r="CE594">
            <v>0</v>
          </cell>
          <cell r="CF594">
            <v>0</v>
          </cell>
          <cell r="CH594">
            <v>0</v>
          </cell>
          <cell r="CI594">
            <v>0</v>
          </cell>
          <cell r="CK594">
            <v>0</v>
          </cell>
          <cell r="CL594">
            <v>0</v>
          </cell>
          <cell r="CN594">
            <v>0</v>
          </cell>
          <cell r="CO594">
            <v>0</v>
          </cell>
        </row>
        <row r="595">
          <cell r="B595">
            <v>0</v>
          </cell>
          <cell r="C595">
            <v>0</v>
          </cell>
          <cell r="E595">
            <v>0</v>
          </cell>
          <cell r="F595">
            <v>0</v>
          </cell>
          <cell r="H595">
            <v>0</v>
          </cell>
          <cell r="I595">
            <v>0</v>
          </cell>
          <cell r="K595">
            <v>0</v>
          </cell>
          <cell r="L595">
            <v>0</v>
          </cell>
          <cell r="N595">
            <v>0</v>
          </cell>
          <cell r="O595">
            <v>0</v>
          </cell>
          <cell r="Q595">
            <v>0</v>
          </cell>
          <cell r="R595">
            <v>0</v>
          </cell>
          <cell r="T595">
            <v>0</v>
          </cell>
          <cell r="U595">
            <v>0</v>
          </cell>
          <cell r="W595">
            <v>0</v>
          </cell>
          <cell r="X595">
            <v>0</v>
          </cell>
          <cell r="Z595">
            <v>0</v>
          </cell>
          <cell r="AA595">
            <v>0</v>
          </cell>
          <cell r="AC595">
            <v>0</v>
          </cell>
          <cell r="AD595">
            <v>0</v>
          </cell>
          <cell r="AF595">
            <v>0</v>
          </cell>
          <cell r="AG595">
            <v>0</v>
          </cell>
          <cell r="AI595">
            <v>0</v>
          </cell>
          <cell r="AJ595">
            <v>0</v>
          </cell>
          <cell r="AL595">
            <v>0</v>
          </cell>
          <cell r="AM595">
            <v>0</v>
          </cell>
          <cell r="AO595">
            <v>0</v>
          </cell>
          <cell r="AP595">
            <v>0</v>
          </cell>
          <cell r="AR595">
            <v>0</v>
          </cell>
          <cell r="AS595">
            <v>0</v>
          </cell>
          <cell r="AU595">
            <v>0</v>
          </cell>
          <cell r="AV595">
            <v>0</v>
          </cell>
          <cell r="AX595">
            <v>0</v>
          </cell>
          <cell r="AY595">
            <v>0</v>
          </cell>
          <cell r="BA595">
            <v>0</v>
          </cell>
          <cell r="BB595">
            <v>0</v>
          </cell>
          <cell r="BD595">
            <v>0</v>
          </cell>
          <cell r="BE595">
            <v>0</v>
          </cell>
          <cell r="BG595">
            <v>0</v>
          </cell>
          <cell r="BH595">
            <v>0</v>
          </cell>
          <cell r="BJ595">
            <v>0</v>
          </cell>
          <cell r="BK595">
            <v>0</v>
          </cell>
          <cell r="BM595">
            <v>0</v>
          </cell>
          <cell r="BN595">
            <v>0</v>
          </cell>
          <cell r="BP595">
            <v>0</v>
          </cell>
          <cell r="BQ595">
            <v>0</v>
          </cell>
          <cell r="BS595">
            <v>0</v>
          </cell>
          <cell r="BT595">
            <v>0</v>
          </cell>
          <cell r="BV595">
            <v>0</v>
          </cell>
          <cell r="BW595">
            <v>0</v>
          </cell>
          <cell r="BY595">
            <v>0</v>
          </cell>
          <cell r="BZ595">
            <v>0</v>
          </cell>
          <cell r="CB595">
            <v>0</v>
          </cell>
          <cell r="CC595">
            <v>0</v>
          </cell>
          <cell r="CE595">
            <v>0</v>
          </cell>
          <cell r="CF595">
            <v>0</v>
          </cell>
          <cell r="CH595">
            <v>0</v>
          </cell>
          <cell r="CI595">
            <v>0</v>
          </cell>
          <cell r="CK595">
            <v>0</v>
          </cell>
          <cell r="CL595">
            <v>0</v>
          </cell>
          <cell r="CN595">
            <v>0</v>
          </cell>
          <cell r="CO595">
            <v>0</v>
          </cell>
        </row>
        <row r="596">
          <cell r="B596">
            <v>0</v>
          </cell>
          <cell r="C596">
            <v>0</v>
          </cell>
          <cell r="E596">
            <v>0</v>
          </cell>
          <cell r="F596">
            <v>0</v>
          </cell>
          <cell r="H596">
            <v>0</v>
          </cell>
          <cell r="I596">
            <v>0</v>
          </cell>
          <cell r="K596">
            <v>0</v>
          </cell>
          <cell r="L596">
            <v>0</v>
          </cell>
          <cell r="N596">
            <v>0</v>
          </cell>
          <cell r="O596">
            <v>0</v>
          </cell>
          <cell r="Q596">
            <v>0</v>
          </cell>
          <cell r="R596">
            <v>0</v>
          </cell>
          <cell r="T596">
            <v>0</v>
          </cell>
          <cell r="U596">
            <v>0</v>
          </cell>
          <cell r="W596">
            <v>0</v>
          </cell>
          <cell r="X596">
            <v>0</v>
          </cell>
          <cell r="Z596">
            <v>0</v>
          </cell>
          <cell r="AA596">
            <v>0</v>
          </cell>
          <cell r="AC596">
            <v>0</v>
          </cell>
          <cell r="AD596">
            <v>0</v>
          </cell>
          <cell r="AF596">
            <v>0</v>
          </cell>
          <cell r="AG596">
            <v>0</v>
          </cell>
          <cell r="AI596">
            <v>0</v>
          </cell>
          <cell r="AJ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0</v>
          </cell>
          <cell r="AR596">
            <v>0</v>
          </cell>
          <cell r="AS596">
            <v>0</v>
          </cell>
          <cell r="AU596">
            <v>0</v>
          </cell>
          <cell r="AV596">
            <v>0</v>
          </cell>
          <cell r="AX596">
            <v>0</v>
          </cell>
          <cell r="AY596">
            <v>0</v>
          </cell>
          <cell r="BA596">
            <v>0</v>
          </cell>
          <cell r="BB596">
            <v>0</v>
          </cell>
          <cell r="BD596">
            <v>0</v>
          </cell>
          <cell r="BE596">
            <v>0</v>
          </cell>
          <cell r="BG596">
            <v>0</v>
          </cell>
          <cell r="BH596">
            <v>0</v>
          </cell>
          <cell r="BJ596">
            <v>0</v>
          </cell>
          <cell r="BK596">
            <v>0</v>
          </cell>
          <cell r="BM596">
            <v>0</v>
          </cell>
          <cell r="BN596">
            <v>0</v>
          </cell>
          <cell r="BP596">
            <v>0</v>
          </cell>
          <cell r="BQ596">
            <v>0</v>
          </cell>
          <cell r="BS596">
            <v>0</v>
          </cell>
          <cell r="BT596">
            <v>0</v>
          </cell>
          <cell r="BV596">
            <v>0</v>
          </cell>
          <cell r="BW596">
            <v>0</v>
          </cell>
          <cell r="BY596">
            <v>0</v>
          </cell>
          <cell r="BZ596">
            <v>0</v>
          </cell>
          <cell r="CB596">
            <v>0</v>
          </cell>
          <cell r="CC596">
            <v>0</v>
          </cell>
          <cell r="CE596">
            <v>0</v>
          </cell>
          <cell r="CF596">
            <v>0</v>
          </cell>
          <cell r="CH596">
            <v>0</v>
          </cell>
          <cell r="CI596">
            <v>0</v>
          </cell>
          <cell r="CK596">
            <v>0</v>
          </cell>
          <cell r="CL596">
            <v>0</v>
          </cell>
          <cell r="CN596">
            <v>0</v>
          </cell>
          <cell r="CO596">
            <v>0</v>
          </cell>
        </row>
        <row r="597">
          <cell r="B597">
            <v>0</v>
          </cell>
          <cell r="C597">
            <v>0</v>
          </cell>
          <cell r="E597">
            <v>0</v>
          </cell>
          <cell r="F597">
            <v>0</v>
          </cell>
          <cell r="H597">
            <v>0</v>
          </cell>
          <cell r="I597">
            <v>0</v>
          </cell>
          <cell r="K597">
            <v>0</v>
          </cell>
          <cell r="L597">
            <v>0</v>
          </cell>
          <cell r="N597">
            <v>0</v>
          </cell>
          <cell r="O597">
            <v>0</v>
          </cell>
          <cell r="Q597">
            <v>0</v>
          </cell>
          <cell r="R597">
            <v>0</v>
          </cell>
          <cell r="T597">
            <v>0</v>
          </cell>
          <cell r="U597">
            <v>0</v>
          </cell>
          <cell r="W597">
            <v>0</v>
          </cell>
          <cell r="X597">
            <v>0</v>
          </cell>
          <cell r="Z597">
            <v>0</v>
          </cell>
          <cell r="AA597">
            <v>0</v>
          </cell>
          <cell r="AC597">
            <v>0</v>
          </cell>
          <cell r="AD597">
            <v>0</v>
          </cell>
          <cell r="AF597">
            <v>0</v>
          </cell>
          <cell r="AG597">
            <v>0</v>
          </cell>
          <cell r="AI597">
            <v>0</v>
          </cell>
          <cell r="AJ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0</v>
          </cell>
          <cell r="AR597">
            <v>0</v>
          </cell>
          <cell r="AS597">
            <v>0</v>
          </cell>
          <cell r="AU597">
            <v>0</v>
          </cell>
          <cell r="AV597">
            <v>0</v>
          </cell>
          <cell r="AX597">
            <v>0</v>
          </cell>
          <cell r="AY597">
            <v>0</v>
          </cell>
          <cell r="BA597">
            <v>0</v>
          </cell>
          <cell r="BB597">
            <v>0</v>
          </cell>
          <cell r="BD597">
            <v>0</v>
          </cell>
          <cell r="BE597">
            <v>0</v>
          </cell>
          <cell r="BG597">
            <v>0</v>
          </cell>
          <cell r="BH597">
            <v>0</v>
          </cell>
          <cell r="BJ597">
            <v>0</v>
          </cell>
          <cell r="BK597">
            <v>0</v>
          </cell>
          <cell r="BM597">
            <v>0</v>
          </cell>
          <cell r="BN597">
            <v>0</v>
          </cell>
          <cell r="BP597">
            <v>0</v>
          </cell>
          <cell r="BQ597">
            <v>0</v>
          </cell>
          <cell r="BS597">
            <v>0</v>
          </cell>
          <cell r="BT597">
            <v>0</v>
          </cell>
          <cell r="BV597">
            <v>0</v>
          </cell>
          <cell r="BW597">
            <v>0</v>
          </cell>
          <cell r="BY597">
            <v>0</v>
          </cell>
          <cell r="BZ597">
            <v>0</v>
          </cell>
          <cell r="CB597">
            <v>0</v>
          </cell>
          <cell r="CC597">
            <v>0</v>
          </cell>
          <cell r="CE597">
            <v>0</v>
          </cell>
          <cell r="CF597">
            <v>0</v>
          </cell>
          <cell r="CH597">
            <v>0</v>
          </cell>
          <cell r="CI597">
            <v>0</v>
          </cell>
          <cell r="CK597">
            <v>0</v>
          </cell>
          <cell r="CL597">
            <v>0</v>
          </cell>
          <cell r="CN597">
            <v>0</v>
          </cell>
          <cell r="CO597">
            <v>0</v>
          </cell>
        </row>
        <row r="598">
          <cell r="B598">
            <v>0</v>
          </cell>
          <cell r="C598">
            <v>0</v>
          </cell>
          <cell r="E598">
            <v>0</v>
          </cell>
          <cell r="F598">
            <v>0</v>
          </cell>
          <cell r="H598">
            <v>0</v>
          </cell>
          <cell r="I598">
            <v>0</v>
          </cell>
          <cell r="K598">
            <v>0</v>
          </cell>
          <cell r="L598">
            <v>0</v>
          </cell>
          <cell r="N598">
            <v>0</v>
          </cell>
          <cell r="O598">
            <v>0</v>
          </cell>
          <cell r="Q598">
            <v>0</v>
          </cell>
          <cell r="R598">
            <v>0</v>
          </cell>
          <cell r="T598">
            <v>0</v>
          </cell>
          <cell r="U598">
            <v>0</v>
          </cell>
          <cell r="W598">
            <v>0</v>
          </cell>
          <cell r="X598">
            <v>0</v>
          </cell>
          <cell r="Z598">
            <v>0</v>
          </cell>
          <cell r="AA598">
            <v>0</v>
          </cell>
          <cell r="AC598">
            <v>0</v>
          </cell>
          <cell r="AD598">
            <v>0</v>
          </cell>
          <cell r="AF598">
            <v>0</v>
          </cell>
          <cell r="AG598">
            <v>0</v>
          </cell>
          <cell r="AI598">
            <v>0</v>
          </cell>
          <cell r="AJ598">
            <v>0</v>
          </cell>
          <cell r="AL598">
            <v>0</v>
          </cell>
          <cell r="AM598">
            <v>0</v>
          </cell>
          <cell r="AO598">
            <v>0</v>
          </cell>
          <cell r="AP598">
            <v>0</v>
          </cell>
          <cell r="AR598">
            <v>0</v>
          </cell>
          <cell r="AS598">
            <v>0</v>
          </cell>
          <cell r="AU598">
            <v>0</v>
          </cell>
          <cell r="AV598">
            <v>0</v>
          </cell>
          <cell r="AX598">
            <v>0</v>
          </cell>
          <cell r="AY598">
            <v>0</v>
          </cell>
          <cell r="BA598">
            <v>0</v>
          </cell>
          <cell r="BB598">
            <v>0</v>
          </cell>
          <cell r="BD598">
            <v>0</v>
          </cell>
          <cell r="BE598">
            <v>0</v>
          </cell>
          <cell r="BG598">
            <v>0</v>
          </cell>
          <cell r="BH598">
            <v>0</v>
          </cell>
          <cell r="BJ598">
            <v>0</v>
          </cell>
          <cell r="BK598">
            <v>0</v>
          </cell>
          <cell r="BM598">
            <v>0</v>
          </cell>
          <cell r="BN598">
            <v>0</v>
          </cell>
          <cell r="BP598">
            <v>0</v>
          </cell>
          <cell r="BQ598">
            <v>0</v>
          </cell>
          <cell r="BS598">
            <v>0</v>
          </cell>
          <cell r="BT598">
            <v>0</v>
          </cell>
          <cell r="BV598">
            <v>0</v>
          </cell>
          <cell r="BW598">
            <v>0</v>
          </cell>
          <cell r="BY598">
            <v>0</v>
          </cell>
          <cell r="BZ598">
            <v>0</v>
          </cell>
          <cell r="CB598">
            <v>0</v>
          </cell>
          <cell r="CC598">
            <v>0</v>
          </cell>
          <cell r="CE598">
            <v>0</v>
          </cell>
          <cell r="CF598">
            <v>0</v>
          </cell>
          <cell r="CH598">
            <v>0</v>
          </cell>
          <cell r="CI598">
            <v>0</v>
          </cell>
          <cell r="CK598">
            <v>0</v>
          </cell>
          <cell r="CL598">
            <v>0</v>
          </cell>
          <cell r="CN598">
            <v>0</v>
          </cell>
          <cell r="CO598">
            <v>0</v>
          </cell>
        </row>
        <row r="599">
          <cell r="B599">
            <v>0</v>
          </cell>
          <cell r="C599">
            <v>0</v>
          </cell>
          <cell r="E599">
            <v>0</v>
          </cell>
          <cell r="F599">
            <v>0</v>
          </cell>
          <cell r="H599">
            <v>0</v>
          </cell>
          <cell r="I599">
            <v>0</v>
          </cell>
          <cell r="K599">
            <v>0</v>
          </cell>
          <cell r="L599">
            <v>0</v>
          </cell>
          <cell r="N599">
            <v>0</v>
          </cell>
          <cell r="O599">
            <v>0</v>
          </cell>
          <cell r="Q599">
            <v>0</v>
          </cell>
          <cell r="R599">
            <v>0</v>
          </cell>
          <cell r="T599">
            <v>0</v>
          </cell>
          <cell r="U599">
            <v>0</v>
          </cell>
          <cell r="W599">
            <v>0</v>
          </cell>
          <cell r="X599">
            <v>0</v>
          </cell>
          <cell r="Z599">
            <v>0</v>
          </cell>
          <cell r="AA599">
            <v>0</v>
          </cell>
          <cell r="AC599">
            <v>0</v>
          </cell>
          <cell r="AD599">
            <v>0</v>
          </cell>
          <cell r="AF599">
            <v>0</v>
          </cell>
          <cell r="AG599">
            <v>0</v>
          </cell>
          <cell r="AI599">
            <v>0</v>
          </cell>
          <cell r="AJ599">
            <v>0</v>
          </cell>
          <cell r="AL599">
            <v>0</v>
          </cell>
          <cell r="AM599">
            <v>0</v>
          </cell>
          <cell r="AO599">
            <v>0</v>
          </cell>
          <cell r="AP599">
            <v>0</v>
          </cell>
          <cell r="AR599">
            <v>0</v>
          </cell>
          <cell r="AS599">
            <v>0</v>
          </cell>
          <cell r="AU599">
            <v>0</v>
          </cell>
          <cell r="AV599">
            <v>0</v>
          </cell>
          <cell r="AX599">
            <v>0</v>
          </cell>
          <cell r="AY599">
            <v>0</v>
          </cell>
          <cell r="BA599">
            <v>0</v>
          </cell>
          <cell r="BB599">
            <v>0</v>
          </cell>
          <cell r="BD599">
            <v>0</v>
          </cell>
          <cell r="BE599">
            <v>0</v>
          </cell>
          <cell r="BG599">
            <v>0</v>
          </cell>
          <cell r="BH599">
            <v>0</v>
          </cell>
          <cell r="BJ599">
            <v>0</v>
          </cell>
          <cell r="BK599">
            <v>0</v>
          </cell>
          <cell r="BM599">
            <v>0</v>
          </cell>
          <cell r="BN599">
            <v>0</v>
          </cell>
          <cell r="BP599">
            <v>0</v>
          </cell>
          <cell r="BQ599">
            <v>0</v>
          </cell>
          <cell r="BS599">
            <v>0</v>
          </cell>
          <cell r="BT599">
            <v>0</v>
          </cell>
          <cell r="BV599">
            <v>0</v>
          </cell>
          <cell r="BW599">
            <v>0</v>
          </cell>
          <cell r="BY599">
            <v>0</v>
          </cell>
          <cell r="BZ599">
            <v>0</v>
          </cell>
          <cell r="CB599">
            <v>0</v>
          </cell>
          <cell r="CC599">
            <v>0</v>
          </cell>
          <cell r="CE599">
            <v>0</v>
          </cell>
          <cell r="CF599">
            <v>0</v>
          </cell>
          <cell r="CH599">
            <v>0</v>
          </cell>
          <cell r="CI599">
            <v>0</v>
          </cell>
          <cell r="CK599">
            <v>0</v>
          </cell>
          <cell r="CL599">
            <v>0</v>
          </cell>
          <cell r="CN599">
            <v>0</v>
          </cell>
          <cell r="CO599">
            <v>0</v>
          </cell>
        </row>
        <row r="600">
          <cell r="B600">
            <v>0</v>
          </cell>
          <cell r="C600">
            <v>0</v>
          </cell>
          <cell r="E600">
            <v>0</v>
          </cell>
          <cell r="F600">
            <v>0</v>
          </cell>
          <cell r="H600">
            <v>0</v>
          </cell>
          <cell r="I600">
            <v>0</v>
          </cell>
          <cell r="K600">
            <v>0</v>
          </cell>
          <cell r="L600">
            <v>0</v>
          </cell>
          <cell r="N600">
            <v>0</v>
          </cell>
          <cell r="O600">
            <v>0</v>
          </cell>
          <cell r="Q600">
            <v>0</v>
          </cell>
          <cell r="R600">
            <v>0</v>
          </cell>
          <cell r="T600">
            <v>0</v>
          </cell>
          <cell r="U600">
            <v>0</v>
          </cell>
          <cell r="W600">
            <v>0</v>
          </cell>
          <cell r="X600">
            <v>0</v>
          </cell>
          <cell r="Z600">
            <v>0</v>
          </cell>
          <cell r="AA600">
            <v>0</v>
          </cell>
          <cell r="AC600">
            <v>0</v>
          </cell>
          <cell r="AD600">
            <v>0</v>
          </cell>
          <cell r="AF600">
            <v>0</v>
          </cell>
          <cell r="AG600">
            <v>0</v>
          </cell>
          <cell r="AI600">
            <v>0</v>
          </cell>
          <cell r="AJ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0</v>
          </cell>
          <cell r="AR600">
            <v>0</v>
          </cell>
          <cell r="AS600">
            <v>0</v>
          </cell>
          <cell r="AU600">
            <v>0</v>
          </cell>
          <cell r="AV600">
            <v>0</v>
          </cell>
          <cell r="AX600">
            <v>0</v>
          </cell>
          <cell r="AY600">
            <v>0</v>
          </cell>
          <cell r="BA600">
            <v>0</v>
          </cell>
          <cell r="BB600">
            <v>0</v>
          </cell>
          <cell r="BD600">
            <v>0</v>
          </cell>
          <cell r="BE600">
            <v>0</v>
          </cell>
          <cell r="BG600">
            <v>0</v>
          </cell>
          <cell r="BH600">
            <v>0</v>
          </cell>
          <cell r="BJ600">
            <v>0</v>
          </cell>
          <cell r="BK600">
            <v>0</v>
          </cell>
          <cell r="BM600">
            <v>0</v>
          </cell>
          <cell r="BN600">
            <v>0</v>
          </cell>
          <cell r="BP600">
            <v>0</v>
          </cell>
          <cell r="BQ600">
            <v>0</v>
          </cell>
          <cell r="BS600">
            <v>0</v>
          </cell>
          <cell r="BT600">
            <v>0</v>
          </cell>
          <cell r="BV600">
            <v>0</v>
          </cell>
          <cell r="BW600">
            <v>0</v>
          </cell>
          <cell r="BY600">
            <v>0</v>
          </cell>
          <cell r="BZ600">
            <v>0</v>
          </cell>
          <cell r="CB600">
            <v>0</v>
          </cell>
          <cell r="CC600">
            <v>0</v>
          </cell>
          <cell r="CE600">
            <v>0</v>
          </cell>
          <cell r="CF600">
            <v>0</v>
          </cell>
          <cell r="CH600">
            <v>0</v>
          </cell>
          <cell r="CI600">
            <v>0</v>
          </cell>
          <cell r="CK600">
            <v>0</v>
          </cell>
          <cell r="CL600">
            <v>0</v>
          </cell>
          <cell r="CN600">
            <v>0</v>
          </cell>
          <cell r="CO600">
            <v>0</v>
          </cell>
        </row>
        <row r="601">
          <cell r="B601">
            <v>0</v>
          </cell>
          <cell r="C601">
            <v>0</v>
          </cell>
          <cell r="E601">
            <v>0</v>
          </cell>
          <cell r="F601">
            <v>0</v>
          </cell>
          <cell r="H601">
            <v>0</v>
          </cell>
          <cell r="I601">
            <v>0</v>
          </cell>
          <cell r="K601">
            <v>0</v>
          </cell>
          <cell r="L601">
            <v>0</v>
          </cell>
          <cell r="N601">
            <v>0</v>
          </cell>
          <cell r="O601">
            <v>0</v>
          </cell>
          <cell r="Q601">
            <v>0</v>
          </cell>
          <cell r="R601">
            <v>0</v>
          </cell>
          <cell r="T601">
            <v>0</v>
          </cell>
          <cell r="U601">
            <v>0</v>
          </cell>
          <cell r="W601">
            <v>0</v>
          </cell>
          <cell r="X601">
            <v>0</v>
          </cell>
          <cell r="Z601">
            <v>0</v>
          </cell>
          <cell r="AA601">
            <v>0</v>
          </cell>
          <cell r="AC601">
            <v>0</v>
          </cell>
          <cell r="AD601">
            <v>0</v>
          </cell>
          <cell r="AF601">
            <v>0</v>
          </cell>
          <cell r="AG601">
            <v>0</v>
          </cell>
          <cell r="AI601">
            <v>0</v>
          </cell>
          <cell r="AJ601">
            <v>0</v>
          </cell>
          <cell r="AL601">
            <v>0</v>
          </cell>
          <cell r="AM601">
            <v>0</v>
          </cell>
          <cell r="AO601">
            <v>0</v>
          </cell>
          <cell r="AP601">
            <v>0</v>
          </cell>
          <cell r="AR601">
            <v>0</v>
          </cell>
          <cell r="AS601">
            <v>0</v>
          </cell>
          <cell r="AU601">
            <v>0</v>
          </cell>
          <cell r="AV601">
            <v>0</v>
          </cell>
          <cell r="AX601">
            <v>0</v>
          </cell>
          <cell r="AY601">
            <v>0</v>
          </cell>
          <cell r="BA601">
            <v>0</v>
          </cell>
          <cell r="BB601">
            <v>0</v>
          </cell>
          <cell r="BD601">
            <v>0</v>
          </cell>
          <cell r="BE601">
            <v>0</v>
          </cell>
          <cell r="BG601">
            <v>0</v>
          </cell>
          <cell r="BH601">
            <v>0</v>
          </cell>
          <cell r="BJ601">
            <v>0</v>
          </cell>
          <cell r="BK601">
            <v>0</v>
          </cell>
          <cell r="BM601">
            <v>0</v>
          </cell>
          <cell r="BN601">
            <v>0</v>
          </cell>
          <cell r="BP601">
            <v>0</v>
          </cell>
          <cell r="BQ601">
            <v>0</v>
          </cell>
          <cell r="BS601">
            <v>0</v>
          </cell>
          <cell r="BT601">
            <v>0</v>
          </cell>
          <cell r="BV601">
            <v>0</v>
          </cell>
          <cell r="BW601">
            <v>0</v>
          </cell>
          <cell r="BY601">
            <v>0</v>
          </cell>
          <cell r="BZ601">
            <v>0</v>
          </cell>
          <cell r="CB601">
            <v>0</v>
          </cell>
          <cell r="CC601">
            <v>0</v>
          </cell>
          <cell r="CE601">
            <v>0</v>
          </cell>
          <cell r="CF601">
            <v>0</v>
          </cell>
          <cell r="CH601">
            <v>0</v>
          </cell>
          <cell r="CI601">
            <v>0</v>
          </cell>
          <cell r="CK601">
            <v>0</v>
          </cell>
          <cell r="CL601">
            <v>0</v>
          </cell>
          <cell r="CN601">
            <v>0</v>
          </cell>
          <cell r="CO601">
            <v>0</v>
          </cell>
        </row>
        <row r="602">
          <cell r="B602">
            <v>0</v>
          </cell>
          <cell r="C602">
            <v>0</v>
          </cell>
          <cell r="E602">
            <v>0</v>
          </cell>
          <cell r="F602">
            <v>0</v>
          </cell>
          <cell r="H602">
            <v>0</v>
          </cell>
          <cell r="I602">
            <v>0</v>
          </cell>
          <cell r="K602">
            <v>0</v>
          </cell>
          <cell r="L602">
            <v>0</v>
          </cell>
          <cell r="N602">
            <v>0</v>
          </cell>
          <cell r="O602">
            <v>0</v>
          </cell>
          <cell r="Q602">
            <v>0</v>
          </cell>
          <cell r="R602">
            <v>0</v>
          </cell>
          <cell r="T602">
            <v>0</v>
          </cell>
          <cell r="U602">
            <v>0</v>
          </cell>
          <cell r="W602">
            <v>0</v>
          </cell>
          <cell r="X602">
            <v>0</v>
          </cell>
          <cell r="Z602">
            <v>0</v>
          </cell>
          <cell r="AA602">
            <v>0</v>
          </cell>
          <cell r="AC602">
            <v>0</v>
          </cell>
          <cell r="AD602">
            <v>0</v>
          </cell>
          <cell r="AF602">
            <v>0</v>
          </cell>
          <cell r="AG602">
            <v>0</v>
          </cell>
          <cell r="AI602">
            <v>0</v>
          </cell>
          <cell r="AJ602">
            <v>0</v>
          </cell>
          <cell r="AL602">
            <v>0</v>
          </cell>
          <cell r="AM602">
            <v>0</v>
          </cell>
          <cell r="AO602">
            <v>0</v>
          </cell>
          <cell r="AP602">
            <v>0</v>
          </cell>
          <cell r="AR602">
            <v>0</v>
          </cell>
          <cell r="AS602">
            <v>0</v>
          </cell>
          <cell r="AU602">
            <v>0</v>
          </cell>
          <cell r="AV602">
            <v>0</v>
          </cell>
          <cell r="AX602">
            <v>0</v>
          </cell>
          <cell r="AY602">
            <v>0</v>
          </cell>
          <cell r="BA602">
            <v>0</v>
          </cell>
          <cell r="BB602">
            <v>0</v>
          </cell>
          <cell r="BD602">
            <v>0</v>
          </cell>
          <cell r="BE602">
            <v>0</v>
          </cell>
          <cell r="BG602">
            <v>0</v>
          </cell>
          <cell r="BH602">
            <v>0</v>
          </cell>
          <cell r="BJ602">
            <v>0</v>
          </cell>
          <cell r="BK602">
            <v>0</v>
          </cell>
          <cell r="BM602">
            <v>0</v>
          </cell>
          <cell r="BN602">
            <v>0</v>
          </cell>
          <cell r="BP602">
            <v>0</v>
          </cell>
          <cell r="BQ602">
            <v>0</v>
          </cell>
          <cell r="BS602">
            <v>0</v>
          </cell>
          <cell r="BT602">
            <v>0</v>
          </cell>
          <cell r="BV602">
            <v>0</v>
          </cell>
          <cell r="BW602">
            <v>0</v>
          </cell>
          <cell r="BY602">
            <v>0</v>
          </cell>
          <cell r="BZ602">
            <v>0</v>
          </cell>
          <cell r="CB602">
            <v>0</v>
          </cell>
          <cell r="CC602">
            <v>0</v>
          </cell>
          <cell r="CE602">
            <v>0</v>
          </cell>
          <cell r="CF602">
            <v>0</v>
          </cell>
          <cell r="CH602">
            <v>0</v>
          </cell>
          <cell r="CI602">
            <v>0</v>
          </cell>
          <cell r="CK602">
            <v>0</v>
          </cell>
          <cell r="CL602">
            <v>0</v>
          </cell>
          <cell r="CN602">
            <v>0</v>
          </cell>
          <cell r="CO602">
            <v>0</v>
          </cell>
        </row>
        <row r="603">
          <cell r="B603">
            <v>0</v>
          </cell>
          <cell r="C603">
            <v>0</v>
          </cell>
          <cell r="E603">
            <v>0</v>
          </cell>
          <cell r="F603">
            <v>0</v>
          </cell>
          <cell r="H603">
            <v>0</v>
          </cell>
          <cell r="I603">
            <v>0</v>
          </cell>
          <cell r="K603">
            <v>0</v>
          </cell>
          <cell r="L603">
            <v>0</v>
          </cell>
          <cell r="N603">
            <v>0</v>
          </cell>
          <cell r="O603">
            <v>0</v>
          </cell>
          <cell r="Q603">
            <v>0</v>
          </cell>
          <cell r="R603">
            <v>0</v>
          </cell>
          <cell r="T603">
            <v>0</v>
          </cell>
          <cell r="U603">
            <v>0</v>
          </cell>
          <cell r="W603">
            <v>0</v>
          </cell>
          <cell r="X603">
            <v>0</v>
          </cell>
          <cell r="Z603">
            <v>0</v>
          </cell>
          <cell r="AA603">
            <v>0</v>
          </cell>
          <cell r="AC603">
            <v>0</v>
          </cell>
          <cell r="AD603">
            <v>0</v>
          </cell>
          <cell r="AF603">
            <v>0</v>
          </cell>
          <cell r="AG603">
            <v>0</v>
          </cell>
          <cell r="AI603">
            <v>0</v>
          </cell>
          <cell r="AJ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0</v>
          </cell>
          <cell r="AR603">
            <v>0</v>
          </cell>
          <cell r="AS603">
            <v>0</v>
          </cell>
          <cell r="AU603">
            <v>0</v>
          </cell>
          <cell r="AV603">
            <v>0</v>
          </cell>
          <cell r="AX603">
            <v>0</v>
          </cell>
          <cell r="AY603">
            <v>0</v>
          </cell>
          <cell r="BA603">
            <v>0</v>
          </cell>
          <cell r="BB603">
            <v>0</v>
          </cell>
          <cell r="BD603">
            <v>0</v>
          </cell>
          <cell r="BE603">
            <v>0</v>
          </cell>
          <cell r="BG603">
            <v>0</v>
          </cell>
          <cell r="BH603">
            <v>0</v>
          </cell>
          <cell r="BJ603">
            <v>0</v>
          </cell>
          <cell r="BK603">
            <v>0</v>
          </cell>
          <cell r="BM603">
            <v>0</v>
          </cell>
          <cell r="BN603">
            <v>0</v>
          </cell>
          <cell r="BP603">
            <v>0</v>
          </cell>
          <cell r="BQ603">
            <v>0</v>
          </cell>
          <cell r="BS603">
            <v>0</v>
          </cell>
          <cell r="BT603">
            <v>0</v>
          </cell>
          <cell r="BV603">
            <v>0</v>
          </cell>
          <cell r="BW603">
            <v>0</v>
          </cell>
          <cell r="BY603">
            <v>0</v>
          </cell>
          <cell r="BZ603">
            <v>0</v>
          </cell>
          <cell r="CB603">
            <v>0</v>
          </cell>
          <cell r="CC603">
            <v>0</v>
          </cell>
          <cell r="CE603">
            <v>0</v>
          </cell>
          <cell r="CF603">
            <v>0</v>
          </cell>
          <cell r="CH603">
            <v>0</v>
          </cell>
          <cell r="CI603">
            <v>0</v>
          </cell>
          <cell r="CK603">
            <v>0</v>
          </cell>
          <cell r="CL603">
            <v>0</v>
          </cell>
          <cell r="CN603">
            <v>0</v>
          </cell>
          <cell r="CO603">
            <v>0</v>
          </cell>
        </row>
        <row r="604">
          <cell r="B604">
            <v>0</v>
          </cell>
          <cell r="C604">
            <v>0</v>
          </cell>
          <cell r="E604">
            <v>0</v>
          </cell>
          <cell r="F604">
            <v>0</v>
          </cell>
          <cell r="H604">
            <v>0</v>
          </cell>
          <cell r="I604">
            <v>0</v>
          </cell>
          <cell r="K604">
            <v>0</v>
          </cell>
          <cell r="L604">
            <v>0</v>
          </cell>
          <cell r="N604">
            <v>0</v>
          </cell>
          <cell r="O604">
            <v>0</v>
          </cell>
          <cell r="Q604">
            <v>0</v>
          </cell>
          <cell r="R604">
            <v>0</v>
          </cell>
          <cell r="T604">
            <v>0</v>
          </cell>
          <cell r="U604">
            <v>0</v>
          </cell>
          <cell r="W604">
            <v>0</v>
          </cell>
          <cell r="X604">
            <v>0</v>
          </cell>
          <cell r="Z604">
            <v>0</v>
          </cell>
          <cell r="AA604">
            <v>0</v>
          </cell>
          <cell r="AC604">
            <v>0</v>
          </cell>
          <cell r="AD604">
            <v>0</v>
          </cell>
          <cell r="AF604">
            <v>0</v>
          </cell>
          <cell r="AG604">
            <v>0</v>
          </cell>
          <cell r="AI604">
            <v>0</v>
          </cell>
          <cell r="AJ604">
            <v>0</v>
          </cell>
          <cell r="AL604">
            <v>0</v>
          </cell>
          <cell r="AM604">
            <v>0</v>
          </cell>
          <cell r="AO604">
            <v>0</v>
          </cell>
          <cell r="AP604">
            <v>0</v>
          </cell>
          <cell r="AR604">
            <v>0</v>
          </cell>
          <cell r="AS604">
            <v>0</v>
          </cell>
          <cell r="AU604">
            <v>0</v>
          </cell>
          <cell r="AV604">
            <v>0</v>
          </cell>
          <cell r="AX604">
            <v>0</v>
          </cell>
          <cell r="AY604">
            <v>0</v>
          </cell>
          <cell r="BA604">
            <v>0</v>
          </cell>
          <cell r="BB604">
            <v>0</v>
          </cell>
          <cell r="BD604">
            <v>0</v>
          </cell>
          <cell r="BE604">
            <v>0</v>
          </cell>
          <cell r="BG604">
            <v>0</v>
          </cell>
          <cell r="BH604">
            <v>0</v>
          </cell>
          <cell r="BJ604">
            <v>0</v>
          </cell>
          <cell r="BK604">
            <v>0</v>
          </cell>
          <cell r="BM604">
            <v>0</v>
          </cell>
          <cell r="BN604">
            <v>0</v>
          </cell>
          <cell r="BP604">
            <v>0</v>
          </cell>
          <cell r="BQ604">
            <v>0</v>
          </cell>
          <cell r="BS604">
            <v>0</v>
          </cell>
          <cell r="BT604">
            <v>0</v>
          </cell>
          <cell r="BV604">
            <v>0</v>
          </cell>
          <cell r="BW604">
            <v>0</v>
          </cell>
          <cell r="BY604">
            <v>0</v>
          </cell>
          <cell r="BZ604">
            <v>0</v>
          </cell>
          <cell r="CB604">
            <v>0</v>
          </cell>
          <cell r="CC604">
            <v>0</v>
          </cell>
          <cell r="CE604">
            <v>0</v>
          </cell>
          <cell r="CF604">
            <v>0</v>
          </cell>
          <cell r="CH604">
            <v>0</v>
          </cell>
          <cell r="CI604">
            <v>0</v>
          </cell>
          <cell r="CK604">
            <v>0</v>
          </cell>
          <cell r="CL604">
            <v>0</v>
          </cell>
          <cell r="CN604">
            <v>0</v>
          </cell>
          <cell r="CO604">
            <v>0</v>
          </cell>
        </row>
        <row r="605">
          <cell r="B605">
            <v>0</v>
          </cell>
          <cell r="C605">
            <v>0</v>
          </cell>
          <cell r="E605">
            <v>0</v>
          </cell>
          <cell r="F605">
            <v>0</v>
          </cell>
          <cell r="H605">
            <v>0</v>
          </cell>
          <cell r="I605">
            <v>0</v>
          </cell>
          <cell r="K605">
            <v>0</v>
          </cell>
          <cell r="L605">
            <v>0</v>
          </cell>
          <cell r="N605">
            <v>0</v>
          </cell>
          <cell r="O605">
            <v>0</v>
          </cell>
          <cell r="Q605">
            <v>0</v>
          </cell>
          <cell r="R605">
            <v>0</v>
          </cell>
          <cell r="T605">
            <v>0</v>
          </cell>
          <cell r="U605">
            <v>0</v>
          </cell>
          <cell r="W605">
            <v>0</v>
          </cell>
          <cell r="X605">
            <v>0</v>
          </cell>
          <cell r="Z605">
            <v>0</v>
          </cell>
          <cell r="AA605">
            <v>0</v>
          </cell>
          <cell r="AC605">
            <v>0</v>
          </cell>
          <cell r="AD605">
            <v>0</v>
          </cell>
          <cell r="AF605">
            <v>0</v>
          </cell>
          <cell r="AG605">
            <v>0</v>
          </cell>
          <cell r="AI605">
            <v>0</v>
          </cell>
          <cell r="AJ605">
            <v>0</v>
          </cell>
          <cell r="AL605">
            <v>0</v>
          </cell>
          <cell r="AM605">
            <v>0</v>
          </cell>
          <cell r="AO605">
            <v>0</v>
          </cell>
          <cell r="AP605">
            <v>0</v>
          </cell>
          <cell r="AR605">
            <v>0</v>
          </cell>
          <cell r="AS605">
            <v>0</v>
          </cell>
          <cell r="AU605">
            <v>0</v>
          </cell>
          <cell r="AV605">
            <v>0</v>
          </cell>
          <cell r="AX605">
            <v>0</v>
          </cell>
          <cell r="AY605">
            <v>0</v>
          </cell>
          <cell r="BA605">
            <v>0</v>
          </cell>
          <cell r="BB605">
            <v>0</v>
          </cell>
          <cell r="BD605">
            <v>0</v>
          </cell>
          <cell r="BE605">
            <v>0</v>
          </cell>
          <cell r="BG605">
            <v>0</v>
          </cell>
          <cell r="BH605">
            <v>0</v>
          </cell>
          <cell r="BJ605">
            <v>0</v>
          </cell>
          <cell r="BK605">
            <v>0</v>
          </cell>
          <cell r="BM605">
            <v>0</v>
          </cell>
          <cell r="BN605">
            <v>0</v>
          </cell>
          <cell r="BP605">
            <v>0</v>
          </cell>
          <cell r="BQ605">
            <v>0</v>
          </cell>
          <cell r="BS605">
            <v>0</v>
          </cell>
          <cell r="BT605">
            <v>0</v>
          </cell>
          <cell r="BV605">
            <v>0</v>
          </cell>
          <cell r="BW605">
            <v>0</v>
          </cell>
          <cell r="BY605">
            <v>0</v>
          </cell>
          <cell r="BZ605">
            <v>0</v>
          </cell>
          <cell r="CB605">
            <v>0</v>
          </cell>
          <cell r="CC605">
            <v>0</v>
          </cell>
          <cell r="CE605">
            <v>0</v>
          </cell>
          <cell r="CF605">
            <v>0</v>
          </cell>
          <cell r="CH605">
            <v>0</v>
          </cell>
          <cell r="CI605">
            <v>0</v>
          </cell>
          <cell r="CK605">
            <v>0</v>
          </cell>
          <cell r="CL605">
            <v>0</v>
          </cell>
          <cell r="CN605">
            <v>0</v>
          </cell>
          <cell r="CO605">
            <v>0</v>
          </cell>
        </row>
        <row r="606">
          <cell r="B606">
            <v>0</v>
          </cell>
          <cell r="C606">
            <v>0</v>
          </cell>
          <cell r="E606">
            <v>0</v>
          </cell>
          <cell r="F606">
            <v>0</v>
          </cell>
          <cell r="H606">
            <v>0</v>
          </cell>
          <cell r="I606">
            <v>0</v>
          </cell>
          <cell r="K606">
            <v>0</v>
          </cell>
          <cell r="L606">
            <v>0</v>
          </cell>
          <cell r="N606">
            <v>0</v>
          </cell>
          <cell r="O606">
            <v>0</v>
          </cell>
          <cell r="Q606">
            <v>0</v>
          </cell>
          <cell r="R606">
            <v>0</v>
          </cell>
          <cell r="T606">
            <v>0</v>
          </cell>
          <cell r="U606">
            <v>0</v>
          </cell>
          <cell r="W606">
            <v>0</v>
          </cell>
          <cell r="X606">
            <v>0</v>
          </cell>
          <cell r="Z606">
            <v>0</v>
          </cell>
          <cell r="AA606">
            <v>0</v>
          </cell>
          <cell r="AC606">
            <v>0</v>
          </cell>
          <cell r="AD606">
            <v>0</v>
          </cell>
          <cell r="AF606">
            <v>0</v>
          </cell>
          <cell r="AG606">
            <v>0</v>
          </cell>
          <cell r="AI606">
            <v>0</v>
          </cell>
          <cell r="AJ606">
            <v>0</v>
          </cell>
          <cell r="AL606">
            <v>0</v>
          </cell>
          <cell r="AM606">
            <v>0</v>
          </cell>
          <cell r="AO606">
            <v>0</v>
          </cell>
          <cell r="AP606">
            <v>0</v>
          </cell>
          <cell r="AR606">
            <v>0</v>
          </cell>
          <cell r="AS606">
            <v>0</v>
          </cell>
          <cell r="AU606">
            <v>0</v>
          </cell>
          <cell r="AV606">
            <v>0</v>
          </cell>
          <cell r="AX606">
            <v>0</v>
          </cell>
          <cell r="AY606">
            <v>0</v>
          </cell>
          <cell r="BA606">
            <v>0</v>
          </cell>
          <cell r="BB606">
            <v>0</v>
          </cell>
          <cell r="BD606">
            <v>0</v>
          </cell>
          <cell r="BE606">
            <v>0</v>
          </cell>
          <cell r="BG606">
            <v>0</v>
          </cell>
          <cell r="BH606">
            <v>0</v>
          </cell>
          <cell r="BJ606">
            <v>0</v>
          </cell>
          <cell r="BK606">
            <v>0</v>
          </cell>
          <cell r="BM606">
            <v>0</v>
          </cell>
          <cell r="BN606">
            <v>0</v>
          </cell>
          <cell r="BP606">
            <v>0</v>
          </cell>
          <cell r="BQ606">
            <v>0</v>
          </cell>
          <cell r="BS606">
            <v>0</v>
          </cell>
          <cell r="BT606">
            <v>0</v>
          </cell>
          <cell r="BV606">
            <v>0</v>
          </cell>
          <cell r="BW606">
            <v>0</v>
          </cell>
          <cell r="BY606">
            <v>0</v>
          </cell>
          <cell r="BZ606">
            <v>0</v>
          </cell>
          <cell r="CB606">
            <v>0</v>
          </cell>
          <cell r="CC606">
            <v>0</v>
          </cell>
          <cell r="CE606">
            <v>0</v>
          </cell>
          <cell r="CF606">
            <v>0</v>
          </cell>
          <cell r="CH606">
            <v>0</v>
          </cell>
          <cell r="CI606">
            <v>0</v>
          </cell>
          <cell r="CK606">
            <v>0</v>
          </cell>
          <cell r="CL606">
            <v>0</v>
          </cell>
          <cell r="CN606">
            <v>0</v>
          </cell>
          <cell r="CO606">
            <v>0</v>
          </cell>
        </row>
        <row r="607">
          <cell r="B607">
            <v>0</v>
          </cell>
          <cell r="C607">
            <v>0</v>
          </cell>
          <cell r="E607">
            <v>0</v>
          </cell>
          <cell r="F607">
            <v>0</v>
          </cell>
          <cell r="H607">
            <v>0</v>
          </cell>
          <cell r="I607">
            <v>0</v>
          </cell>
          <cell r="K607">
            <v>0</v>
          </cell>
          <cell r="L607">
            <v>0</v>
          </cell>
          <cell r="N607">
            <v>0</v>
          </cell>
          <cell r="O607">
            <v>0</v>
          </cell>
          <cell r="Q607">
            <v>0</v>
          </cell>
          <cell r="R607">
            <v>0</v>
          </cell>
          <cell r="T607">
            <v>0</v>
          </cell>
          <cell r="U607">
            <v>0</v>
          </cell>
          <cell r="W607">
            <v>0</v>
          </cell>
          <cell r="X607">
            <v>0</v>
          </cell>
          <cell r="Z607">
            <v>0</v>
          </cell>
          <cell r="AA607">
            <v>0</v>
          </cell>
          <cell r="AC607">
            <v>0</v>
          </cell>
          <cell r="AD607">
            <v>0</v>
          </cell>
          <cell r="AF607">
            <v>0</v>
          </cell>
          <cell r="AG607">
            <v>0</v>
          </cell>
          <cell r="AI607">
            <v>0</v>
          </cell>
          <cell r="AJ607">
            <v>0</v>
          </cell>
          <cell r="AL607">
            <v>0</v>
          </cell>
          <cell r="AM607">
            <v>0</v>
          </cell>
          <cell r="AO607">
            <v>0</v>
          </cell>
          <cell r="AP607">
            <v>0</v>
          </cell>
          <cell r="AR607">
            <v>0</v>
          </cell>
          <cell r="AS607">
            <v>0</v>
          </cell>
          <cell r="AU607">
            <v>0</v>
          </cell>
          <cell r="AV607">
            <v>0</v>
          </cell>
          <cell r="AX607">
            <v>0</v>
          </cell>
          <cell r="AY607">
            <v>0</v>
          </cell>
          <cell r="BA607">
            <v>0</v>
          </cell>
          <cell r="BB607">
            <v>0</v>
          </cell>
          <cell r="BD607">
            <v>0</v>
          </cell>
          <cell r="BE607">
            <v>0</v>
          </cell>
          <cell r="BG607">
            <v>0</v>
          </cell>
          <cell r="BH607">
            <v>0</v>
          </cell>
          <cell r="BJ607">
            <v>0</v>
          </cell>
          <cell r="BK607">
            <v>0</v>
          </cell>
          <cell r="BM607">
            <v>0</v>
          </cell>
          <cell r="BN607">
            <v>0</v>
          </cell>
          <cell r="BP607">
            <v>0</v>
          </cell>
          <cell r="BQ607">
            <v>0</v>
          </cell>
          <cell r="BS607">
            <v>0</v>
          </cell>
          <cell r="BT607">
            <v>0</v>
          </cell>
          <cell r="BV607">
            <v>0</v>
          </cell>
          <cell r="BW607">
            <v>0</v>
          </cell>
          <cell r="BY607">
            <v>0</v>
          </cell>
          <cell r="BZ607">
            <v>0</v>
          </cell>
          <cell r="CB607">
            <v>0</v>
          </cell>
          <cell r="CC607">
            <v>0</v>
          </cell>
          <cell r="CE607">
            <v>0</v>
          </cell>
          <cell r="CF607">
            <v>0</v>
          </cell>
          <cell r="CH607">
            <v>0</v>
          </cell>
          <cell r="CI607">
            <v>0</v>
          </cell>
          <cell r="CK607">
            <v>0</v>
          </cell>
          <cell r="CL607">
            <v>0</v>
          </cell>
          <cell r="CN607">
            <v>0</v>
          </cell>
          <cell r="CO607">
            <v>0</v>
          </cell>
        </row>
        <row r="608">
          <cell r="B608">
            <v>0</v>
          </cell>
          <cell r="C608">
            <v>0</v>
          </cell>
          <cell r="E608">
            <v>0</v>
          </cell>
          <cell r="F608">
            <v>0</v>
          </cell>
          <cell r="H608">
            <v>0</v>
          </cell>
          <cell r="I608">
            <v>0</v>
          </cell>
          <cell r="K608">
            <v>0</v>
          </cell>
          <cell r="L608">
            <v>0</v>
          </cell>
          <cell r="N608">
            <v>0</v>
          </cell>
          <cell r="O608">
            <v>0</v>
          </cell>
          <cell r="Q608">
            <v>0</v>
          </cell>
          <cell r="R608">
            <v>0</v>
          </cell>
          <cell r="T608">
            <v>0</v>
          </cell>
          <cell r="U608">
            <v>0</v>
          </cell>
          <cell r="W608">
            <v>0</v>
          </cell>
          <cell r="X608">
            <v>0</v>
          </cell>
          <cell r="Z608">
            <v>0</v>
          </cell>
          <cell r="AA608">
            <v>0</v>
          </cell>
          <cell r="AC608">
            <v>0</v>
          </cell>
          <cell r="AD608">
            <v>0</v>
          </cell>
          <cell r="AF608">
            <v>0</v>
          </cell>
          <cell r="AG608">
            <v>0</v>
          </cell>
          <cell r="AI608">
            <v>0</v>
          </cell>
          <cell r="AJ608">
            <v>0</v>
          </cell>
          <cell r="AL608">
            <v>0</v>
          </cell>
          <cell r="AM608">
            <v>0</v>
          </cell>
          <cell r="AO608">
            <v>0</v>
          </cell>
          <cell r="AP608">
            <v>0</v>
          </cell>
          <cell r="AR608">
            <v>0</v>
          </cell>
          <cell r="AS608">
            <v>0</v>
          </cell>
          <cell r="AU608">
            <v>0</v>
          </cell>
          <cell r="AV608">
            <v>0</v>
          </cell>
          <cell r="AX608">
            <v>0</v>
          </cell>
          <cell r="AY608">
            <v>0</v>
          </cell>
          <cell r="BA608">
            <v>0</v>
          </cell>
          <cell r="BB608">
            <v>0</v>
          </cell>
          <cell r="BD608">
            <v>0</v>
          </cell>
          <cell r="BE608">
            <v>0</v>
          </cell>
          <cell r="BG608">
            <v>0</v>
          </cell>
          <cell r="BH608">
            <v>0</v>
          </cell>
          <cell r="BJ608">
            <v>0</v>
          </cell>
          <cell r="BK608">
            <v>0</v>
          </cell>
          <cell r="BM608">
            <v>0</v>
          </cell>
          <cell r="BN608">
            <v>0</v>
          </cell>
          <cell r="BP608">
            <v>0</v>
          </cell>
          <cell r="BQ608">
            <v>0</v>
          </cell>
          <cell r="BS608">
            <v>0</v>
          </cell>
          <cell r="BT608">
            <v>0</v>
          </cell>
          <cell r="BV608">
            <v>0</v>
          </cell>
          <cell r="BW608">
            <v>0</v>
          </cell>
          <cell r="BY608">
            <v>0</v>
          </cell>
          <cell r="BZ608">
            <v>0</v>
          </cell>
          <cell r="CB608">
            <v>0</v>
          </cell>
          <cell r="CC608">
            <v>0</v>
          </cell>
          <cell r="CE608">
            <v>0</v>
          </cell>
          <cell r="CF608">
            <v>0</v>
          </cell>
          <cell r="CH608">
            <v>0</v>
          </cell>
          <cell r="CI608">
            <v>0</v>
          </cell>
          <cell r="CK608">
            <v>0</v>
          </cell>
          <cell r="CL608">
            <v>0</v>
          </cell>
          <cell r="CN608">
            <v>0</v>
          </cell>
          <cell r="CO608">
            <v>0</v>
          </cell>
        </row>
        <row r="609">
          <cell r="B609">
            <v>0</v>
          </cell>
          <cell r="C609">
            <v>0</v>
          </cell>
          <cell r="E609">
            <v>0</v>
          </cell>
          <cell r="F609">
            <v>0</v>
          </cell>
          <cell r="H609">
            <v>0</v>
          </cell>
          <cell r="I609">
            <v>0</v>
          </cell>
          <cell r="K609">
            <v>0</v>
          </cell>
          <cell r="L609">
            <v>0</v>
          </cell>
          <cell r="N609">
            <v>0</v>
          </cell>
          <cell r="O609">
            <v>0</v>
          </cell>
          <cell r="Q609">
            <v>0</v>
          </cell>
          <cell r="R609">
            <v>0</v>
          </cell>
          <cell r="T609">
            <v>0</v>
          </cell>
          <cell r="U609">
            <v>0</v>
          </cell>
          <cell r="W609">
            <v>0</v>
          </cell>
          <cell r="X609">
            <v>0</v>
          </cell>
          <cell r="Z609">
            <v>0</v>
          </cell>
          <cell r="AA609">
            <v>0</v>
          </cell>
          <cell r="AC609">
            <v>0</v>
          </cell>
          <cell r="AD609">
            <v>0</v>
          </cell>
          <cell r="AF609">
            <v>0</v>
          </cell>
          <cell r="AG609">
            <v>0</v>
          </cell>
          <cell r="AI609">
            <v>0</v>
          </cell>
          <cell r="AJ609">
            <v>0</v>
          </cell>
          <cell r="AL609">
            <v>0</v>
          </cell>
          <cell r="AM609">
            <v>0</v>
          </cell>
          <cell r="AO609">
            <v>0</v>
          </cell>
          <cell r="AP609">
            <v>0</v>
          </cell>
          <cell r="AR609">
            <v>0</v>
          </cell>
          <cell r="AS609">
            <v>0</v>
          </cell>
          <cell r="AU609">
            <v>0</v>
          </cell>
          <cell r="AV609">
            <v>0</v>
          </cell>
          <cell r="AX609">
            <v>0</v>
          </cell>
          <cell r="AY609">
            <v>0</v>
          </cell>
          <cell r="BA609">
            <v>0</v>
          </cell>
          <cell r="BB609">
            <v>0</v>
          </cell>
          <cell r="BD609">
            <v>0</v>
          </cell>
          <cell r="BE609">
            <v>0</v>
          </cell>
          <cell r="BG609">
            <v>0</v>
          </cell>
          <cell r="BH609">
            <v>0</v>
          </cell>
          <cell r="BJ609">
            <v>0</v>
          </cell>
          <cell r="BK609">
            <v>0</v>
          </cell>
          <cell r="BM609">
            <v>0</v>
          </cell>
          <cell r="BN609">
            <v>0</v>
          </cell>
          <cell r="BP609">
            <v>0</v>
          </cell>
          <cell r="BQ609">
            <v>0</v>
          </cell>
          <cell r="BS609">
            <v>0</v>
          </cell>
          <cell r="BT609">
            <v>0</v>
          </cell>
          <cell r="BV609">
            <v>0</v>
          </cell>
          <cell r="BW609">
            <v>0</v>
          </cell>
          <cell r="BY609">
            <v>0</v>
          </cell>
          <cell r="BZ609">
            <v>0</v>
          </cell>
          <cell r="CB609">
            <v>0</v>
          </cell>
          <cell r="CC609">
            <v>0</v>
          </cell>
          <cell r="CE609">
            <v>0</v>
          </cell>
          <cell r="CF609">
            <v>0</v>
          </cell>
          <cell r="CH609">
            <v>0</v>
          </cell>
          <cell r="CI609">
            <v>0</v>
          </cell>
          <cell r="CK609">
            <v>0</v>
          </cell>
          <cell r="CL609">
            <v>0</v>
          </cell>
          <cell r="CN609">
            <v>0</v>
          </cell>
          <cell r="CO609">
            <v>0</v>
          </cell>
        </row>
        <row r="610">
          <cell r="B610">
            <v>0</v>
          </cell>
          <cell r="C610">
            <v>0</v>
          </cell>
          <cell r="E610">
            <v>0</v>
          </cell>
          <cell r="F610">
            <v>0</v>
          </cell>
          <cell r="H610">
            <v>0</v>
          </cell>
          <cell r="I610">
            <v>0</v>
          </cell>
          <cell r="K610">
            <v>0</v>
          </cell>
          <cell r="L610">
            <v>0</v>
          </cell>
          <cell r="N610">
            <v>0</v>
          </cell>
          <cell r="O610">
            <v>0</v>
          </cell>
          <cell r="Q610">
            <v>0</v>
          </cell>
          <cell r="R610">
            <v>0</v>
          </cell>
          <cell r="T610">
            <v>0</v>
          </cell>
          <cell r="U610">
            <v>0</v>
          </cell>
          <cell r="W610">
            <v>0</v>
          </cell>
          <cell r="X610">
            <v>0</v>
          </cell>
          <cell r="Z610">
            <v>0</v>
          </cell>
          <cell r="AA610">
            <v>0</v>
          </cell>
          <cell r="AC610">
            <v>0</v>
          </cell>
          <cell r="AD610">
            <v>0</v>
          </cell>
          <cell r="AF610">
            <v>0</v>
          </cell>
          <cell r="AG610">
            <v>0</v>
          </cell>
          <cell r="AI610">
            <v>0</v>
          </cell>
          <cell r="AJ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0</v>
          </cell>
          <cell r="AR610">
            <v>0</v>
          </cell>
          <cell r="AS610">
            <v>0</v>
          </cell>
          <cell r="AU610">
            <v>0</v>
          </cell>
          <cell r="AV610">
            <v>0</v>
          </cell>
          <cell r="AX610">
            <v>0</v>
          </cell>
          <cell r="AY610">
            <v>0</v>
          </cell>
          <cell r="BA610">
            <v>0</v>
          </cell>
          <cell r="BB610">
            <v>0</v>
          </cell>
          <cell r="BD610">
            <v>0</v>
          </cell>
          <cell r="BE610">
            <v>0</v>
          </cell>
          <cell r="BG610">
            <v>0</v>
          </cell>
          <cell r="BH610">
            <v>0</v>
          </cell>
          <cell r="BJ610">
            <v>0</v>
          </cell>
          <cell r="BK610">
            <v>0</v>
          </cell>
          <cell r="BM610">
            <v>0</v>
          </cell>
          <cell r="BN610">
            <v>0</v>
          </cell>
          <cell r="BP610">
            <v>0</v>
          </cell>
          <cell r="BQ610">
            <v>0</v>
          </cell>
          <cell r="BS610">
            <v>0</v>
          </cell>
          <cell r="BT610">
            <v>0</v>
          </cell>
          <cell r="BV610">
            <v>0</v>
          </cell>
          <cell r="BW610">
            <v>0</v>
          </cell>
          <cell r="BY610">
            <v>0</v>
          </cell>
          <cell r="BZ610">
            <v>0</v>
          </cell>
          <cell r="CB610">
            <v>0</v>
          </cell>
          <cell r="CC610">
            <v>0</v>
          </cell>
          <cell r="CE610">
            <v>0</v>
          </cell>
          <cell r="CF610">
            <v>0</v>
          </cell>
          <cell r="CH610">
            <v>0</v>
          </cell>
          <cell r="CI610">
            <v>0</v>
          </cell>
          <cell r="CK610">
            <v>0</v>
          </cell>
          <cell r="CL610">
            <v>0</v>
          </cell>
          <cell r="CN610">
            <v>0</v>
          </cell>
          <cell r="CO610">
            <v>0</v>
          </cell>
        </row>
        <row r="611">
          <cell r="B611">
            <v>0</v>
          </cell>
          <cell r="C611">
            <v>0</v>
          </cell>
          <cell r="E611">
            <v>0</v>
          </cell>
          <cell r="F611">
            <v>0</v>
          </cell>
          <cell r="H611">
            <v>0</v>
          </cell>
          <cell r="I611">
            <v>0</v>
          </cell>
          <cell r="K611">
            <v>0</v>
          </cell>
          <cell r="L611">
            <v>0</v>
          </cell>
          <cell r="N611">
            <v>0</v>
          </cell>
          <cell r="O611">
            <v>0</v>
          </cell>
          <cell r="Q611">
            <v>0</v>
          </cell>
          <cell r="R611">
            <v>0</v>
          </cell>
          <cell r="T611">
            <v>0</v>
          </cell>
          <cell r="U611">
            <v>0</v>
          </cell>
          <cell r="W611">
            <v>0</v>
          </cell>
          <cell r="X611">
            <v>0</v>
          </cell>
          <cell r="Z611">
            <v>0</v>
          </cell>
          <cell r="AA611">
            <v>0</v>
          </cell>
          <cell r="AC611">
            <v>0</v>
          </cell>
          <cell r="AD611">
            <v>0</v>
          </cell>
          <cell r="AF611">
            <v>0</v>
          </cell>
          <cell r="AG611">
            <v>0</v>
          </cell>
          <cell r="AI611">
            <v>0</v>
          </cell>
          <cell r="AJ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0</v>
          </cell>
          <cell r="AR611">
            <v>0</v>
          </cell>
          <cell r="AS611">
            <v>0</v>
          </cell>
          <cell r="AU611">
            <v>0</v>
          </cell>
          <cell r="AV611">
            <v>0</v>
          </cell>
          <cell r="AX611">
            <v>0</v>
          </cell>
          <cell r="AY611">
            <v>0</v>
          </cell>
          <cell r="BA611">
            <v>0</v>
          </cell>
          <cell r="BB611">
            <v>0</v>
          </cell>
          <cell r="BD611">
            <v>0</v>
          </cell>
          <cell r="BE611">
            <v>0</v>
          </cell>
          <cell r="BG611">
            <v>0</v>
          </cell>
          <cell r="BH611">
            <v>0</v>
          </cell>
          <cell r="BJ611">
            <v>0</v>
          </cell>
          <cell r="BK611">
            <v>0</v>
          </cell>
          <cell r="BM611">
            <v>0</v>
          </cell>
          <cell r="BN611">
            <v>0</v>
          </cell>
          <cell r="BP611">
            <v>0</v>
          </cell>
          <cell r="BQ611">
            <v>0</v>
          </cell>
          <cell r="BS611">
            <v>0</v>
          </cell>
          <cell r="BT611">
            <v>0</v>
          </cell>
          <cell r="BV611">
            <v>0</v>
          </cell>
          <cell r="BW611">
            <v>0</v>
          </cell>
          <cell r="BY611">
            <v>0</v>
          </cell>
          <cell r="BZ611">
            <v>0</v>
          </cell>
          <cell r="CB611">
            <v>0</v>
          </cell>
          <cell r="CC611">
            <v>0</v>
          </cell>
          <cell r="CE611">
            <v>0</v>
          </cell>
          <cell r="CF611">
            <v>0</v>
          </cell>
          <cell r="CH611">
            <v>0</v>
          </cell>
          <cell r="CI611">
            <v>0</v>
          </cell>
          <cell r="CK611">
            <v>0</v>
          </cell>
          <cell r="CL611">
            <v>0</v>
          </cell>
          <cell r="CN611">
            <v>0</v>
          </cell>
          <cell r="CO611">
            <v>0</v>
          </cell>
        </row>
        <row r="612">
          <cell r="B612">
            <v>0</v>
          </cell>
          <cell r="C612">
            <v>0</v>
          </cell>
          <cell r="E612">
            <v>0</v>
          </cell>
          <cell r="F612">
            <v>0</v>
          </cell>
          <cell r="H612">
            <v>0</v>
          </cell>
          <cell r="I612">
            <v>0</v>
          </cell>
          <cell r="K612">
            <v>0</v>
          </cell>
          <cell r="L612">
            <v>0</v>
          </cell>
          <cell r="N612">
            <v>0</v>
          </cell>
          <cell r="O612">
            <v>0</v>
          </cell>
          <cell r="Q612">
            <v>0</v>
          </cell>
          <cell r="R612">
            <v>0</v>
          </cell>
          <cell r="T612">
            <v>0</v>
          </cell>
          <cell r="U612">
            <v>0</v>
          </cell>
          <cell r="W612">
            <v>0</v>
          </cell>
          <cell r="X612">
            <v>0</v>
          </cell>
          <cell r="Z612">
            <v>0</v>
          </cell>
          <cell r="AA612">
            <v>0</v>
          </cell>
          <cell r="AC612">
            <v>0</v>
          </cell>
          <cell r="AD612">
            <v>0</v>
          </cell>
          <cell r="AF612">
            <v>0</v>
          </cell>
          <cell r="AG612">
            <v>0</v>
          </cell>
          <cell r="AI612">
            <v>0</v>
          </cell>
          <cell r="AJ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0</v>
          </cell>
          <cell r="AR612">
            <v>0</v>
          </cell>
          <cell r="AS612">
            <v>0</v>
          </cell>
          <cell r="AU612">
            <v>0</v>
          </cell>
          <cell r="AV612">
            <v>0</v>
          </cell>
          <cell r="AX612">
            <v>0</v>
          </cell>
          <cell r="AY612">
            <v>0</v>
          </cell>
          <cell r="BA612">
            <v>0</v>
          </cell>
          <cell r="BB612">
            <v>0</v>
          </cell>
          <cell r="BD612">
            <v>0</v>
          </cell>
          <cell r="BE612">
            <v>0</v>
          </cell>
          <cell r="BG612">
            <v>0</v>
          </cell>
          <cell r="BH612">
            <v>0</v>
          </cell>
          <cell r="BJ612">
            <v>0</v>
          </cell>
          <cell r="BK612">
            <v>0</v>
          </cell>
          <cell r="BM612">
            <v>0</v>
          </cell>
          <cell r="BN612">
            <v>0</v>
          </cell>
          <cell r="BP612">
            <v>0</v>
          </cell>
          <cell r="BQ612">
            <v>0</v>
          </cell>
          <cell r="BS612">
            <v>0</v>
          </cell>
          <cell r="BT612">
            <v>0</v>
          </cell>
          <cell r="BV612">
            <v>0</v>
          </cell>
          <cell r="BW612">
            <v>0</v>
          </cell>
          <cell r="BY612">
            <v>0</v>
          </cell>
          <cell r="BZ612">
            <v>0</v>
          </cell>
          <cell r="CB612">
            <v>0</v>
          </cell>
          <cell r="CC612">
            <v>0</v>
          </cell>
          <cell r="CE612">
            <v>0</v>
          </cell>
          <cell r="CF612">
            <v>0</v>
          </cell>
          <cell r="CH612">
            <v>0</v>
          </cell>
          <cell r="CI612">
            <v>0</v>
          </cell>
          <cell r="CK612">
            <v>0</v>
          </cell>
          <cell r="CL612">
            <v>0</v>
          </cell>
          <cell r="CN612">
            <v>0</v>
          </cell>
          <cell r="CO612">
            <v>0</v>
          </cell>
        </row>
        <row r="613">
          <cell r="B613">
            <v>0</v>
          </cell>
          <cell r="C613">
            <v>0</v>
          </cell>
          <cell r="E613">
            <v>0</v>
          </cell>
          <cell r="F613">
            <v>0</v>
          </cell>
          <cell r="H613">
            <v>0</v>
          </cell>
          <cell r="I613">
            <v>0</v>
          </cell>
          <cell r="K613">
            <v>0</v>
          </cell>
          <cell r="L613">
            <v>0</v>
          </cell>
          <cell r="N613">
            <v>0</v>
          </cell>
          <cell r="O613">
            <v>0</v>
          </cell>
          <cell r="Q613">
            <v>0</v>
          </cell>
          <cell r="R613">
            <v>0</v>
          </cell>
          <cell r="T613">
            <v>0</v>
          </cell>
          <cell r="U613">
            <v>0</v>
          </cell>
          <cell r="W613">
            <v>0</v>
          </cell>
          <cell r="X613">
            <v>0</v>
          </cell>
          <cell r="Z613">
            <v>0</v>
          </cell>
          <cell r="AA613">
            <v>0</v>
          </cell>
          <cell r="AC613">
            <v>0</v>
          </cell>
          <cell r="AD613">
            <v>0</v>
          </cell>
          <cell r="AF613">
            <v>0</v>
          </cell>
          <cell r="AG613">
            <v>0</v>
          </cell>
          <cell r="AI613">
            <v>0</v>
          </cell>
          <cell r="AJ613">
            <v>0</v>
          </cell>
          <cell r="AL613">
            <v>0</v>
          </cell>
          <cell r="AM613">
            <v>0</v>
          </cell>
          <cell r="AO613">
            <v>0</v>
          </cell>
          <cell r="AP613">
            <v>0</v>
          </cell>
          <cell r="AR613">
            <v>0</v>
          </cell>
          <cell r="AS613">
            <v>0</v>
          </cell>
          <cell r="AU613">
            <v>0</v>
          </cell>
          <cell r="AV613">
            <v>0</v>
          </cell>
          <cell r="AX613">
            <v>0</v>
          </cell>
          <cell r="AY613">
            <v>0</v>
          </cell>
          <cell r="BA613">
            <v>0</v>
          </cell>
          <cell r="BB613">
            <v>0</v>
          </cell>
          <cell r="BD613">
            <v>0</v>
          </cell>
          <cell r="BE613">
            <v>0</v>
          </cell>
          <cell r="BG613">
            <v>0</v>
          </cell>
          <cell r="BH613">
            <v>0</v>
          </cell>
          <cell r="BJ613">
            <v>0</v>
          </cell>
          <cell r="BK613">
            <v>0</v>
          </cell>
          <cell r="BM613">
            <v>0</v>
          </cell>
          <cell r="BN613">
            <v>0</v>
          </cell>
          <cell r="BP613">
            <v>0</v>
          </cell>
          <cell r="BQ613">
            <v>0</v>
          </cell>
          <cell r="BS613">
            <v>0</v>
          </cell>
          <cell r="BT613">
            <v>0</v>
          </cell>
          <cell r="BV613">
            <v>0</v>
          </cell>
          <cell r="BW613">
            <v>0</v>
          </cell>
          <cell r="BY613">
            <v>0</v>
          </cell>
          <cell r="BZ613">
            <v>0</v>
          </cell>
          <cell r="CB613">
            <v>0</v>
          </cell>
          <cell r="CC613">
            <v>0</v>
          </cell>
          <cell r="CE613">
            <v>0</v>
          </cell>
          <cell r="CF613">
            <v>0</v>
          </cell>
          <cell r="CH613">
            <v>0</v>
          </cell>
          <cell r="CI613">
            <v>0</v>
          </cell>
          <cell r="CK613">
            <v>0</v>
          </cell>
          <cell r="CL613">
            <v>0</v>
          </cell>
          <cell r="CN613">
            <v>0</v>
          </cell>
          <cell r="CO613">
            <v>0</v>
          </cell>
        </row>
        <row r="614">
          <cell r="B614">
            <v>0</v>
          </cell>
          <cell r="C614">
            <v>0</v>
          </cell>
          <cell r="E614">
            <v>0</v>
          </cell>
          <cell r="F614">
            <v>0</v>
          </cell>
          <cell r="H614">
            <v>0</v>
          </cell>
          <cell r="I614">
            <v>0</v>
          </cell>
          <cell r="K614">
            <v>0</v>
          </cell>
          <cell r="L614">
            <v>0</v>
          </cell>
          <cell r="N614">
            <v>0</v>
          </cell>
          <cell r="O614">
            <v>0</v>
          </cell>
          <cell r="Q614">
            <v>0</v>
          </cell>
          <cell r="R614">
            <v>0</v>
          </cell>
          <cell r="T614">
            <v>0</v>
          </cell>
          <cell r="U614">
            <v>0</v>
          </cell>
          <cell r="W614">
            <v>0</v>
          </cell>
          <cell r="X614">
            <v>0</v>
          </cell>
          <cell r="Z614">
            <v>0</v>
          </cell>
          <cell r="AA614">
            <v>0</v>
          </cell>
          <cell r="AC614">
            <v>0</v>
          </cell>
          <cell r="AD614">
            <v>0</v>
          </cell>
          <cell r="AF614">
            <v>0</v>
          </cell>
          <cell r="AG614">
            <v>0</v>
          </cell>
          <cell r="AI614">
            <v>0</v>
          </cell>
          <cell r="AJ614">
            <v>0</v>
          </cell>
          <cell r="AL614">
            <v>0</v>
          </cell>
          <cell r="AM614">
            <v>0</v>
          </cell>
          <cell r="AO614">
            <v>0</v>
          </cell>
          <cell r="AP614">
            <v>0</v>
          </cell>
          <cell r="AR614">
            <v>0</v>
          </cell>
          <cell r="AS614">
            <v>0</v>
          </cell>
          <cell r="AU614">
            <v>0</v>
          </cell>
          <cell r="AV614">
            <v>0</v>
          </cell>
          <cell r="AX614">
            <v>0</v>
          </cell>
          <cell r="AY614">
            <v>0</v>
          </cell>
          <cell r="BA614">
            <v>0</v>
          </cell>
          <cell r="BB614">
            <v>0</v>
          </cell>
          <cell r="BD614">
            <v>0</v>
          </cell>
          <cell r="BE614">
            <v>0</v>
          </cell>
          <cell r="BG614">
            <v>0</v>
          </cell>
          <cell r="BH614">
            <v>0</v>
          </cell>
          <cell r="BJ614">
            <v>0</v>
          </cell>
          <cell r="BK614">
            <v>0</v>
          </cell>
          <cell r="BM614">
            <v>0</v>
          </cell>
          <cell r="BN614">
            <v>0</v>
          </cell>
          <cell r="BP614">
            <v>0</v>
          </cell>
          <cell r="BQ614">
            <v>0</v>
          </cell>
          <cell r="BS614">
            <v>0</v>
          </cell>
          <cell r="BT614">
            <v>0</v>
          </cell>
          <cell r="BV614">
            <v>0</v>
          </cell>
          <cell r="BW614">
            <v>0</v>
          </cell>
          <cell r="BY614">
            <v>0</v>
          </cell>
          <cell r="BZ614">
            <v>0</v>
          </cell>
          <cell r="CB614">
            <v>0</v>
          </cell>
          <cell r="CC614">
            <v>0</v>
          </cell>
          <cell r="CE614">
            <v>0</v>
          </cell>
          <cell r="CF614">
            <v>0</v>
          </cell>
          <cell r="CH614">
            <v>0</v>
          </cell>
          <cell r="CI614">
            <v>0</v>
          </cell>
          <cell r="CK614">
            <v>0</v>
          </cell>
          <cell r="CL614">
            <v>0</v>
          </cell>
          <cell r="CN614">
            <v>0</v>
          </cell>
          <cell r="CO614">
            <v>0</v>
          </cell>
        </row>
        <row r="615">
          <cell r="B615">
            <v>0</v>
          </cell>
          <cell r="C615">
            <v>0</v>
          </cell>
          <cell r="E615">
            <v>0</v>
          </cell>
          <cell r="F615">
            <v>0</v>
          </cell>
          <cell r="H615">
            <v>0</v>
          </cell>
          <cell r="I615">
            <v>0</v>
          </cell>
          <cell r="K615">
            <v>0</v>
          </cell>
          <cell r="L615">
            <v>0</v>
          </cell>
          <cell r="N615">
            <v>0</v>
          </cell>
          <cell r="O615">
            <v>0</v>
          </cell>
          <cell r="Q615">
            <v>0</v>
          </cell>
          <cell r="R615">
            <v>0</v>
          </cell>
          <cell r="T615">
            <v>0</v>
          </cell>
          <cell r="U615">
            <v>0</v>
          </cell>
          <cell r="W615">
            <v>0</v>
          </cell>
          <cell r="X615">
            <v>0</v>
          </cell>
          <cell r="Z615">
            <v>0</v>
          </cell>
          <cell r="AA615">
            <v>0</v>
          </cell>
          <cell r="AC615">
            <v>0</v>
          </cell>
          <cell r="AD615">
            <v>0</v>
          </cell>
          <cell r="AF615">
            <v>0</v>
          </cell>
          <cell r="AG615">
            <v>0</v>
          </cell>
          <cell r="AI615">
            <v>0</v>
          </cell>
          <cell r="AJ615">
            <v>0</v>
          </cell>
          <cell r="AL615">
            <v>0</v>
          </cell>
          <cell r="AM615">
            <v>0</v>
          </cell>
          <cell r="AO615">
            <v>0</v>
          </cell>
          <cell r="AP615">
            <v>0</v>
          </cell>
          <cell r="AR615">
            <v>0</v>
          </cell>
          <cell r="AS615">
            <v>0</v>
          </cell>
          <cell r="AU615">
            <v>0</v>
          </cell>
          <cell r="AV615">
            <v>0</v>
          </cell>
          <cell r="AX615">
            <v>0</v>
          </cell>
          <cell r="AY615">
            <v>0</v>
          </cell>
          <cell r="BA615">
            <v>0</v>
          </cell>
          <cell r="BB615">
            <v>0</v>
          </cell>
          <cell r="BD615">
            <v>0</v>
          </cell>
          <cell r="BE615">
            <v>0</v>
          </cell>
          <cell r="BG615">
            <v>0</v>
          </cell>
          <cell r="BH615">
            <v>0</v>
          </cell>
          <cell r="BJ615">
            <v>0</v>
          </cell>
          <cell r="BK615">
            <v>0</v>
          </cell>
          <cell r="BM615">
            <v>0</v>
          </cell>
          <cell r="BN615">
            <v>0</v>
          </cell>
          <cell r="BP615">
            <v>0</v>
          </cell>
          <cell r="BQ615">
            <v>0</v>
          </cell>
          <cell r="BS615">
            <v>0</v>
          </cell>
          <cell r="BT615">
            <v>0</v>
          </cell>
          <cell r="BV615">
            <v>0</v>
          </cell>
          <cell r="BW615">
            <v>0</v>
          </cell>
          <cell r="BY615">
            <v>0</v>
          </cell>
          <cell r="BZ615">
            <v>0</v>
          </cell>
          <cell r="CB615">
            <v>0</v>
          </cell>
          <cell r="CC615">
            <v>0</v>
          </cell>
          <cell r="CE615">
            <v>0</v>
          </cell>
          <cell r="CF615">
            <v>0</v>
          </cell>
          <cell r="CH615">
            <v>0</v>
          </cell>
          <cell r="CI615">
            <v>0</v>
          </cell>
          <cell r="CK615">
            <v>0</v>
          </cell>
          <cell r="CL615">
            <v>0</v>
          </cell>
          <cell r="CN615">
            <v>0</v>
          </cell>
          <cell r="CO615">
            <v>0</v>
          </cell>
        </row>
        <row r="616">
          <cell r="B616">
            <v>0</v>
          </cell>
          <cell r="C616">
            <v>0</v>
          </cell>
          <cell r="E616">
            <v>0</v>
          </cell>
          <cell r="F616">
            <v>0</v>
          </cell>
          <cell r="H616">
            <v>0</v>
          </cell>
          <cell r="I616">
            <v>0</v>
          </cell>
          <cell r="K616">
            <v>0</v>
          </cell>
          <cell r="L616">
            <v>0</v>
          </cell>
          <cell r="N616">
            <v>0</v>
          </cell>
          <cell r="O616">
            <v>0</v>
          </cell>
          <cell r="Q616">
            <v>0</v>
          </cell>
          <cell r="R616">
            <v>0</v>
          </cell>
          <cell r="T616">
            <v>0</v>
          </cell>
          <cell r="U616">
            <v>0</v>
          </cell>
          <cell r="W616">
            <v>0</v>
          </cell>
          <cell r="X616">
            <v>0</v>
          </cell>
          <cell r="Z616">
            <v>0</v>
          </cell>
          <cell r="AA616">
            <v>0</v>
          </cell>
          <cell r="AC616">
            <v>0</v>
          </cell>
          <cell r="AD616">
            <v>0</v>
          </cell>
          <cell r="AF616">
            <v>0</v>
          </cell>
          <cell r="AG616">
            <v>0</v>
          </cell>
          <cell r="AI616">
            <v>0</v>
          </cell>
          <cell r="AJ616">
            <v>0</v>
          </cell>
          <cell r="AL616">
            <v>0</v>
          </cell>
          <cell r="AM616">
            <v>0</v>
          </cell>
          <cell r="AO616">
            <v>0</v>
          </cell>
          <cell r="AP616">
            <v>0</v>
          </cell>
          <cell r="AR616">
            <v>0</v>
          </cell>
          <cell r="AS616">
            <v>0</v>
          </cell>
          <cell r="AU616">
            <v>0</v>
          </cell>
          <cell r="AV616">
            <v>0</v>
          </cell>
          <cell r="AX616">
            <v>0</v>
          </cell>
          <cell r="AY616">
            <v>0</v>
          </cell>
          <cell r="BA616">
            <v>0</v>
          </cell>
          <cell r="BB616">
            <v>0</v>
          </cell>
          <cell r="BD616">
            <v>0</v>
          </cell>
          <cell r="BE616">
            <v>0</v>
          </cell>
          <cell r="BG616">
            <v>0</v>
          </cell>
          <cell r="BH616">
            <v>0</v>
          </cell>
          <cell r="BJ616">
            <v>0</v>
          </cell>
          <cell r="BK616">
            <v>0</v>
          </cell>
          <cell r="BM616">
            <v>0</v>
          </cell>
          <cell r="BN616">
            <v>0</v>
          </cell>
          <cell r="BP616">
            <v>0</v>
          </cell>
          <cell r="BQ616">
            <v>0</v>
          </cell>
          <cell r="BS616">
            <v>0</v>
          </cell>
          <cell r="BT616">
            <v>0</v>
          </cell>
          <cell r="BV616">
            <v>0</v>
          </cell>
          <cell r="BW616">
            <v>0</v>
          </cell>
          <cell r="BY616">
            <v>0</v>
          </cell>
          <cell r="BZ616">
            <v>0</v>
          </cell>
          <cell r="CB616">
            <v>0</v>
          </cell>
          <cell r="CC616">
            <v>0</v>
          </cell>
          <cell r="CE616">
            <v>0</v>
          </cell>
          <cell r="CF616">
            <v>0</v>
          </cell>
          <cell r="CH616">
            <v>0</v>
          </cell>
          <cell r="CI616">
            <v>0</v>
          </cell>
          <cell r="CK616">
            <v>0</v>
          </cell>
          <cell r="CL616">
            <v>0</v>
          </cell>
          <cell r="CN616">
            <v>0</v>
          </cell>
          <cell r="CO616">
            <v>0</v>
          </cell>
        </row>
        <row r="617">
          <cell r="B617">
            <v>0</v>
          </cell>
          <cell r="C617">
            <v>0</v>
          </cell>
          <cell r="E617">
            <v>0</v>
          </cell>
          <cell r="F617">
            <v>0</v>
          </cell>
          <cell r="H617">
            <v>0</v>
          </cell>
          <cell r="I617">
            <v>0</v>
          </cell>
          <cell r="K617">
            <v>0</v>
          </cell>
          <cell r="L617">
            <v>0</v>
          </cell>
          <cell r="N617">
            <v>0</v>
          </cell>
          <cell r="O617">
            <v>0</v>
          </cell>
          <cell r="Q617">
            <v>0</v>
          </cell>
          <cell r="R617">
            <v>0</v>
          </cell>
          <cell r="T617">
            <v>0</v>
          </cell>
          <cell r="U617">
            <v>0</v>
          </cell>
          <cell r="W617">
            <v>0</v>
          </cell>
          <cell r="X617">
            <v>0</v>
          </cell>
          <cell r="Z617">
            <v>0</v>
          </cell>
          <cell r="AA617">
            <v>0</v>
          </cell>
          <cell r="AC617">
            <v>0</v>
          </cell>
          <cell r="AD617">
            <v>0</v>
          </cell>
          <cell r="AF617">
            <v>0</v>
          </cell>
          <cell r="AG617">
            <v>0</v>
          </cell>
          <cell r="AI617">
            <v>0</v>
          </cell>
          <cell r="AJ617">
            <v>0</v>
          </cell>
          <cell r="AL617">
            <v>0</v>
          </cell>
          <cell r="AM617">
            <v>0</v>
          </cell>
          <cell r="AO617">
            <v>0</v>
          </cell>
          <cell r="AP617">
            <v>0</v>
          </cell>
          <cell r="AR617">
            <v>0</v>
          </cell>
          <cell r="AS617">
            <v>0</v>
          </cell>
          <cell r="AU617">
            <v>0</v>
          </cell>
          <cell r="AV617">
            <v>0</v>
          </cell>
          <cell r="AX617">
            <v>0</v>
          </cell>
          <cell r="AY617">
            <v>0</v>
          </cell>
          <cell r="BA617">
            <v>0</v>
          </cell>
          <cell r="BB617">
            <v>0</v>
          </cell>
          <cell r="BD617">
            <v>0</v>
          </cell>
          <cell r="BE617">
            <v>0</v>
          </cell>
          <cell r="BG617">
            <v>0</v>
          </cell>
          <cell r="BH617">
            <v>0</v>
          </cell>
          <cell r="BJ617">
            <v>0</v>
          </cell>
          <cell r="BK617">
            <v>0</v>
          </cell>
          <cell r="BM617">
            <v>0</v>
          </cell>
          <cell r="BN617">
            <v>0</v>
          </cell>
          <cell r="BP617">
            <v>0</v>
          </cell>
          <cell r="BQ617">
            <v>0</v>
          </cell>
          <cell r="BS617">
            <v>0</v>
          </cell>
          <cell r="BT617">
            <v>0</v>
          </cell>
          <cell r="BV617">
            <v>0</v>
          </cell>
          <cell r="BW617">
            <v>0</v>
          </cell>
          <cell r="BY617">
            <v>0</v>
          </cell>
          <cell r="BZ617">
            <v>0</v>
          </cell>
          <cell r="CB617">
            <v>0</v>
          </cell>
          <cell r="CC617">
            <v>0</v>
          </cell>
          <cell r="CE617">
            <v>0</v>
          </cell>
          <cell r="CF617">
            <v>0</v>
          </cell>
          <cell r="CH617">
            <v>0</v>
          </cell>
          <cell r="CI617">
            <v>0</v>
          </cell>
          <cell r="CK617">
            <v>0</v>
          </cell>
          <cell r="CL617">
            <v>0</v>
          </cell>
          <cell r="CN617">
            <v>0</v>
          </cell>
          <cell r="CO617">
            <v>0</v>
          </cell>
        </row>
        <row r="618">
          <cell r="B618">
            <v>0</v>
          </cell>
          <cell r="C618">
            <v>0</v>
          </cell>
          <cell r="E618">
            <v>0</v>
          </cell>
          <cell r="F618">
            <v>0</v>
          </cell>
          <cell r="H618">
            <v>0</v>
          </cell>
          <cell r="I618">
            <v>0</v>
          </cell>
          <cell r="K618">
            <v>0</v>
          </cell>
          <cell r="L618">
            <v>0</v>
          </cell>
          <cell r="N618">
            <v>0</v>
          </cell>
          <cell r="O618">
            <v>0</v>
          </cell>
          <cell r="Q618">
            <v>0</v>
          </cell>
          <cell r="R618">
            <v>0</v>
          </cell>
          <cell r="T618">
            <v>0</v>
          </cell>
          <cell r="U618">
            <v>0</v>
          </cell>
          <cell r="W618">
            <v>0</v>
          </cell>
          <cell r="X618">
            <v>0</v>
          </cell>
          <cell r="Z618">
            <v>0</v>
          </cell>
          <cell r="AA618">
            <v>0</v>
          </cell>
          <cell r="AC618">
            <v>0</v>
          </cell>
          <cell r="AD618">
            <v>0</v>
          </cell>
          <cell r="AF618">
            <v>0</v>
          </cell>
          <cell r="AG618">
            <v>0</v>
          </cell>
          <cell r="AI618">
            <v>0</v>
          </cell>
          <cell r="AJ618">
            <v>0</v>
          </cell>
          <cell r="AL618">
            <v>0</v>
          </cell>
          <cell r="AM618">
            <v>0</v>
          </cell>
          <cell r="AO618">
            <v>0</v>
          </cell>
          <cell r="AP618">
            <v>0</v>
          </cell>
          <cell r="AR618">
            <v>0</v>
          </cell>
          <cell r="AS618">
            <v>0</v>
          </cell>
          <cell r="AU618">
            <v>0</v>
          </cell>
          <cell r="AV618">
            <v>0</v>
          </cell>
          <cell r="AX618">
            <v>0</v>
          </cell>
          <cell r="AY618">
            <v>0</v>
          </cell>
          <cell r="BA618">
            <v>0</v>
          </cell>
          <cell r="BB618">
            <v>0</v>
          </cell>
          <cell r="BD618">
            <v>0</v>
          </cell>
          <cell r="BE618">
            <v>0</v>
          </cell>
          <cell r="BG618">
            <v>0</v>
          </cell>
          <cell r="BH618">
            <v>0</v>
          </cell>
          <cell r="BJ618">
            <v>0</v>
          </cell>
          <cell r="BK618">
            <v>0</v>
          </cell>
          <cell r="BM618">
            <v>0</v>
          </cell>
          <cell r="BN618">
            <v>0</v>
          </cell>
          <cell r="BP618">
            <v>0</v>
          </cell>
          <cell r="BQ618">
            <v>0</v>
          </cell>
          <cell r="BS618">
            <v>0</v>
          </cell>
          <cell r="BT618">
            <v>0</v>
          </cell>
          <cell r="BV618">
            <v>0</v>
          </cell>
          <cell r="BW618">
            <v>0</v>
          </cell>
          <cell r="BY618">
            <v>0</v>
          </cell>
          <cell r="BZ618">
            <v>0</v>
          </cell>
          <cell r="CB618">
            <v>0</v>
          </cell>
          <cell r="CC618">
            <v>0</v>
          </cell>
          <cell r="CE618">
            <v>0</v>
          </cell>
          <cell r="CF618">
            <v>0</v>
          </cell>
          <cell r="CH618">
            <v>0</v>
          </cell>
          <cell r="CI618">
            <v>0</v>
          </cell>
          <cell r="CK618">
            <v>0</v>
          </cell>
          <cell r="CL618">
            <v>0</v>
          </cell>
          <cell r="CN618">
            <v>0</v>
          </cell>
          <cell r="CO618">
            <v>0</v>
          </cell>
        </row>
        <row r="619">
          <cell r="B619">
            <v>0</v>
          </cell>
          <cell r="C619">
            <v>0</v>
          </cell>
          <cell r="E619">
            <v>0</v>
          </cell>
          <cell r="F619">
            <v>0</v>
          </cell>
          <cell r="H619">
            <v>0</v>
          </cell>
          <cell r="I619">
            <v>0</v>
          </cell>
          <cell r="K619">
            <v>0</v>
          </cell>
          <cell r="L619">
            <v>0</v>
          </cell>
          <cell r="N619">
            <v>0</v>
          </cell>
          <cell r="O619">
            <v>0</v>
          </cell>
          <cell r="Q619">
            <v>0</v>
          </cell>
          <cell r="R619">
            <v>0</v>
          </cell>
          <cell r="T619">
            <v>0</v>
          </cell>
          <cell r="U619">
            <v>0</v>
          </cell>
          <cell r="W619">
            <v>0</v>
          </cell>
          <cell r="X619">
            <v>0</v>
          </cell>
          <cell r="Z619">
            <v>0</v>
          </cell>
          <cell r="AA619">
            <v>0</v>
          </cell>
          <cell r="AC619">
            <v>0</v>
          </cell>
          <cell r="AD619">
            <v>0</v>
          </cell>
          <cell r="AF619">
            <v>0</v>
          </cell>
          <cell r="AG619">
            <v>0</v>
          </cell>
          <cell r="AI619">
            <v>0</v>
          </cell>
          <cell r="AJ619">
            <v>0</v>
          </cell>
          <cell r="AL619">
            <v>0</v>
          </cell>
          <cell r="AM619">
            <v>0</v>
          </cell>
          <cell r="AO619">
            <v>0</v>
          </cell>
          <cell r="AP619">
            <v>0</v>
          </cell>
          <cell r="AR619">
            <v>0</v>
          </cell>
          <cell r="AS619">
            <v>0</v>
          </cell>
          <cell r="AU619">
            <v>0</v>
          </cell>
          <cell r="AV619">
            <v>0</v>
          </cell>
          <cell r="AX619">
            <v>0</v>
          </cell>
          <cell r="AY619">
            <v>0</v>
          </cell>
          <cell r="BA619">
            <v>0</v>
          </cell>
          <cell r="BB619">
            <v>0</v>
          </cell>
          <cell r="BD619">
            <v>0</v>
          </cell>
          <cell r="BE619">
            <v>0</v>
          </cell>
          <cell r="BG619">
            <v>0</v>
          </cell>
          <cell r="BH619">
            <v>0</v>
          </cell>
          <cell r="BJ619">
            <v>0</v>
          </cell>
          <cell r="BK619">
            <v>0</v>
          </cell>
          <cell r="BM619">
            <v>0</v>
          </cell>
          <cell r="BN619">
            <v>0</v>
          </cell>
          <cell r="BP619">
            <v>0</v>
          </cell>
          <cell r="BQ619">
            <v>0</v>
          </cell>
          <cell r="BS619">
            <v>0</v>
          </cell>
          <cell r="BT619">
            <v>0</v>
          </cell>
          <cell r="BV619">
            <v>0</v>
          </cell>
          <cell r="BW619">
            <v>0</v>
          </cell>
          <cell r="BY619">
            <v>0</v>
          </cell>
          <cell r="BZ619">
            <v>0</v>
          </cell>
          <cell r="CB619">
            <v>0</v>
          </cell>
          <cell r="CC619">
            <v>0</v>
          </cell>
          <cell r="CE619">
            <v>0</v>
          </cell>
          <cell r="CF619">
            <v>0</v>
          </cell>
          <cell r="CH619">
            <v>0</v>
          </cell>
          <cell r="CI619">
            <v>0</v>
          </cell>
          <cell r="CK619">
            <v>0</v>
          </cell>
          <cell r="CL619">
            <v>0</v>
          </cell>
          <cell r="CN619">
            <v>0</v>
          </cell>
          <cell r="CO619">
            <v>0</v>
          </cell>
        </row>
        <row r="620">
          <cell r="B620">
            <v>0</v>
          </cell>
          <cell r="C620">
            <v>0</v>
          </cell>
          <cell r="E620">
            <v>0</v>
          </cell>
          <cell r="F620">
            <v>0</v>
          </cell>
          <cell r="H620">
            <v>0</v>
          </cell>
          <cell r="I620">
            <v>0</v>
          </cell>
          <cell r="K620">
            <v>0</v>
          </cell>
          <cell r="L620">
            <v>0</v>
          </cell>
          <cell r="N620">
            <v>0</v>
          </cell>
          <cell r="O620">
            <v>0</v>
          </cell>
          <cell r="Q620">
            <v>0</v>
          </cell>
          <cell r="R620">
            <v>0</v>
          </cell>
          <cell r="T620">
            <v>0</v>
          </cell>
          <cell r="U620">
            <v>0</v>
          </cell>
          <cell r="W620">
            <v>0</v>
          </cell>
          <cell r="X620">
            <v>0</v>
          </cell>
          <cell r="Z620">
            <v>0</v>
          </cell>
          <cell r="AA620">
            <v>0</v>
          </cell>
          <cell r="AC620">
            <v>0</v>
          </cell>
          <cell r="AD620">
            <v>0</v>
          </cell>
          <cell r="AF620">
            <v>0</v>
          </cell>
          <cell r="AG620">
            <v>0</v>
          </cell>
          <cell r="AI620">
            <v>0</v>
          </cell>
          <cell r="AJ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0</v>
          </cell>
          <cell r="AR620">
            <v>0</v>
          </cell>
          <cell r="AS620">
            <v>0</v>
          </cell>
          <cell r="AU620">
            <v>0</v>
          </cell>
          <cell r="AV620">
            <v>0</v>
          </cell>
          <cell r="AX620">
            <v>0</v>
          </cell>
          <cell r="AY620">
            <v>0</v>
          </cell>
          <cell r="BA620">
            <v>0</v>
          </cell>
          <cell r="BB620">
            <v>0</v>
          </cell>
          <cell r="BD620">
            <v>0</v>
          </cell>
          <cell r="BE620">
            <v>0</v>
          </cell>
          <cell r="BG620">
            <v>0</v>
          </cell>
          <cell r="BH620">
            <v>0</v>
          </cell>
          <cell r="BJ620">
            <v>0</v>
          </cell>
          <cell r="BK620">
            <v>0</v>
          </cell>
          <cell r="BM620">
            <v>0</v>
          </cell>
          <cell r="BN620">
            <v>0</v>
          </cell>
          <cell r="BP620">
            <v>0</v>
          </cell>
          <cell r="BQ620">
            <v>0</v>
          </cell>
          <cell r="BS620">
            <v>0</v>
          </cell>
          <cell r="BT620">
            <v>0</v>
          </cell>
          <cell r="BV620">
            <v>0</v>
          </cell>
          <cell r="BW620">
            <v>0</v>
          </cell>
          <cell r="BY620">
            <v>0</v>
          </cell>
          <cell r="BZ620">
            <v>0</v>
          </cell>
          <cell r="CB620">
            <v>0</v>
          </cell>
          <cell r="CC620">
            <v>0</v>
          </cell>
          <cell r="CE620">
            <v>0</v>
          </cell>
          <cell r="CF620">
            <v>0</v>
          </cell>
          <cell r="CH620">
            <v>0</v>
          </cell>
          <cell r="CI620">
            <v>0</v>
          </cell>
          <cell r="CK620">
            <v>0</v>
          </cell>
          <cell r="CL620">
            <v>0</v>
          </cell>
          <cell r="CN620">
            <v>0</v>
          </cell>
          <cell r="CO620">
            <v>0</v>
          </cell>
        </row>
        <row r="621">
          <cell r="B621">
            <v>0</v>
          </cell>
          <cell r="C621">
            <v>0</v>
          </cell>
          <cell r="E621">
            <v>0</v>
          </cell>
          <cell r="F621">
            <v>0</v>
          </cell>
          <cell r="H621">
            <v>0</v>
          </cell>
          <cell r="I621">
            <v>0</v>
          </cell>
          <cell r="K621">
            <v>0</v>
          </cell>
          <cell r="L621">
            <v>0</v>
          </cell>
          <cell r="N621">
            <v>0</v>
          </cell>
          <cell r="O621">
            <v>0</v>
          </cell>
          <cell r="Q621">
            <v>0</v>
          </cell>
          <cell r="R621">
            <v>0</v>
          </cell>
          <cell r="T621">
            <v>0</v>
          </cell>
          <cell r="U621">
            <v>0</v>
          </cell>
          <cell r="W621">
            <v>0</v>
          </cell>
          <cell r="X621">
            <v>0</v>
          </cell>
          <cell r="Z621">
            <v>0</v>
          </cell>
          <cell r="AA621">
            <v>0</v>
          </cell>
          <cell r="AC621">
            <v>0</v>
          </cell>
          <cell r="AD621">
            <v>0</v>
          </cell>
          <cell r="AF621">
            <v>0</v>
          </cell>
          <cell r="AG621">
            <v>0</v>
          </cell>
          <cell r="AI621">
            <v>0</v>
          </cell>
          <cell r="AJ621">
            <v>0</v>
          </cell>
          <cell r="AL621">
            <v>0</v>
          </cell>
          <cell r="AM621">
            <v>0</v>
          </cell>
          <cell r="AO621">
            <v>0</v>
          </cell>
          <cell r="AP621">
            <v>0</v>
          </cell>
          <cell r="AR621">
            <v>0</v>
          </cell>
          <cell r="AS621">
            <v>0</v>
          </cell>
          <cell r="AU621">
            <v>0</v>
          </cell>
          <cell r="AV621">
            <v>0</v>
          </cell>
          <cell r="AX621">
            <v>0</v>
          </cell>
          <cell r="AY621">
            <v>0</v>
          </cell>
          <cell r="BA621">
            <v>0</v>
          </cell>
          <cell r="BB621">
            <v>0</v>
          </cell>
          <cell r="BD621">
            <v>0</v>
          </cell>
          <cell r="BE621">
            <v>0</v>
          </cell>
          <cell r="BG621">
            <v>0</v>
          </cell>
          <cell r="BH621">
            <v>0</v>
          </cell>
          <cell r="BJ621">
            <v>0</v>
          </cell>
          <cell r="BK621">
            <v>0</v>
          </cell>
          <cell r="BM621">
            <v>0</v>
          </cell>
          <cell r="BN621">
            <v>0</v>
          </cell>
          <cell r="BP621">
            <v>0</v>
          </cell>
          <cell r="BQ621">
            <v>0</v>
          </cell>
          <cell r="BS621">
            <v>0</v>
          </cell>
          <cell r="BT621">
            <v>0</v>
          </cell>
          <cell r="BV621">
            <v>0</v>
          </cell>
          <cell r="BW621">
            <v>0</v>
          </cell>
          <cell r="BY621">
            <v>0</v>
          </cell>
          <cell r="BZ621">
            <v>0</v>
          </cell>
          <cell r="CB621">
            <v>0</v>
          </cell>
          <cell r="CC621">
            <v>0</v>
          </cell>
          <cell r="CE621">
            <v>0</v>
          </cell>
          <cell r="CF621">
            <v>0</v>
          </cell>
          <cell r="CH621">
            <v>0</v>
          </cell>
          <cell r="CI621">
            <v>0</v>
          </cell>
          <cell r="CK621">
            <v>0</v>
          </cell>
          <cell r="CL621">
            <v>0</v>
          </cell>
          <cell r="CN621">
            <v>0</v>
          </cell>
          <cell r="CO621">
            <v>0</v>
          </cell>
        </row>
        <row r="622">
          <cell r="B622">
            <v>0</v>
          </cell>
          <cell r="C622">
            <v>0</v>
          </cell>
          <cell r="E622">
            <v>0</v>
          </cell>
          <cell r="F622">
            <v>0</v>
          </cell>
          <cell r="H622">
            <v>0</v>
          </cell>
          <cell r="I622">
            <v>0</v>
          </cell>
          <cell r="K622">
            <v>0</v>
          </cell>
          <cell r="L622">
            <v>0</v>
          </cell>
          <cell r="N622">
            <v>0</v>
          </cell>
          <cell r="O622">
            <v>0</v>
          </cell>
          <cell r="Q622">
            <v>0</v>
          </cell>
          <cell r="R622">
            <v>0</v>
          </cell>
          <cell r="T622">
            <v>0</v>
          </cell>
          <cell r="U622">
            <v>0</v>
          </cell>
          <cell r="W622">
            <v>0</v>
          </cell>
          <cell r="X622">
            <v>0</v>
          </cell>
          <cell r="Z622">
            <v>0</v>
          </cell>
          <cell r="AA622">
            <v>0</v>
          </cell>
          <cell r="AC622">
            <v>0</v>
          </cell>
          <cell r="AD622">
            <v>0</v>
          </cell>
          <cell r="AF622">
            <v>0</v>
          </cell>
          <cell r="AG622">
            <v>0</v>
          </cell>
          <cell r="AI622">
            <v>0</v>
          </cell>
          <cell r="AJ622">
            <v>0</v>
          </cell>
          <cell r="AL622">
            <v>0</v>
          </cell>
          <cell r="AM622">
            <v>0</v>
          </cell>
          <cell r="AO622">
            <v>0</v>
          </cell>
          <cell r="AP622">
            <v>0</v>
          </cell>
          <cell r="AR622">
            <v>0</v>
          </cell>
          <cell r="AS622">
            <v>0</v>
          </cell>
          <cell r="AU622">
            <v>0</v>
          </cell>
          <cell r="AV622">
            <v>0</v>
          </cell>
          <cell r="AX622">
            <v>0</v>
          </cell>
          <cell r="AY622">
            <v>0</v>
          </cell>
          <cell r="BA622">
            <v>0</v>
          </cell>
          <cell r="BB622">
            <v>0</v>
          </cell>
          <cell r="BD622">
            <v>0</v>
          </cell>
          <cell r="BE622">
            <v>0</v>
          </cell>
          <cell r="BG622">
            <v>0</v>
          </cell>
          <cell r="BH622">
            <v>0</v>
          </cell>
          <cell r="BJ622">
            <v>0</v>
          </cell>
          <cell r="BK622">
            <v>0</v>
          </cell>
          <cell r="BM622">
            <v>0</v>
          </cell>
          <cell r="BN622">
            <v>0</v>
          </cell>
          <cell r="BP622">
            <v>0</v>
          </cell>
          <cell r="BQ622">
            <v>0</v>
          </cell>
          <cell r="BS622">
            <v>0</v>
          </cell>
          <cell r="BT622">
            <v>0</v>
          </cell>
          <cell r="BV622">
            <v>0</v>
          </cell>
          <cell r="BW622">
            <v>0</v>
          </cell>
          <cell r="BY622">
            <v>0</v>
          </cell>
          <cell r="BZ622">
            <v>0</v>
          </cell>
          <cell r="CB622">
            <v>0</v>
          </cell>
          <cell r="CC622">
            <v>0</v>
          </cell>
          <cell r="CE622">
            <v>0</v>
          </cell>
          <cell r="CF622">
            <v>0</v>
          </cell>
          <cell r="CH622">
            <v>0</v>
          </cell>
          <cell r="CI622">
            <v>0</v>
          </cell>
          <cell r="CK622">
            <v>0</v>
          </cell>
          <cell r="CL622">
            <v>0</v>
          </cell>
          <cell r="CN622">
            <v>0</v>
          </cell>
          <cell r="CO622">
            <v>0</v>
          </cell>
        </row>
        <row r="623">
          <cell r="B623">
            <v>0</v>
          </cell>
          <cell r="C623">
            <v>0</v>
          </cell>
          <cell r="E623">
            <v>0</v>
          </cell>
          <cell r="F623">
            <v>0</v>
          </cell>
          <cell r="H623">
            <v>0</v>
          </cell>
          <cell r="I623">
            <v>0</v>
          </cell>
          <cell r="K623">
            <v>0</v>
          </cell>
          <cell r="L623">
            <v>0</v>
          </cell>
          <cell r="N623">
            <v>0</v>
          </cell>
          <cell r="O623">
            <v>0</v>
          </cell>
          <cell r="Q623">
            <v>0</v>
          </cell>
          <cell r="R623">
            <v>0</v>
          </cell>
          <cell r="T623">
            <v>0</v>
          </cell>
          <cell r="U623">
            <v>0</v>
          </cell>
          <cell r="W623">
            <v>0</v>
          </cell>
          <cell r="X623">
            <v>0</v>
          </cell>
          <cell r="Z623">
            <v>0</v>
          </cell>
          <cell r="AA623">
            <v>0</v>
          </cell>
          <cell r="AC623">
            <v>0</v>
          </cell>
          <cell r="AD623">
            <v>0</v>
          </cell>
          <cell r="AF623">
            <v>0</v>
          </cell>
          <cell r="AG623">
            <v>0</v>
          </cell>
          <cell r="AI623">
            <v>0</v>
          </cell>
          <cell r="AJ623">
            <v>0</v>
          </cell>
          <cell r="AL623">
            <v>0</v>
          </cell>
          <cell r="AM623">
            <v>0</v>
          </cell>
          <cell r="AO623">
            <v>0</v>
          </cell>
          <cell r="AP623">
            <v>0</v>
          </cell>
          <cell r="AR623">
            <v>0</v>
          </cell>
          <cell r="AS623">
            <v>0</v>
          </cell>
          <cell r="AU623">
            <v>0</v>
          </cell>
          <cell r="AV623">
            <v>0</v>
          </cell>
          <cell r="AX623">
            <v>0</v>
          </cell>
          <cell r="AY623">
            <v>0</v>
          </cell>
          <cell r="BA623">
            <v>0</v>
          </cell>
          <cell r="BB623">
            <v>0</v>
          </cell>
          <cell r="BD623">
            <v>0</v>
          </cell>
          <cell r="BE623">
            <v>0</v>
          </cell>
          <cell r="BG623">
            <v>0</v>
          </cell>
          <cell r="BH623">
            <v>0</v>
          </cell>
          <cell r="BJ623">
            <v>0</v>
          </cell>
          <cell r="BK623">
            <v>0</v>
          </cell>
          <cell r="BM623">
            <v>0</v>
          </cell>
          <cell r="BN623">
            <v>0</v>
          </cell>
          <cell r="BP623">
            <v>0</v>
          </cell>
          <cell r="BQ623">
            <v>0</v>
          </cell>
          <cell r="BS623">
            <v>0</v>
          </cell>
          <cell r="BT623">
            <v>0</v>
          </cell>
          <cell r="BV623">
            <v>0</v>
          </cell>
          <cell r="BW623">
            <v>0</v>
          </cell>
          <cell r="BY623">
            <v>0</v>
          </cell>
          <cell r="BZ623">
            <v>0</v>
          </cell>
          <cell r="CB623">
            <v>0</v>
          </cell>
          <cell r="CC623">
            <v>0</v>
          </cell>
          <cell r="CE623">
            <v>0</v>
          </cell>
          <cell r="CF623">
            <v>0</v>
          </cell>
          <cell r="CH623">
            <v>0</v>
          </cell>
          <cell r="CI623">
            <v>0</v>
          </cell>
          <cell r="CK623">
            <v>0</v>
          </cell>
          <cell r="CL623">
            <v>0</v>
          </cell>
          <cell r="CN623">
            <v>0</v>
          </cell>
          <cell r="CO623">
            <v>0</v>
          </cell>
        </row>
        <row r="624">
          <cell r="B624">
            <v>0</v>
          </cell>
          <cell r="C624">
            <v>0</v>
          </cell>
          <cell r="E624">
            <v>0</v>
          </cell>
          <cell r="F624">
            <v>0</v>
          </cell>
          <cell r="H624">
            <v>0</v>
          </cell>
          <cell r="I624">
            <v>0</v>
          </cell>
          <cell r="K624">
            <v>0</v>
          </cell>
          <cell r="L624">
            <v>0</v>
          </cell>
          <cell r="N624">
            <v>0</v>
          </cell>
          <cell r="O624">
            <v>0</v>
          </cell>
          <cell r="Q624">
            <v>0</v>
          </cell>
          <cell r="R624">
            <v>0</v>
          </cell>
          <cell r="T624">
            <v>0</v>
          </cell>
          <cell r="U624">
            <v>0</v>
          </cell>
          <cell r="W624">
            <v>0</v>
          </cell>
          <cell r="X624">
            <v>0</v>
          </cell>
          <cell r="Z624">
            <v>0</v>
          </cell>
          <cell r="AA624">
            <v>0</v>
          </cell>
          <cell r="AC624">
            <v>0</v>
          </cell>
          <cell r="AD624">
            <v>0</v>
          </cell>
          <cell r="AF624">
            <v>0</v>
          </cell>
          <cell r="AG624">
            <v>0</v>
          </cell>
          <cell r="AI624">
            <v>0</v>
          </cell>
          <cell r="AJ624">
            <v>0</v>
          </cell>
          <cell r="AL624">
            <v>0</v>
          </cell>
          <cell r="AM624">
            <v>0</v>
          </cell>
          <cell r="AO624">
            <v>0</v>
          </cell>
          <cell r="AP624">
            <v>0</v>
          </cell>
          <cell r="AR624">
            <v>0</v>
          </cell>
          <cell r="AS624">
            <v>0</v>
          </cell>
          <cell r="AU624">
            <v>0</v>
          </cell>
          <cell r="AV624">
            <v>0</v>
          </cell>
          <cell r="AX624">
            <v>0</v>
          </cell>
          <cell r="AY624">
            <v>0</v>
          </cell>
          <cell r="BA624">
            <v>0</v>
          </cell>
          <cell r="BB624">
            <v>0</v>
          </cell>
          <cell r="BD624">
            <v>0</v>
          </cell>
          <cell r="BE624">
            <v>0</v>
          </cell>
          <cell r="BG624">
            <v>0</v>
          </cell>
          <cell r="BH624">
            <v>0</v>
          </cell>
          <cell r="BJ624">
            <v>0</v>
          </cell>
          <cell r="BK624">
            <v>0</v>
          </cell>
          <cell r="BM624">
            <v>0</v>
          </cell>
          <cell r="BN624">
            <v>0</v>
          </cell>
          <cell r="BP624">
            <v>0</v>
          </cell>
          <cell r="BQ624">
            <v>0</v>
          </cell>
          <cell r="BS624">
            <v>0</v>
          </cell>
          <cell r="BT624">
            <v>0</v>
          </cell>
          <cell r="BV624">
            <v>0</v>
          </cell>
          <cell r="BW624">
            <v>0</v>
          </cell>
          <cell r="BY624">
            <v>0</v>
          </cell>
          <cell r="BZ624">
            <v>0</v>
          </cell>
          <cell r="CB624">
            <v>0</v>
          </cell>
          <cell r="CC624">
            <v>0</v>
          </cell>
          <cell r="CE624">
            <v>0</v>
          </cell>
          <cell r="CF624">
            <v>0</v>
          </cell>
          <cell r="CH624">
            <v>0</v>
          </cell>
          <cell r="CI624">
            <v>0</v>
          </cell>
          <cell r="CK624">
            <v>0</v>
          </cell>
          <cell r="CL624">
            <v>0</v>
          </cell>
          <cell r="CN624">
            <v>0</v>
          </cell>
          <cell r="CO624">
            <v>0</v>
          </cell>
        </row>
        <row r="625">
          <cell r="B625">
            <v>0</v>
          </cell>
          <cell r="C625">
            <v>0</v>
          </cell>
          <cell r="E625">
            <v>0</v>
          </cell>
          <cell r="F625">
            <v>0</v>
          </cell>
          <cell r="H625">
            <v>0</v>
          </cell>
          <cell r="I625">
            <v>0</v>
          </cell>
          <cell r="K625">
            <v>0</v>
          </cell>
          <cell r="L625">
            <v>0</v>
          </cell>
          <cell r="N625">
            <v>0</v>
          </cell>
          <cell r="O625">
            <v>0</v>
          </cell>
          <cell r="Q625">
            <v>0</v>
          </cell>
          <cell r="R625">
            <v>0</v>
          </cell>
          <cell r="T625">
            <v>0</v>
          </cell>
          <cell r="U625">
            <v>0</v>
          </cell>
          <cell r="W625">
            <v>0</v>
          </cell>
          <cell r="X625">
            <v>0</v>
          </cell>
          <cell r="Z625">
            <v>0</v>
          </cell>
          <cell r="AA625">
            <v>0</v>
          </cell>
          <cell r="AC625">
            <v>0</v>
          </cell>
          <cell r="AD625">
            <v>0</v>
          </cell>
          <cell r="AF625">
            <v>0</v>
          </cell>
          <cell r="AG625">
            <v>0</v>
          </cell>
          <cell r="AI625">
            <v>0</v>
          </cell>
          <cell r="AJ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0</v>
          </cell>
          <cell r="AR625">
            <v>0</v>
          </cell>
          <cell r="AS625">
            <v>0</v>
          </cell>
          <cell r="AU625">
            <v>0</v>
          </cell>
          <cell r="AV625">
            <v>0</v>
          </cell>
          <cell r="AX625">
            <v>0</v>
          </cell>
          <cell r="AY625">
            <v>0</v>
          </cell>
          <cell r="BA625">
            <v>0</v>
          </cell>
          <cell r="BB625">
            <v>0</v>
          </cell>
          <cell r="BD625">
            <v>0</v>
          </cell>
          <cell r="BE625">
            <v>0</v>
          </cell>
          <cell r="BG625">
            <v>0</v>
          </cell>
          <cell r="BH625">
            <v>0</v>
          </cell>
          <cell r="BJ625">
            <v>0</v>
          </cell>
          <cell r="BK625">
            <v>0</v>
          </cell>
          <cell r="BM625">
            <v>0</v>
          </cell>
          <cell r="BN625">
            <v>0</v>
          </cell>
          <cell r="BP625">
            <v>0</v>
          </cell>
          <cell r="BQ625">
            <v>0</v>
          </cell>
          <cell r="BS625">
            <v>0</v>
          </cell>
          <cell r="BT625">
            <v>0</v>
          </cell>
          <cell r="BV625">
            <v>0</v>
          </cell>
          <cell r="BW625">
            <v>0</v>
          </cell>
          <cell r="BY625">
            <v>0</v>
          </cell>
          <cell r="BZ625">
            <v>0</v>
          </cell>
          <cell r="CB625">
            <v>0</v>
          </cell>
          <cell r="CC625">
            <v>0</v>
          </cell>
          <cell r="CE625">
            <v>0</v>
          </cell>
          <cell r="CF625">
            <v>0</v>
          </cell>
          <cell r="CH625">
            <v>0</v>
          </cell>
          <cell r="CI625">
            <v>0</v>
          </cell>
          <cell r="CK625">
            <v>0</v>
          </cell>
          <cell r="CL625">
            <v>0</v>
          </cell>
          <cell r="CN625">
            <v>0</v>
          </cell>
          <cell r="CO625">
            <v>0</v>
          </cell>
        </row>
        <row r="626">
          <cell r="B626">
            <v>0</v>
          </cell>
          <cell r="C626">
            <v>0</v>
          </cell>
          <cell r="E626">
            <v>0</v>
          </cell>
          <cell r="F626">
            <v>0</v>
          </cell>
          <cell r="H626">
            <v>0</v>
          </cell>
          <cell r="I626">
            <v>0</v>
          </cell>
          <cell r="K626">
            <v>0</v>
          </cell>
          <cell r="L626">
            <v>0</v>
          </cell>
          <cell r="N626">
            <v>0</v>
          </cell>
          <cell r="O626">
            <v>0</v>
          </cell>
          <cell r="Q626">
            <v>0</v>
          </cell>
          <cell r="R626">
            <v>0</v>
          </cell>
          <cell r="T626">
            <v>0</v>
          </cell>
          <cell r="U626">
            <v>0</v>
          </cell>
          <cell r="W626">
            <v>0</v>
          </cell>
          <cell r="X626">
            <v>0</v>
          </cell>
          <cell r="Z626">
            <v>0</v>
          </cell>
          <cell r="AA626">
            <v>0</v>
          </cell>
          <cell r="AC626">
            <v>0</v>
          </cell>
          <cell r="AD626">
            <v>0</v>
          </cell>
          <cell r="AF626">
            <v>0</v>
          </cell>
          <cell r="AG626">
            <v>0</v>
          </cell>
          <cell r="AI626">
            <v>0</v>
          </cell>
          <cell r="AJ626">
            <v>0</v>
          </cell>
          <cell r="AL626">
            <v>0</v>
          </cell>
          <cell r="AM626">
            <v>0</v>
          </cell>
          <cell r="AO626">
            <v>0</v>
          </cell>
          <cell r="AP626">
            <v>0</v>
          </cell>
          <cell r="AR626">
            <v>0</v>
          </cell>
          <cell r="AS626">
            <v>0</v>
          </cell>
          <cell r="AU626">
            <v>0</v>
          </cell>
          <cell r="AV626">
            <v>0</v>
          </cell>
          <cell r="AX626">
            <v>0</v>
          </cell>
          <cell r="AY626">
            <v>0</v>
          </cell>
          <cell r="BA626">
            <v>0</v>
          </cell>
          <cell r="BB626">
            <v>0</v>
          </cell>
          <cell r="BD626">
            <v>0</v>
          </cell>
          <cell r="BE626">
            <v>0</v>
          </cell>
          <cell r="BG626">
            <v>0</v>
          </cell>
          <cell r="BH626">
            <v>0</v>
          </cell>
          <cell r="BJ626">
            <v>0</v>
          </cell>
          <cell r="BK626">
            <v>0</v>
          </cell>
          <cell r="BM626">
            <v>0</v>
          </cell>
          <cell r="BN626">
            <v>0</v>
          </cell>
          <cell r="BP626">
            <v>0</v>
          </cell>
          <cell r="BQ626">
            <v>0</v>
          </cell>
          <cell r="BS626">
            <v>0</v>
          </cell>
          <cell r="BT626">
            <v>0</v>
          </cell>
          <cell r="BV626">
            <v>0</v>
          </cell>
          <cell r="BW626">
            <v>0</v>
          </cell>
          <cell r="BY626">
            <v>0</v>
          </cell>
          <cell r="BZ626">
            <v>0</v>
          </cell>
          <cell r="CB626">
            <v>0</v>
          </cell>
          <cell r="CC626">
            <v>0</v>
          </cell>
          <cell r="CE626">
            <v>0</v>
          </cell>
          <cell r="CF626">
            <v>0</v>
          </cell>
          <cell r="CH626">
            <v>0</v>
          </cell>
          <cell r="CI626">
            <v>0</v>
          </cell>
          <cell r="CK626">
            <v>0</v>
          </cell>
          <cell r="CL626">
            <v>0</v>
          </cell>
          <cell r="CN626">
            <v>0</v>
          </cell>
          <cell r="CO626">
            <v>0</v>
          </cell>
        </row>
        <row r="627">
          <cell r="B627">
            <v>0</v>
          </cell>
          <cell r="C627">
            <v>0</v>
          </cell>
          <cell r="E627">
            <v>0</v>
          </cell>
          <cell r="F627">
            <v>0</v>
          </cell>
          <cell r="H627">
            <v>0</v>
          </cell>
          <cell r="I627">
            <v>0</v>
          </cell>
          <cell r="K627">
            <v>0</v>
          </cell>
          <cell r="L627">
            <v>0</v>
          </cell>
          <cell r="N627">
            <v>0</v>
          </cell>
          <cell r="O627">
            <v>0</v>
          </cell>
          <cell r="Q627">
            <v>0</v>
          </cell>
          <cell r="R627">
            <v>0</v>
          </cell>
          <cell r="T627">
            <v>0</v>
          </cell>
          <cell r="U627">
            <v>0</v>
          </cell>
          <cell r="W627">
            <v>0</v>
          </cell>
          <cell r="X627">
            <v>0</v>
          </cell>
          <cell r="Z627">
            <v>0</v>
          </cell>
          <cell r="AA627">
            <v>0</v>
          </cell>
          <cell r="AC627">
            <v>0</v>
          </cell>
          <cell r="AD627">
            <v>0</v>
          </cell>
          <cell r="AF627">
            <v>0</v>
          </cell>
          <cell r="AG627">
            <v>0</v>
          </cell>
          <cell r="AI627">
            <v>0</v>
          </cell>
          <cell r="AJ627">
            <v>0</v>
          </cell>
          <cell r="AL627">
            <v>0</v>
          </cell>
          <cell r="AM627">
            <v>0</v>
          </cell>
          <cell r="AO627">
            <v>0</v>
          </cell>
          <cell r="AP627">
            <v>0</v>
          </cell>
          <cell r="AR627">
            <v>0</v>
          </cell>
          <cell r="AS627">
            <v>0</v>
          </cell>
          <cell r="AU627">
            <v>0</v>
          </cell>
          <cell r="AV627">
            <v>0</v>
          </cell>
          <cell r="AX627">
            <v>0</v>
          </cell>
          <cell r="AY627">
            <v>0</v>
          </cell>
          <cell r="BA627">
            <v>0</v>
          </cell>
          <cell r="BB627">
            <v>0</v>
          </cell>
          <cell r="BD627">
            <v>0</v>
          </cell>
          <cell r="BE627">
            <v>0</v>
          </cell>
          <cell r="BG627">
            <v>0</v>
          </cell>
          <cell r="BH627">
            <v>0</v>
          </cell>
          <cell r="BJ627">
            <v>0</v>
          </cell>
          <cell r="BK627">
            <v>0</v>
          </cell>
          <cell r="BM627">
            <v>0</v>
          </cell>
          <cell r="BN627">
            <v>1</v>
          </cell>
          <cell r="BP627">
            <v>0</v>
          </cell>
          <cell r="BQ627">
            <v>0</v>
          </cell>
          <cell r="BS627">
            <v>0</v>
          </cell>
          <cell r="BT627">
            <v>0</v>
          </cell>
          <cell r="BV627">
            <v>0</v>
          </cell>
          <cell r="BW627">
            <v>0</v>
          </cell>
          <cell r="BY627">
            <v>0</v>
          </cell>
          <cell r="BZ627">
            <v>0</v>
          </cell>
          <cell r="CB627">
            <v>0</v>
          </cell>
          <cell r="CC627">
            <v>0</v>
          </cell>
          <cell r="CE627">
            <v>0</v>
          </cell>
          <cell r="CF627">
            <v>0</v>
          </cell>
          <cell r="CH627">
            <v>0</v>
          </cell>
          <cell r="CI627">
            <v>0</v>
          </cell>
          <cell r="CK627">
            <v>0</v>
          </cell>
          <cell r="CL627">
            <v>0</v>
          </cell>
          <cell r="CN627">
            <v>0</v>
          </cell>
          <cell r="CO627">
            <v>0</v>
          </cell>
        </row>
        <row r="628">
          <cell r="B628">
            <v>0</v>
          </cell>
          <cell r="C628">
            <v>0</v>
          </cell>
          <cell r="E628">
            <v>0</v>
          </cell>
          <cell r="F628">
            <v>0</v>
          </cell>
          <cell r="H628">
            <v>0</v>
          </cell>
          <cell r="I628">
            <v>0</v>
          </cell>
          <cell r="K628">
            <v>0</v>
          </cell>
          <cell r="L628">
            <v>0</v>
          </cell>
          <cell r="N628">
            <v>0</v>
          </cell>
          <cell r="O628">
            <v>0</v>
          </cell>
          <cell r="Q628">
            <v>0</v>
          </cell>
          <cell r="R628">
            <v>0</v>
          </cell>
          <cell r="T628">
            <v>0</v>
          </cell>
          <cell r="U628">
            <v>0</v>
          </cell>
          <cell r="W628">
            <v>0</v>
          </cell>
          <cell r="X628">
            <v>0</v>
          </cell>
          <cell r="Z628">
            <v>0</v>
          </cell>
          <cell r="AA628">
            <v>0</v>
          </cell>
          <cell r="AC628">
            <v>0</v>
          </cell>
          <cell r="AD628">
            <v>0</v>
          </cell>
          <cell r="AF628">
            <v>0</v>
          </cell>
          <cell r="AG628">
            <v>0</v>
          </cell>
          <cell r="AI628">
            <v>0</v>
          </cell>
          <cell r="AJ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0</v>
          </cell>
          <cell r="AR628">
            <v>0</v>
          </cell>
          <cell r="AS628">
            <v>0</v>
          </cell>
          <cell r="AU628">
            <v>0</v>
          </cell>
          <cell r="AV628">
            <v>0</v>
          </cell>
          <cell r="AX628">
            <v>0</v>
          </cell>
          <cell r="AY628">
            <v>0</v>
          </cell>
          <cell r="BA628">
            <v>0</v>
          </cell>
          <cell r="BB628">
            <v>0</v>
          </cell>
          <cell r="BD628">
            <v>0</v>
          </cell>
          <cell r="BE628">
            <v>0</v>
          </cell>
          <cell r="BG628">
            <v>0</v>
          </cell>
          <cell r="BH628">
            <v>0</v>
          </cell>
          <cell r="BJ628">
            <v>0</v>
          </cell>
          <cell r="BK628">
            <v>0</v>
          </cell>
          <cell r="BM628">
            <v>0</v>
          </cell>
          <cell r="BN628">
            <v>1</v>
          </cell>
          <cell r="BP628">
            <v>0</v>
          </cell>
          <cell r="BQ628">
            <v>0</v>
          </cell>
          <cell r="BS628">
            <v>0</v>
          </cell>
          <cell r="BT628">
            <v>0</v>
          </cell>
          <cell r="BV628">
            <v>0</v>
          </cell>
          <cell r="BW628">
            <v>0</v>
          </cell>
          <cell r="BY628">
            <v>0</v>
          </cell>
          <cell r="BZ628">
            <v>0</v>
          </cell>
          <cell r="CB628">
            <v>0</v>
          </cell>
          <cell r="CC628">
            <v>0</v>
          </cell>
          <cell r="CE628">
            <v>0</v>
          </cell>
          <cell r="CF628">
            <v>0</v>
          </cell>
          <cell r="CH628">
            <v>0</v>
          </cell>
          <cell r="CI628">
            <v>0</v>
          </cell>
          <cell r="CK628">
            <v>0</v>
          </cell>
          <cell r="CL628">
            <v>0</v>
          </cell>
          <cell r="CN628">
            <v>0</v>
          </cell>
          <cell r="CO628">
            <v>0</v>
          </cell>
        </row>
        <row r="629">
          <cell r="B629">
            <v>0</v>
          </cell>
          <cell r="C629">
            <v>0</v>
          </cell>
          <cell r="E629">
            <v>0</v>
          </cell>
          <cell r="F629">
            <v>0</v>
          </cell>
          <cell r="H629">
            <v>0</v>
          </cell>
          <cell r="I629">
            <v>0</v>
          </cell>
          <cell r="K629">
            <v>0</v>
          </cell>
          <cell r="L629">
            <v>0</v>
          </cell>
          <cell r="N629">
            <v>0</v>
          </cell>
          <cell r="O629">
            <v>0</v>
          </cell>
          <cell r="Q629">
            <v>0</v>
          </cell>
          <cell r="R629">
            <v>0</v>
          </cell>
          <cell r="T629">
            <v>0</v>
          </cell>
          <cell r="U629">
            <v>0</v>
          </cell>
          <cell r="W629">
            <v>0</v>
          </cell>
          <cell r="X629">
            <v>0</v>
          </cell>
          <cell r="Z629">
            <v>0</v>
          </cell>
          <cell r="AA629">
            <v>0</v>
          </cell>
          <cell r="AC629">
            <v>0</v>
          </cell>
          <cell r="AD629">
            <v>0</v>
          </cell>
          <cell r="AF629">
            <v>0</v>
          </cell>
          <cell r="AG629">
            <v>0</v>
          </cell>
          <cell r="AI629">
            <v>0</v>
          </cell>
          <cell r="AJ629">
            <v>0</v>
          </cell>
          <cell r="AL629">
            <v>0</v>
          </cell>
          <cell r="AM629">
            <v>0</v>
          </cell>
          <cell r="AO629">
            <v>0</v>
          </cell>
          <cell r="AP629">
            <v>0</v>
          </cell>
          <cell r="AR629">
            <v>0</v>
          </cell>
          <cell r="AS629">
            <v>0</v>
          </cell>
          <cell r="AU629">
            <v>0</v>
          </cell>
          <cell r="AV629">
            <v>0</v>
          </cell>
          <cell r="AX629">
            <v>0</v>
          </cell>
          <cell r="AY629">
            <v>0</v>
          </cell>
          <cell r="BA629">
            <v>0</v>
          </cell>
          <cell r="BB629">
            <v>0</v>
          </cell>
          <cell r="BD629">
            <v>0</v>
          </cell>
          <cell r="BE629">
            <v>0</v>
          </cell>
          <cell r="BG629">
            <v>0</v>
          </cell>
          <cell r="BH629">
            <v>0</v>
          </cell>
          <cell r="BJ629">
            <v>0</v>
          </cell>
          <cell r="BK629">
            <v>0</v>
          </cell>
          <cell r="BM629">
            <v>0</v>
          </cell>
          <cell r="BN629">
            <v>1</v>
          </cell>
          <cell r="BP629">
            <v>0</v>
          </cell>
          <cell r="BQ629">
            <v>0</v>
          </cell>
          <cell r="BS629">
            <v>0</v>
          </cell>
          <cell r="BT629">
            <v>0</v>
          </cell>
          <cell r="BV629">
            <v>0</v>
          </cell>
          <cell r="BW629">
            <v>0</v>
          </cell>
          <cell r="BY629">
            <v>0</v>
          </cell>
          <cell r="BZ629">
            <v>0</v>
          </cell>
          <cell r="CB629">
            <v>0</v>
          </cell>
          <cell r="CC629">
            <v>0</v>
          </cell>
          <cell r="CE629">
            <v>0</v>
          </cell>
          <cell r="CF629">
            <v>0</v>
          </cell>
          <cell r="CH629">
            <v>0</v>
          </cell>
          <cell r="CI629">
            <v>0</v>
          </cell>
          <cell r="CK629">
            <v>0</v>
          </cell>
          <cell r="CL629">
            <v>0</v>
          </cell>
          <cell r="CN629">
            <v>0</v>
          </cell>
          <cell r="CO629">
            <v>0</v>
          </cell>
        </row>
        <row r="630">
          <cell r="B630">
            <v>0</v>
          </cell>
          <cell r="C630">
            <v>0</v>
          </cell>
          <cell r="E630">
            <v>0</v>
          </cell>
          <cell r="F630">
            <v>0</v>
          </cell>
          <cell r="H630">
            <v>0</v>
          </cell>
          <cell r="I630">
            <v>0</v>
          </cell>
          <cell r="K630">
            <v>0</v>
          </cell>
          <cell r="L630">
            <v>0</v>
          </cell>
          <cell r="N630">
            <v>0</v>
          </cell>
          <cell r="O630">
            <v>0</v>
          </cell>
          <cell r="Q630">
            <v>0</v>
          </cell>
          <cell r="R630">
            <v>0</v>
          </cell>
          <cell r="T630">
            <v>0</v>
          </cell>
          <cell r="U630">
            <v>0</v>
          </cell>
          <cell r="W630">
            <v>0</v>
          </cell>
          <cell r="X630">
            <v>0</v>
          </cell>
          <cell r="Z630">
            <v>0</v>
          </cell>
          <cell r="AA630">
            <v>0</v>
          </cell>
          <cell r="AC630">
            <v>0</v>
          </cell>
          <cell r="AD630">
            <v>0</v>
          </cell>
          <cell r="AF630">
            <v>0</v>
          </cell>
          <cell r="AG630">
            <v>0</v>
          </cell>
          <cell r="AI630">
            <v>0</v>
          </cell>
          <cell r="AJ630">
            <v>0</v>
          </cell>
          <cell r="AL630">
            <v>0</v>
          </cell>
          <cell r="AM630">
            <v>0</v>
          </cell>
          <cell r="AO630">
            <v>0</v>
          </cell>
          <cell r="AP630">
            <v>0</v>
          </cell>
          <cell r="AR630">
            <v>0</v>
          </cell>
          <cell r="AS630">
            <v>0</v>
          </cell>
          <cell r="AU630">
            <v>0</v>
          </cell>
          <cell r="AV630">
            <v>0</v>
          </cell>
          <cell r="AX630">
            <v>0</v>
          </cell>
          <cell r="AY630">
            <v>0</v>
          </cell>
          <cell r="BA630">
            <v>0</v>
          </cell>
          <cell r="BB630">
            <v>0</v>
          </cell>
          <cell r="BD630">
            <v>0</v>
          </cell>
          <cell r="BE630">
            <v>0</v>
          </cell>
          <cell r="BG630">
            <v>0</v>
          </cell>
          <cell r="BH630">
            <v>0</v>
          </cell>
          <cell r="BJ630">
            <v>0</v>
          </cell>
          <cell r="BK630">
            <v>0</v>
          </cell>
          <cell r="BM630">
            <v>0</v>
          </cell>
          <cell r="BN630">
            <v>1</v>
          </cell>
          <cell r="BP630">
            <v>0</v>
          </cell>
          <cell r="BQ630">
            <v>0</v>
          </cell>
          <cell r="BS630">
            <v>0</v>
          </cell>
          <cell r="BT630">
            <v>0</v>
          </cell>
          <cell r="BV630">
            <v>0</v>
          </cell>
          <cell r="BW630">
            <v>0</v>
          </cell>
          <cell r="BY630">
            <v>0</v>
          </cell>
          <cell r="BZ630">
            <v>0</v>
          </cell>
          <cell r="CB630">
            <v>0</v>
          </cell>
          <cell r="CC630">
            <v>0</v>
          </cell>
          <cell r="CE630">
            <v>0</v>
          </cell>
          <cell r="CF630">
            <v>0</v>
          </cell>
          <cell r="CH630">
            <v>0</v>
          </cell>
          <cell r="CI630">
            <v>0</v>
          </cell>
          <cell r="CK630">
            <v>0</v>
          </cell>
          <cell r="CL630">
            <v>0</v>
          </cell>
          <cell r="CN630">
            <v>0</v>
          </cell>
          <cell r="CO630">
            <v>0</v>
          </cell>
        </row>
        <row r="631">
          <cell r="B631">
            <v>0</v>
          </cell>
          <cell r="C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0</v>
          </cell>
          <cell r="K631">
            <v>0</v>
          </cell>
          <cell r="L631">
            <v>0</v>
          </cell>
          <cell r="N631">
            <v>0</v>
          </cell>
          <cell r="O631">
            <v>0</v>
          </cell>
          <cell r="Q631">
            <v>0</v>
          </cell>
          <cell r="R631">
            <v>0</v>
          </cell>
          <cell r="T631">
            <v>0</v>
          </cell>
          <cell r="U631">
            <v>0</v>
          </cell>
          <cell r="W631">
            <v>0</v>
          </cell>
          <cell r="X631">
            <v>0</v>
          </cell>
          <cell r="Z631">
            <v>0</v>
          </cell>
          <cell r="AA631">
            <v>0</v>
          </cell>
          <cell r="AC631">
            <v>0</v>
          </cell>
          <cell r="AD631">
            <v>0</v>
          </cell>
          <cell r="AF631">
            <v>0</v>
          </cell>
          <cell r="AG631">
            <v>0</v>
          </cell>
          <cell r="AI631">
            <v>0</v>
          </cell>
          <cell r="AJ631">
            <v>0</v>
          </cell>
          <cell r="AL631">
            <v>0</v>
          </cell>
          <cell r="AM631">
            <v>0</v>
          </cell>
          <cell r="AO631">
            <v>0</v>
          </cell>
          <cell r="AP631">
            <v>0</v>
          </cell>
          <cell r="AR631">
            <v>0</v>
          </cell>
          <cell r="AS631">
            <v>0</v>
          </cell>
          <cell r="AU631">
            <v>0</v>
          </cell>
          <cell r="AV631">
            <v>0</v>
          </cell>
          <cell r="AX631">
            <v>0</v>
          </cell>
          <cell r="AY631">
            <v>0</v>
          </cell>
          <cell r="BA631">
            <v>0</v>
          </cell>
          <cell r="BB631">
            <v>0</v>
          </cell>
          <cell r="BD631">
            <v>0</v>
          </cell>
          <cell r="BE631">
            <v>0</v>
          </cell>
          <cell r="BG631">
            <v>0</v>
          </cell>
          <cell r="BH631">
            <v>0</v>
          </cell>
          <cell r="BJ631">
            <v>0</v>
          </cell>
          <cell r="BK631">
            <v>0</v>
          </cell>
          <cell r="BM631">
            <v>0</v>
          </cell>
          <cell r="BN631">
            <v>2</v>
          </cell>
          <cell r="BP631">
            <v>0</v>
          </cell>
          <cell r="BQ631">
            <v>0</v>
          </cell>
          <cell r="BS631">
            <v>0</v>
          </cell>
          <cell r="BT631">
            <v>0</v>
          </cell>
          <cell r="BV631">
            <v>0</v>
          </cell>
          <cell r="BW631">
            <v>0</v>
          </cell>
          <cell r="BY631">
            <v>0</v>
          </cell>
          <cell r="BZ631">
            <v>0</v>
          </cell>
          <cell r="CB631">
            <v>0</v>
          </cell>
          <cell r="CC631">
            <v>0</v>
          </cell>
          <cell r="CE631">
            <v>0</v>
          </cell>
          <cell r="CF631">
            <v>0</v>
          </cell>
          <cell r="CH631">
            <v>0</v>
          </cell>
          <cell r="CI631">
            <v>0</v>
          </cell>
          <cell r="CK631">
            <v>0</v>
          </cell>
          <cell r="CL631">
            <v>0</v>
          </cell>
          <cell r="CN631">
            <v>0</v>
          </cell>
          <cell r="CO631">
            <v>0</v>
          </cell>
        </row>
        <row r="632">
          <cell r="B632">
            <v>0</v>
          </cell>
          <cell r="C632">
            <v>0</v>
          </cell>
          <cell r="E632">
            <v>0</v>
          </cell>
          <cell r="F632">
            <v>0</v>
          </cell>
          <cell r="H632">
            <v>0</v>
          </cell>
          <cell r="I632">
            <v>0</v>
          </cell>
          <cell r="K632">
            <v>0</v>
          </cell>
          <cell r="L632">
            <v>0</v>
          </cell>
          <cell r="N632">
            <v>0</v>
          </cell>
          <cell r="O632">
            <v>0</v>
          </cell>
          <cell r="Q632">
            <v>0</v>
          </cell>
          <cell r="R632">
            <v>0</v>
          </cell>
          <cell r="T632">
            <v>0</v>
          </cell>
          <cell r="U632">
            <v>0</v>
          </cell>
          <cell r="W632">
            <v>0</v>
          </cell>
          <cell r="X632">
            <v>0</v>
          </cell>
          <cell r="Z632">
            <v>0</v>
          </cell>
          <cell r="AA632">
            <v>0</v>
          </cell>
          <cell r="AC632">
            <v>0</v>
          </cell>
          <cell r="AD632">
            <v>0</v>
          </cell>
          <cell r="AF632">
            <v>0</v>
          </cell>
          <cell r="AG632">
            <v>0</v>
          </cell>
          <cell r="AI632">
            <v>0</v>
          </cell>
          <cell r="AJ632">
            <v>0</v>
          </cell>
          <cell r="AL632">
            <v>0</v>
          </cell>
          <cell r="AM632">
            <v>0</v>
          </cell>
          <cell r="AO632">
            <v>0</v>
          </cell>
          <cell r="AP632">
            <v>0</v>
          </cell>
          <cell r="AR632">
            <v>0</v>
          </cell>
          <cell r="AS632">
            <v>0</v>
          </cell>
          <cell r="AU632">
            <v>0</v>
          </cell>
          <cell r="AV632">
            <v>0</v>
          </cell>
          <cell r="AX632">
            <v>0</v>
          </cell>
          <cell r="AY632">
            <v>0</v>
          </cell>
          <cell r="BA632">
            <v>0</v>
          </cell>
          <cell r="BB632">
            <v>0</v>
          </cell>
          <cell r="BD632">
            <v>0</v>
          </cell>
          <cell r="BE632">
            <v>0</v>
          </cell>
          <cell r="BG632">
            <v>0</v>
          </cell>
          <cell r="BH632">
            <v>0</v>
          </cell>
          <cell r="BJ632">
            <v>0</v>
          </cell>
          <cell r="BK632">
            <v>0</v>
          </cell>
          <cell r="BM632">
            <v>0</v>
          </cell>
          <cell r="BN632">
            <v>1</v>
          </cell>
          <cell r="BP632">
            <v>0</v>
          </cell>
          <cell r="BQ632">
            <v>0</v>
          </cell>
          <cell r="BS632">
            <v>0</v>
          </cell>
          <cell r="BT632">
            <v>0</v>
          </cell>
          <cell r="BV632">
            <v>0</v>
          </cell>
          <cell r="BW632">
            <v>0</v>
          </cell>
          <cell r="BY632">
            <v>0</v>
          </cell>
          <cell r="BZ632">
            <v>0</v>
          </cell>
          <cell r="CB632">
            <v>0</v>
          </cell>
          <cell r="CC632">
            <v>0</v>
          </cell>
          <cell r="CE632">
            <v>0</v>
          </cell>
          <cell r="CF632">
            <v>0</v>
          </cell>
          <cell r="CH632">
            <v>0</v>
          </cell>
          <cell r="CI632">
            <v>0</v>
          </cell>
          <cell r="CK632">
            <v>0</v>
          </cell>
          <cell r="CL632">
            <v>0</v>
          </cell>
          <cell r="CN632">
            <v>0</v>
          </cell>
          <cell r="CO632">
            <v>0</v>
          </cell>
        </row>
        <row r="633">
          <cell r="B633">
            <v>0</v>
          </cell>
          <cell r="C633">
            <v>0</v>
          </cell>
          <cell r="E633">
            <v>0</v>
          </cell>
          <cell r="F633">
            <v>0</v>
          </cell>
          <cell r="H633">
            <v>0</v>
          </cell>
          <cell r="I633">
            <v>0</v>
          </cell>
          <cell r="K633">
            <v>0</v>
          </cell>
          <cell r="L633">
            <v>0</v>
          </cell>
          <cell r="N633">
            <v>0</v>
          </cell>
          <cell r="O633">
            <v>0</v>
          </cell>
          <cell r="Q633">
            <v>0</v>
          </cell>
          <cell r="R633">
            <v>0</v>
          </cell>
          <cell r="T633">
            <v>0</v>
          </cell>
          <cell r="U633">
            <v>0</v>
          </cell>
          <cell r="W633">
            <v>0</v>
          </cell>
          <cell r="X633">
            <v>0</v>
          </cell>
          <cell r="Z633">
            <v>0</v>
          </cell>
          <cell r="AA633">
            <v>0</v>
          </cell>
          <cell r="AC633">
            <v>0</v>
          </cell>
          <cell r="AD633">
            <v>0</v>
          </cell>
          <cell r="AF633">
            <v>0</v>
          </cell>
          <cell r="AG633">
            <v>0</v>
          </cell>
          <cell r="AI633">
            <v>0</v>
          </cell>
          <cell r="AJ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0</v>
          </cell>
          <cell r="AR633">
            <v>0</v>
          </cell>
          <cell r="AS633">
            <v>0</v>
          </cell>
          <cell r="AU633">
            <v>0</v>
          </cell>
          <cell r="AV633">
            <v>0</v>
          </cell>
          <cell r="AX633">
            <v>0</v>
          </cell>
          <cell r="AY633">
            <v>0</v>
          </cell>
          <cell r="BA633">
            <v>0</v>
          </cell>
          <cell r="BB633">
            <v>0</v>
          </cell>
          <cell r="BD633">
            <v>0</v>
          </cell>
          <cell r="BE633">
            <v>0</v>
          </cell>
          <cell r="BG633">
            <v>0</v>
          </cell>
          <cell r="BH633">
            <v>0</v>
          </cell>
          <cell r="BJ633">
            <v>0</v>
          </cell>
          <cell r="BK633">
            <v>0</v>
          </cell>
          <cell r="BM633">
            <v>0</v>
          </cell>
          <cell r="BN633">
            <v>1</v>
          </cell>
          <cell r="BP633">
            <v>0</v>
          </cell>
          <cell r="BQ633">
            <v>0</v>
          </cell>
          <cell r="BS633">
            <v>0</v>
          </cell>
          <cell r="BT633">
            <v>0</v>
          </cell>
          <cell r="BV633">
            <v>0</v>
          </cell>
          <cell r="BW633">
            <v>0</v>
          </cell>
          <cell r="BY633">
            <v>0</v>
          </cell>
          <cell r="BZ633">
            <v>0</v>
          </cell>
          <cell r="CB633">
            <v>0</v>
          </cell>
          <cell r="CC633">
            <v>0</v>
          </cell>
          <cell r="CE633">
            <v>0</v>
          </cell>
          <cell r="CF633">
            <v>0</v>
          </cell>
          <cell r="CH633">
            <v>0</v>
          </cell>
          <cell r="CI633">
            <v>0</v>
          </cell>
          <cell r="CK633">
            <v>0</v>
          </cell>
          <cell r="CL633">
            <v>0</v>
          </cell>
          <cell r="CN633">
            <v>0</v>
          </cell>
          <cell r="CO633">
            <v>0</v>
          </cell>
        </row>
        <row r="634">
          <cell r="B634">
            <v>0</v>
          </cell>
          <cell r="C634">
            <v>0</v>
          </cell>
          <cell r="E634">
            <v>0</v>
          </cell>
          <cell r="F634">
            <v>0</v>
          </cell>
          <cell r="H634">
            <v>0</v>
          </cell>
          <cell r="I634">
            <v>0</v>
          </cell>
          <cell r="K634">
            <v>0</v>
          </cell>
          <cell r="L634">
            <v>0</v>
          </cell>
          <cell r="N634">
            <v>0</v>
          </cell>
          <cell r="O634">
            <v>0</v>
          </cell>
          <cell r="Q634">
            <v>0</v>
          </cell>
          <cell r="R634">
            <v>0</v>
          </cell>
          <cell r="T634">
            <v>0</v>
          </cell>
          <cell r="U634">
            <v>0</v>
          </cell>
          <cell r="W634">
            <v>0</v>
          </cell>
          <cell r="X634">
            <v>0</v>
          </cell>
          <cell r="Z634">
            <v>0</v>
          </cell>
          <cell r="AA634">
            <v>0</v>
          </cell>
          <cell r="AC634">
            <v>0</v>
          </cell>
          <cell r="AD634">
            <v>0</v>
          </cell>
          <cell r="AF634">
            <v>0</v>
          </cell>
          <cell r="AG634">
            <v>0</v>
          </cell>
          <cell r="AI634">
            <v>0</v>
          </cell>
          <cell r="AJ634">
            <v>0</v>
          </cell>
          <cell r="AL634">
            <v>0</v>
          </cell>
          <cell r="AM634">
            <v>0</v>
          </cell>
          <cell r="AO634">
            <v>0</v>
          </cell>
          <cell r="AP634">
            <v>0</v>
          </cell>
          <cell r="AR634">
            <v>0</v>
          </cell>
          <cell r="AS634">
            <v>0</v>
          </cell>
          <cell r="AU634">
            <v>0</v>
          </cell>
          <cell r="AV634">
            <v>0</v>
          </cell>
          <cell r="AX634">
            <v>0</v>
          </cell>
          <cell r="AY634">
            <v>0</v>
          </cell>
          <cell r="BA634">
            <v>0</v>
          </cell>
          <cell r="BB634">
            <v>0</v>
          </cell>
          <cell r="BD634">
            <v>0</v>
          </cell>
          <cell r="BE634">
            <v>0</v>
          </cell>
          <cell r="BG634">
            <v>0</v>
          </cell>
          <cell r="BH634">
            <v>0</v>
          </cell>
          <cell r="BJ634">
            <v>0</v>
          </cell>
          <cell r="BK634">
            <v>0</v>
          </cell>
          <cell r="BM634">
            <v>0</v>
          </cell>
          <cell r="BN634">
            <v>1</v>
          </cell>
          <cell r="BP634">
            <v>0</v>
          </cell>
          <cell r="BQ634">
            <v>0</v>
          </cell>
          <cell r="BS634">
            <v>0</v>
          </cell>
          <cell r="BT634">
            <v>0</v>
          </cell>
          <cell r="BV634">
            <v>0</v>
          </cell>
          <cell r="BW634">
            <v>0</v>
          </cell>
          <cell r="BY634">
            <v>0</v>
          </cell>
          <cell r="BZ634">
            <v>0</v>
          </cell>
          <cell r="CB634">
            <v>0</v>
          </cell>
          <cell r="CC634">
            <v>0</v>
          </cell>
          <cell r="CE634">
            <v>0</v>
          </cell>
          <cell r="CF634">
            <v>0</v>
          </cell>
          <cell r="CH634">
            <v>0</v>
          </cell>
          <cell r="CI634">
            <v>0</v>
          </cell>
          <cell r="CK634">
            <v>0</v>
          </cell>
          <cell r="CL634">
            <v>0</v>
          </cell>
          <cell r="CN634">
            <v>0</v>
          </cell>
          <cell r="CO634">
            <v>0</v>
          </cell>
        </row>
        <row r="635">
          <cell r="B635">
            <v>0</v>
          </cell>
          <cell r="C635">
            <v>0</v>
          </cell>
          <cell r="E635">
            <v>0</v>
          </cell>
          <cell r="F635">
            <v>0</v>
          </cell>
          <cell r="H635">
            <v>0</v>
          </cell>
          <cell r="I635">
            <v>0</v>
          </cell>
          <cell r="K635">
            <v>0</v>
          </cell>
          <cell r="L635">
            <v>0</v>
          </cell>
          <cell r="N635">
            <v>0</v>
          </cell>
          <cell r="O635">
            <v>0</v>
          </cell>
          <cell r="Q635">
            <v>0</v>
          </cell>
          <cell r="R635">
            <v>0</v>
          </cell>
          <cell r="T635">
            <v>0</v>
          </cell>
          <cell r="U635">
            <v>0</v>
          </cell>
          <cell r="W635">
            <v>0</v>
          </cell>
          <cell r="X635">
            <v>0</v>
          </cell>
          <cell r="Z635">
            <v>0</v>
          </cell>
          <cell r="AA635">
            <v>0</v>
          </cell>
          <cell r="AC635">
            <v>0</v>
          </cell>
          <cell r="AD635">
            <v>0</v>
          </cell>
          <cell r="AF635">
            <v>0</v>
          </cell>
          <cell r="AG635">
            <v>0</v>
          </cell>
          <cell r="AI635">
            <v>0</v>
          </cell>
          <cell r="AJ635">
            <v>0</v>
          </cell>
          <cell r="AL635">
            <v>0</v>
          </cell>
          <cell r="AM635">
            <v>0</v>
          </cell>
          <cell r="AO635">
            <v>0</v>
          </cell>
          <cell r="AP635">
            <v>0</v>
          </cell>
          <cell r="AR635">
            <v>0</v>
          </cell>
          <cell r="AS635">
            <v>0</v>
          </cell>
          <cell r="AU635">
            <v>0</v>
          </cell>
          <cell r="AV635">
            <v>0</v>
          </cell>
          <cell r="AX635">
            <v>0</v>
          </cell>
          <cell r="AY635">
            <v>0</v>
          </cell>
          <cell r="BA635">
            <v>0</v>
          </cell>
          <cell r="BB635">
            <v>0</v>
          </cell>
          <cell r="BD635">
            <v>0</v>
          </cell>
          <cell r="BE635">
            <v>0</v>
          </cell>
          <cell r="BG635">
            <v>0</v>
          </cell>
          <cell r="BH635">
            <v>0</v>
          </cell>
          <cell r="BJ635">
            <v>0</v>
          </cell>
          <cell r="BK635">
            <v>0</v>
          </cell>
          <cell r="BM635">
            <v>0</v>
          </cell>
          <cell r="BN635">
            <v>1</v>
          </cell>
          <cell r="BP635">
            <v>0</v>
          </cell>
          <cell r="BQ635">
            <v>0</v>
          </cell>
          <cell r="BS635">
            <v>0</v>
          </cell>
          <cell r="BT635">
            <v>0</v>
          </cell>
          <cell r="BV635">
            <v>0</v>
          </cell>
          <cell r="BW635">
            <v>0</v>
          </cell>
          <cell r="BY635">
            <v>0</v>
          </cell>
          <cell r="BZ635">
            <v>0</v>
          </cell>
          <cell r="CB635">
            <v>0</v>
          </cell>
          <cell r="CC635">
            <v>0</v>
          </cell>
          <cell r="CE635">
            <v>0</v>
          </cell>
          <cell r="CF635">
            <v>0</v>
          </cell>
          <cell r="CH635">
            <v>0</v>
          </cell>
          <cell r="CI635">
            <v>0</v>
          </cell>
          <cell r="CK635">
            <v>0</v>
          </cell>
          <cell r="CL635">
            <v>0</v>
          </cell>
          <cell r="CN635">
            <v>0</v>
          </cell>
          <cell r="CO635">
            <v>0</v>
          </cell>
        </row>
        <row r="636">
          <cell r="B636">
            <v>0</v>
          </cell>
          <cell r="C636">
            <v>0</v>
          </cell>
          <cell r="E636">
            <v>0</v>
          </cell>
          <cell r="F636">
            <v>0</v>
          </cell>
          <cell r="H636">
            <v>0</v>
          </cell>
          <cell r="I636">
            <v>0</v>
          </cell>
          <cell r="K636">
            <v>0</v>
          </cell>
          <cell r="L636">
            <v>0</v>
          </cell>
          <cell r="N636">
            <v>0</v>
          </cell>
          <cell r="O636">
            <v>0</v>
          </cell>
          <cell r="Q636">
            <v>0</v>
          </cell>
          <cell r="R636">
            <v>0</v>
          </cell>
          <cell r="T636">
            <v>0</v>
          </cell>
          <cell r="U636">
            <v>0</v>
          </cell>
          <cell r="W636">
            <v>0</v>
          </cell>
          <cell r="X636">
            <v>0</v>
          </cell>
          <cell r="Z636">
            <v>0</v>
          </cell>
          <cell r="AA636">
            <v>0</v>
          </cell>
          <cell r="AC636">
            <v>0</v>
          </cell>
          <cell r="AD636">
            <v>0</v>
          </cell>
          <cell r="AF636">
            <v>0</v>
          </cell>
          <cell r="AG636">
            <v>0</v>
          </cell>
          <cell r="AI636">
            <v>0</v>
          </cell>
          <cell r="AJ636">
            <v>0</v>
          </cell>
          <cell r="AL636">
            <v>0</v>
          </cell>
          <cell r="AM636">
            <v>0</v>
          </cell>
          <cell r="AO636">
            <v>0</v>
          </cell>
          <cell r="AP636">
            <v>0</v>
          </cell>
          <cell r="AR636">
            <v>0</v>
          </cell>
          <cell r="AS636">
            <v>0</v>
          </cell>
          <cell r="AU636">
            <v>0</v>
          </cell>
          <cell r="AV636">
            <v>0</v>
          </cell>
          <cell r="AX636">
            <v>0</v>
          </cell>
          <cell r="AY636">
            <v>0</v>
          </cell>
          <cell r="BA636">
            <v>0</v>
          </cell>
          <cell r="BB636">
            <v>0</v>
          </cell>
          <cell r="BD636">
            <v>0</v>
          </cell>
          <cell r="BE636">
            <v>0</v>
          </cell>
          <cell r="BG636">
            <v>0</v>
          </cell>
          <cell r="BH636">
            <v>0</v>
          </cell>
          <cell r="BJ636">
            <v>0</v>
          </cell>
          <cell r="BK636">
            <v>0</v>
          </cell>
          <cell r="BM636">
            <v>0</v>
          </cell>
          <cell r="BN636">
            <v>1</v>
          </cell>
          <cell r="BP636">
            <v>0</v>
          </cell>
          <cell r="BQ636">
            <v>0</v>
          </cell>
          <cell r="BS636">
            <v>0</v>
          </cell>
          <cell r="BT636">
            <v>0</v>
          </cell>
          <cell r="BV636">
            <v>0</v>
          </cell>
          <cell r="BW636">
            <v>0</v>
          </cell>
          <cell r="BY636">
            <v>0</v>
          </cell>
          <cell r="BZ636">
            <v>0</v>
          </cell>
          <cell r="CB636">
            <v>0</v>
          </cell>
          <cell r="CC636">
            <v>0</v>
          </cell>
          <cell r="CE636">
            <v>0</v>
          </cell>
          <cell r="CF636">
            <v>0</v>
          </cell>
          <cell r="CH636">
            <v>0</v>
          </cell>
          <cell r="CI636">
            <v>0</v>
          </cell>
          <cell r="CK636">
            <v>0</v>
          </cell>
          <cell r="CL636">
            <v>0</v>
          </cell>
          <cell r="CN636">
            <v>0</v>
          </cell>
          <cell r="CO636">
            <v>0</v>
          </cell>
        </row>
        <row r="637">
          <cell r="B637">
            <v>0</v>
          </cell>
          <cell r="C637">
            <v>0</v>
          </cell>
          <cell r="E637">
            <v>0</v>
          </cell>
          <cell r="F637">
            <v>0</v>
          </cell>
          <cell r="H637">
            <v>0</v>
          </cell>
          <cell r="I637">
            <v>0</v>
          </cell>
          <cell r="K637">
            <v>0</v>
          </cell>
          <cell r="L637">
            <v>0</v>
          </cell>
          <cell r="N637">
            <v>0</v>
          </cell>
          <cell r="O637">
            <v>0</v>
          </cell>
          <cell r="Q637">
            <v>0</v>
          </cell>
          <cell r="R637">
            <v>0</v>
          </cell>
          <cell r="T637">
            <v>0</v>
          </cell>
          <cell r="U637">
            <v>0</v>
          </cell>
          <cell r="W637">
            <v>0</v>
          </cell>
          <cell r="X637">
            <v>0</v>
          </cell>
          <cell r="Z637">
            <v>0</v>
          </cell>
          <cell r="AA637">
            <v>0</v>
          </cell>
          <cell r="AC637">
            <v>0</v>
          </cell>
          <cell r="AD637">
            <v>0</v>
          </cell>
          <cell r="AF637">
            <v>0</v>
          </cell>
          <cell r="AG637">
            <v>0</v>
          </cell>
          <cell r="AI637">
            <v>0</v>
          </cell>
          <cell r="AJ637">
            <v>0</v>
          </cell>
          <cell r="AL637">
            <v>0</v>
          </cell>
          <cell r="AM637">
            <v>0</v>
          </cell>
          <cell r="AO637">
            <v>0</v>
          </cell>
          <cell r="AP637">
            <v>0</v>
          </cell>
          <cell r="AR637">
            <v>0</v>
          </cell>
          <cell r="AS637">
            <v>0</v>
          </cell>
          <cell r="AU637">
            <v>0</v>
          </cell>
          <cell r="AV637">
            <v>0</v>
          </cell>
          <cell r="AX637">
            <v>0</v>
          </cell>
          <cell r="AY637">
            <v>0</v>
          </cell>
          <cell r="BA637">
            <v>0</v>
          </cell>
          <cell r="BB637">
            <v>0</v>
          </cell>
          <cell r="BD637">
            <v>0</v>
          </cell>
          <cell r="BE637">
            <v>0</v>
          </cell>
          <cell r="BG637">
            <v>0</v>
          </cell>
          <cell r="BH637">
            <v>0</v>
          </cell>
          <cell r="BJ637">
            <v>0</v>
          </cell>
          <cell r="BK637">
            <v>0</v>
          </cell>
          <cell r="BM637">
            <v>0</v>
          </cell>
          <cell r="BN637">
            <v>3</v>
          </cell>
          <cell r="BP637">
            <v>0</v>
          </cell>
          <cell r="BQ637">
            <v>0</v>
          </cell>
          <cell r="BS637">
            <v>0</v>
          </cell>
          <cell r="BT637">
            <v>0</v>
          </cell>
          <cell r="BV637">
            <v>0</v>
          </cell>
          <cell r="BW637">
            <v>0</v>
          </cell>
          <cell r="BY637">
            <v>0</v>
          </cell>
          <cell r="BZ637">
            <v>0</v>
          </cell>
          <cell r="CB637">
            <v>0</v>
          </cell>
          <cell r="CC637">
            <v>0</v>
          </cell>
          <cell r="CE637">
            <v>0</v>
          </cell>
          <cell r="CF637">
            <v>0</v>
          </cell>
          <cell r="CH637">
            <v>0</v>
          </cell>
          <cell r="CI637">
            <v>0</v>
          </cell>
          <cell r="CK637">
            <v>0</v>
          </cell>
          <cell r="CL637">
            <v>0</v>
          </cell>
          <cell r="CN637">
            <v>0</v>
          </cell>
          <cell r="CO637">
            <v>0</v>
          </cell>
        </row>
        <row r="638">
          <cell r="B638">
            <v>0</v>
          </cell>
          <cell r="C638">
            <v>0</v>
          </cell>
          <cell r="E638">
            <v>0</v>
          </cell>
          <cell r="F638">
            <v>0</v>
          </cell>
          <cell r="H638">
            <v>0</v>
          </cell>
          <cell r="I638">
            <v>0</v>
          </cell>
          <cell r="K638">
            <v>0</v>
          </cell>
          <cell r="L638">
            <v>0</v>
          </cell>
          <cell r="N638">
            <v>0</v>
          </cell>
          <cell r="O638">
            <v>0</v>
          </cell>
          <cell r="Q638">
            <v>0</v>
          </cell>
          <cell r="R638">
            <v>0</v>
          </cell>
          <cell r="T638">
            <v>0</v>
          </cell>
          <cell r="U638">
            <v>0</v>
          </cell>
          <cell r="W638">
            <v>0</v>
          </cell>
          <cell r="X638">
            <v>0</v>
          </cell>
          <cell r="Z638">
            <v>0</v>
          </cell>
          <cell r="AA638">
            <v>0</v>
          </cell>
          <cell r="AC638">
            <v>0</v>
          </cell>
          <cell r="AD638">
            <v>0</v>
          </cell>
          <cell r="AF638">
            <v>0</v>
          </cell>
          <cell r="AG638">
            <v>0</v>
          </cell>
          <cell r="AI638">
            <v>0</v>
          </cell>
          <cell r="AJ638">
            <v>0</v>
          </cell>
          <cell r="AL638">
            <v>0</v>
          </cell>
          <cell r="AM638">
            <v>0</v>
          </cell>
          <cell r="AO638">
            <v>0</v>
          </cell>
          <cell r="AP638">
            <v>0</v>
          </cell>
          <cell r="AR638">
            <v>0</v>
          </cell>
          <cell r="AS638">
            <v>0</v>
          </cell>
          <cell r="AU638">
            <v>0</v>
          </cell>
          <cell r="AV638">
            <v>0</v>
          </cell>
          <cell r="AX638">
            <v>0</v>
          </cell>
          <cell r="AY638">
            <v>0</v>
          </cell>
          <cell r="BA638">
            <v>0</v>
          </cell>
          <cell r="BB638">
            <v>0</v>
          </cell>
          <cell r="BD638">
            <v>0</v>
          </cell>
          <cell r="BE638">
            <v>0</v>
          </cell>
          <cell r="BG638">
            <v>0</v>
          </cell>
          <cell r="BH638">
            <v>0</v>
          </cell>
          <cell r="BJ638">
            <v>0</v>
          </cell>
          <cell r="BK638">
            <v>0</v>
          </cell>
          <cell r="BM638">
            <v>0</v>
          </cell>
          <cell r="BN638">
            <v>1</v>
          </cell>
          <cell r="BP638">
            <v>0</v>
          </cell>
          <cell r="BQ638">
            <v>0</v>
          </cell>
          <cell r="BS638">
            <v>0</v>
          </cell>
          <cell r="BT638">
            <v>0</v>
          </cell>
          <cell r="BV638">
            <v>0</v>
          </cell>
          <cell r="BW638">
            <v>0</v>
          </cell>
          <cell r="BY638">
            <v>0</v>
          </cell>
          <cell r="BZ638">
            <v>0</v>
          </cell>
          <cell r="CB638">
            <v>0</v>
          </cell>
          <cell r="CC638">
            <v>0</v>
          </cell>
          <cell r="CE638">
            <v>0</v>
          </cell>
          <cell r="CF638">
            <v>0</v>
          </cell>
          <cell r="CH638">
            <v>0</v>
          </cell>
          <cell r="CI638">
            <v>0</v>
          </cell>
          <cell r="CK638">
            <v>0</v>
          </cell>
          <cell r="CL638">
            <v>0</v>
          </cell>
          <cell r="CN638">
            <v>0</v>
          </cell>
          <cell r="CO638">
            <v>0</v>
          </cell>
        </row>
        <row r="639">
          <cell r="B639">
            <v>0</v>
          </cell>
          <cell r="C639">
            <v>0</v>
          </cell>
          <cell r="E639">
            <v>0</v>
          </cell>
          <cell r="F639">
            <v>0</v>
          </cell>
          <cell r="H639">
            <v>0</v>
          </cell>
          <cell r="I639">
            <v>0</v>
          </cell>
          <cell r="K639">
            <v>0</v>
          </cell>
          <cell r="L639">
            <v>0</v>
          </cell>
          <cell r="N639">
            <v>0</v>
          </cell>
          <cell r="O639">
            <v>0</v>
          </cell>
          <cell r="Q639">
            <v>0</v>
          </cell>
          <cell r="R639">
            <v>0</v>
          </cell>
          <cell r="T639">
            <v>0</v>
          </cell>
          <cell r="U639">
            <v>0</v>
          </cell>
          <cell r="W639">
            <v>0</v>
          </cell>
          <cell r="X639">
            <v>0</v>
          </cell>
          <cell r="Z639">
            <v>0</v>
          </cell>
          <cell r="AA639">
            <v>0</v>
          </cell>
          <cell r="AC639">
            <v>0</v>
          </cell>
          <cell r="AD639">
            <v>0</v>
          </cell>
          <cell r="AF639">
            <v>0</v>
          </cell>
          <cell r="AG639">
            <v>0</v>
          </cell>
          <cell r="AI639">
            <v>0</v>
          </cell>
          <cell r="AJ639">
            <v>0</v>
          </cell>
          <cell r="AL639">
            <v>0</v>
          </cell>
          <cell r="AM639">
            <v>0</v>
          </cell>
          <cell r="AO639">
            <v>0</v>
          </cell>
          <cell r="AP639">
            <v>0</v>
          </cell>
          <cell r="AR639">
            <v>0</v>
          </cell>
          <cell r="AS639">
            <v>0</v>
          </cell>
          <cell r="AU639">
            <v>0</v>
          </cell>
          <cell r="AV639">
            <v>0</v>
          </cell>
          <cell r="AX639">
            <v>0</v>
          </cell>
          <cell r="AY639">
            <v>0</v>
          </cell>
          <cell r="BA639">
            <v>0</v>
          </cell>
          <cell r="BB639">
            <v>0</v>
          </cell>
          <cell r="BD639">
            <v>0</v>
          </cell>
          <cell r="BE639">
            <v>0</v>
          </cell>
          <cell r="BG639">
            <v>0</v>
          </cell>
          <cell r="BH639">
            <v>0</v>
          </cell>
          <cell r="BJ639">
            <v>0</v>
          </cell>
          <cell r="BK639">
            <v>0</v>
          </cell>
          <cell r="BM639">
            <v>0</v>
          </cell>
          <cell r="BN639">
            <v>1</v>
          </cell>
          <cell r="BP639">
            <v>0</v>
          </cell>
          <cell r="BQ639">
            <v>0</v>
          </cell>
          <cell r="BS639">
            <v>0</v>
          </cell>
          <cell r="BT639">
            <v>0</v>
          </cell>
          <cell r="BV639">
            <v>0</v>
          </cell>
          <cell r="BW639">
            <v>0</v>
          </cell>
          <cell r="BY639">
            <v>0</v>
          </cell>
          <cell r="BZ639">
            <v>0</v>
          </cell>
          <cell r="CB639">
            <v>0</v>
          </cell>
          <cell r="CC639">
            <v>0</v>
          </cell>
          <cell r="CE639">
            <v>0</v>
          </cell>
          <cell r="CF639">
            <v>0</v>
          </cell>
          <cell r="CH639">
            <v>0</v>
          </cell>
          <cell r="CI639">
            <v>0</v>
          </cell>
          <cell r="CK639">
            <v>0</v>
          </cell>
          <cell r="CL639">
            <v>0</v>
          </cell>
          <cell r="CN639">
            <v>0</v>
          </cell>
          <cell r="CO639">
            <v>0</v>
          </cell>
        </row>
        <row r="640">
          <cell r="B640">
            <v>0</v>
          </cell>
          <cell r="C640">
            <v>0</v>
          </cell>
          <cell r="E640">
            <v>0</v>
          </cell>
          <cell r="F640">
            <v>0</v>
          </cell>
          <cell r="H640">
            <v>0</v>
          </cell>
          <cell r="I640">
            <v>0</v>
          </cell>
          <cell r="K640">
            <v>0</v>
          </cell>
          <cell r="L640">
            <v>0</v>
          </cell>
          <cell r="N640">
            <v>0</v>
          </cell>
          <cell r="O640">
            <v>0</v>
          </cell>
          <cell r="Q640">
            <v>0</v>
          </cell>
          <cell r="R640">
            <v>0</v>
          </cell>
          <cell r="T640">
            <v>0</v>
          </cell>
          <cell r="U640">
            <v>0</v>
          </cell>
          <cell r="W640">
            <v>0</v>
          </cell>
          <cell r="X640">
            <v>0</v>
          </cell>
          <cell r="Z640">
            <v>0</v>
          </cell>
          <cell r="AA640">
            <v>0</v>
          </cell>
          <cell r="AC640">
            <v>0</v>
          </cell>
          <cell r="AD640">
            <v>0</v>
          </cell>
          <cell r="AF640">
            <v>0</v>
          </cell>
          <cell r="AG640">
            <v>0</v>
          </cell>
          <cell r="AI640">
            <v>0</v>
          </cell>
          <cell r="AJ640">
            <v>0</v>
          </cell>
          <cell r="AL640">
            <v>0</v>
          </cell>
          <cell r="AM640">
            <v>0</v>
          </cell>
          <cell r="AO640">
            <v>0</v>
          </cell>
          <cell r="AP640">
            <v>0</v>
          </cell>
          <cell r="AR640">
            <v>0</v>
          </cell>
          <cell r="AS640">
            <v>0</v>
          </cell>
          <cell r="AU640">
            <v>0</v>
          </cell>
          <cell r="AV640">
            <v>0</v>
          </cell>
          <cell r="AX640">
            <v>0</v>
          </cell>
          <cell r="AY640">
            <v>0</v>
          </cell>
          <cell r="BA640">
            <v>0</v>
          </cell>
          <cell r="BB640">
            <v>0</v>
          </cell>
          <cell r="BD640">
            <v>0</v>
          </cell>
          <cell r="BE640">
            <v>0</v>
          </cell>
          <cell r="BG640">
            <v>0</v>
          </cell>
          <cell r="BH640">
            <v>0</v>
          </cell>
          <cell r="BJ640">
            <v>0</v>
          </cell>
          <cell r="BK640">
            <v>0</v>
          </cell>
          <cell r="BM640">
            <v>0</v>
          </cell>
          <cell r="BN640">
            <v>2</v>
          </cell>
          <cell r="BP640">
            <v>0</v>
          </cell>
          <cell r="BQ640">
            <v>0</v>
          </cell>
          <cell r="BS640">
            <v>0</v>
          </cell>
          <cell r="BT640">
            <v>0</v>
          </cell>
          <cell r="BV640">
            <v>0</v>
          </cell>
          <cell r="BW640">
            <v>0</v>
          </cell>
          <cell r="BY640">
            <v>0</v>
          </cell>
          <cell r="BZ640">
            <v>0</v>
          </cell>
          <cell r="CB640">
            <v>0</v>
          </cell>
          <cell r="CC640">
            <v>0</v>
          </cell>
          <cell r="CE640">
            <v>0</v>
          </cell>
          <cell r="CF640">
            <v>0</v>
          </cell>
          <cell r="CH640">
            <v>0</v>
          </cell>
          <cell r="CI640">
            <v>0</v>
          </cell>
          <cell r="CK640">
            <v>0</v>
          </cell>
          <cell r="CL640">
            <v>0</v>
          </cell>
          <cell r="CN640">
            <v>0</v>
          </cell>
          <cell r="CO640">
            <v>0</v>
          </cell>
        </row>
        <row r="641">
          <cell r="B641">
            <v>0</v>
          </cell>
          <cell r="C641">
            <v>0</v>
          </cell>
          <cell r="E641">
            <v>0</v>
          </cell>
          <cell r="F641">
            <v>0</v>
          </cell>
          <cell r="H641">
            <v>0</v>
          </cell>
          <cell r="I641">
            <v>0</v>
          </cell>
          <cell r="K641">
            <v>0</v>
          </cell>
          <cell r="L641">
            <v>0</v>
          </cell>
          <cell r="N641">
            <v>0</v>
          </cell>
          <cell r="O641">
            <v>0</v>
          </cell>
          <cell r="Q641">
            <v>0</v>
          </cell>
          <cell r="R641">
            <v>0</v>
          </cell>
          <cell r="T641">
            <v>0</v>
          </cell>
          <cell r="U641">
            <v>0</v>
          </cell>
          <cell r="W641">
            <v>0</v>
          </cell>
          <cell r="X641">
            <v>0</v>
          </cell>
          <cell r="Z641">
            <v>0</v>
          </cell>
          <cell r="AA641">
            <v>0</v>
          </cell>
          <cell r="AC641">
            <v>0</v>
          </cell>
          <cell r="AD641">
            <v>0</v>
          </cell>
          <cell r="AF641">
            <v>0</v>
          </cell>
          <cell r="AG641">
            <v>0</v>
          </cell>
          <cell r="AI641">
            <v>0</v>
          </cell>
          <cell r="AJ641">
            <v>0</v>
          </cell>
          <cell r="AL641">
            <v>0</v>
          </cell>
          <cell r="AM641">
            <v>0</v>
          </cell>
          <cell r="AO641">
            <v>0</v>
          </cell>
          <cell r="AP641">
            <v>0</v>
          </cell>
          <cell r="AR641">
            <v>0</v>
          </cell>
          <cell r="AS641">
            <v>0</v>
          </cell>
          <cell r="AU641">
            <v>0</v>
          </cell>
          <cell r="AV641">
            <v>0</v>
          </cell>
          <cell r="AX641">
            <v>0</v>
          </cell>
          <cell r="AY641">
            <v>0</v>
          </cell>
          <cell r="BA641">
            <v>0</v>
          </cell>
          <cell r="BB641">
            <v>0</v>
          </cell>
          <cell r="BD641">
            <v>0</v>
          </cell>
          <cell r="BE641">
            <v>0</v>
          </cell>
          <cell r="BG641">
            <v>0</v>
          </cell>
          <cell r="BH641">
            <v>0</v>
          </cell>
          <cell r="BJ641">
            <v>0</v>
          </cell>
          <cell r="BK641">
            <v>0</v>
          </cell>
          <cell r="BM641">
            <v>0</v>
          </cell>
          <cell r="BN641">
            <v>1</v>
          </cell>
          <cell r="BP641">
            <v>0</v>
          </cell>
          <cell r="BQ641">
            <v>0</v>
          </cell>
          <cell r="BS641">
            <v>0</v>
          </cell>
          <cell r="BT641">
            <v>0</v>
          </cell>
          <cell r="BV641">
            <v>0</v>
          </cell>
          <cell r="BW641">
            <v>0</v>
          </cell>
          <cell r="BY641">
            <v>0</v>
          </cell>
          <cell r="BZ641">
            <v>0</v>
          </cell>
          <cell r="CB641">
            <v>0</v>
          </cell>
          <cell r="CC641">
            <v>0</v>
          </cell>
          <cell r="CE641">
            <v>0</v>
          </cell>
          <cell r="CF641">
            <v>0</v>
          </cell>
          <cell r="CH641">
            <v>0</v>
          </cell>
          <cell r="CI641">
            <v>0</v>
          </cell>
          <cell r="CK641">
            <v>0</v>
          </cell>
          <cell r="CL641">
            <v>0</v>
          </cell>
          <cell r="CN641">
            <v>0</v>
          </cell>
          <cell r="CO641">
            <v>0</v>
          </cell>
        </row>
        <row r="642">
          <cell r="B642">
            <v>0</v>
          </cell>
          <cell r="C642">
            <v>0</v>
          </cell>
          <cell r="E642">
            <v>0</v>
          </cell>
          <cell r="F642">
            <v>0</v>
          </cell>
          <cell r="H642">
            <v>0</v>
          </cell>
          <cell r="I642">
            <v>0</v>
          </cell>
          <cell r="K642">
            <v>0</v>
          </cell>
          <cell r="L642">
            <v>0</v>
          </cell>
          <cell r="N642">
            <v>0</v>
          </cell>
          <cell r="O642">
            <v>0</v>
          </cell>
          <cell r="Q642">
            <v>0</v>
          </cell>
          <cell r="R642">
            <v>0</v>
          </cell>
          <cell r="T642">
            <v>0</v>
          </cell>
          <cell r="U642">
            <v>0</v>
          </cell>
          <cell r="W642">
            <v>0</v>
          </cell>
          <cell r="X642">
            <v>0</v>
          </cell>
          <cell r="Z642">
            <v>0</v>
          </cell>
          <cell r="AA642">
            <v>0</v>
          </cell>
          <cell r="AC642">
            <v>0</v>
          </cell>
          <cell r="AD642">
            <v>0</v>
          </cell>
          <cell r="AF642">
            <v>0</v>
          </cell>
          <cell r="AG642">
            <v>0</v>
          </cell>
          <cell r="AI642">
            <v>0</v>
          </cell>
          <cell r="AJ642">
            <v>0</v>
          </cell>
          <cell r="AL642">
            <v>0</v>
          </cell>
          <cell r="AM642">
            <v>0</v>
          </cell>
          <cell r="AO642">
            <v>0</v>
          </cell>
          <cell r="AP642">
            <v>0</v>
          </cell>
          <cell r="AR642">
            <v>0</v>
          </cell>
          <cell r="AS642">
            <v>0</v>
          </cell>
          <cell r="AU642">
            <v>0</v>
          </cell>
          <cell r="AV642">
            <v>0</v>
          </cell>
          <cell r="AX642">
            <v>0</v>
          </cell>
          <cell r="AY642">
            <v>0</v>
          </cell>
          <cell r="BA642">
            <v>0</v>
          </cell>
          <cell r="BB642">
            <v>0</v>
          </cell>
          <cell r="BD642">
            <v>0</v>
          </cell>
          <cell r="BE642">
            <v>0</v>
          </cell>
          <cell r="BG642">
            <v>0</v>
          </cell>
          <cell r="BH642">
            <v>0</v>
          </cell>
          <cell r="BJ642">
            <v>0</v>
          </cell>
          <cell r="BK642">
            <v>0</v>
          </cell>
          <cell r="BM642">
            <v>0</v>
          </cell>
          <cell r="BN642">
            <v>1</v>
          </cell>
          <cell r="BP642">
            <v>0</v>
          </cell>
          <cell r="BQ642">
            <v>0</v>
          </cell>
          <cell r="BS642">
            <v>0</v>
          </cell>
          <cell r="BT642">
            <v>0</v>
          </cell>
          <cell r="BV642">
            <v>0</v>
          </cell>
          <cell r="BW642">
            <v>0</v>
          </cell>
          <cell r="BY642">
            <v>0</v>
          </cell>
          <cell r="BZ642">
            <v>0</v>
          </cell>
          <cell r="CB642">
            <v>0</v>
          </cell>
          <cell r="CC642">
            <v>0</v>
          </cell>
          <cell r="CE642">
            <v>0</v>
          </cell>
          <cell r="CF642">
            <v>0</v>
          </cell>
          <cell r="CH642">
            <v>0</v>
          </cell>
          <cell r="CI642">
            <v>0</v>
          </cell>
          <cell r="CK642">
            <v>0</v>
          </cell>
          <cell r="CL642">
            <v>0</v>
          </cell>
          <cell r="CN642">
            <v>0</v>
          </cell>
          <cell r="CO642">
            <v>0</v>
          </cell>
        </row>
        <row r="643">
          <cell r="B643">
            <v>0</v>
          </cell>
          <cell r="C643">
            <v>0</v>
          </cell>
          <cell r="E643">
            <v>0</v>
          </cell>
          <cell r="F643">
            <v>0</v>
          </cell>
          <cell r="H643">
            <v>0</v>
          </cell>
          <cell r="I643">
            <v>0</v>
          </cell>
          <cell r="K643">
            <v>0</v>
          </cell>
          <cell r="L643">
            <v>0</v>
          </cell>
          <cell r="N643">
            <v>0</v>
          </cell>
          <cell r="O643">
            <v>0</v>
          </cell>
          <cell r="Q643">
            <v>0</v>
          </cell>
          <cell r="R643">
            <v>0</v>
          </cell>
          <cell r="T643">
            <v>0</v>
          </cell>
          <cell r="U643">
            <v>0</v>
          </cell>
          <cell r="W643">
            <v>0</v>
          </cell>
          <cell r="X643">
            <v>0</v>
          </cell>
          <cell r="Z643">
            <v>0</v>
          </cell>
          <cell r="AA643">
            <v>0</v>
          </cell>
          <cell r="AC643">
            <v>0</v>
          </cell>
          <cell r="AD643">
            <v>0</v>
          </cell>
          <cell r="AF643">
            <v>0</v>
          </cell>
          <cell r="AG643">
            <v>0</v>
          </cell>
          <cell r="AI643">
            <v>0</v>
          </cell>
          <cell r="AJ643">
            <v>0</v>
          </cell>
          <cell r="AL643">
            <v>0</v>
          </cell>
          <cell r="AM643">
            <v>0</v>
          </cell>
          <cell r="AO643">
            <v>0</v>
          </cell>
          <cell r="AP643">
            <v>0</v>
          </cell>
          <cell r="AR643">
            <v>0</v>
          </cell>
          <cell r="AS643">
            <v>0</v>
          </cell>
          <cell r="AU643">
            <v>0</v>
          </cell>
          <cell r="AV643">
            <v>0</v>
          </cell>
          <cell r="AX643">
            <v>0</v>
          </cell>
          <cell r="AY643">
            <v>0</v>
          </cell>
          <cell r="BA643">
            <v>0</v>
          </cell>
          <cell r="BB643">
            <v>0</v>
          </cell>
          <cell r="BD643">
            <v>0</v>
          </cell>
          <cell r="BE643">
            <v>0</v>
          </cell>
          <cell r="BG643">
            <v>0</v>
          </cell>
          <cell r="BH643">
            <v>0</v>
          </cell>
          <cell r="BJ643">
            <v>0</v>
          </cell>
          <cell r="BK643">
            <v>0</v>
          </cell>
          <cell r="BM643">
            <v>0</v>
          </cell>
          <cell r="BN643">
            <v>1</v>
          </cell>
          <cell r="BP643">
            <v>0</v>
          </cell>
          <cell r="BQ643">
            <v>0</v>
          </cell>
          <cell r="BS643">
            <v>0</v>
          </cell>
          <cell r="BT643">
            <v>0</v>
          </cell>
          <cell r="BV643">
            <v>0</v>
          </cell>
          <cell r="BW643">
            <v>0</v>
          </cell>
          <cell r="BY643">
            <v>0</v>
          </cell>
          <cell r="BZ643">
            <v>0</v>
          </cell>
          <cell r="CB643">
            <v>0</v>
          </cell>
          <cell r="CC643">
            <v>0</v>
          </cell>
          <cell r="CE643">
            <v>0</v>
          </cell>
          <cell r="CF643">
            <v>0</v>
          </cell>
          <cell r="CH643">
            <v>0</v>
          </cell>
          <cell r="CI643">
            <v>0</v>
          </cell>
          <cell r="CK643">
            <v>0</v>
          </cell>
          <cell r="CL643">
            <v>0</v>
          </cell>
          <cell r="CN643">
            <v>0</v>
          </cell>
          <cell r="CO643">
            <v>0</v>
          </cell>
        </row>
        <row r="644">
          <cell r="B644">
            <v>0</v>
          </cell>
          <cell r="C644">
            <v>0</v>
          </cell>
          <cell r="E644">
            <v>0</v>
          </cell>
          <cell r="F644">
            <v>0</v>
          </cell>
          <cell r="H644">
            <v>0</v>
          </cell>
          <cell r="I644">
            <v>0</v>
          </cell>
          <cell r="K644">
            <v>0</v>
          </cell>
          <cell r="L644">
            <v>0</v>
          </cell>
          <cell r="N644">
            <v>0</v>
          </cell>
          <cell r="O644">
            <v>0</v>
          </cell>
          <cell r="Q644">
            <v>0</v>
          </cell>
          <cell r="R644">
            <v>0</v>
          </cell>
          <cell r="T644">
            <v>0</v>
          </cell>
          <cell r="U644">
            <v>0</v>
          </cell>
          <cell r="W644">
            <v>0</v>
          </cell>
          <cell r="X644">
            <v>0</v>
          </cell>
          <cell r="Z644">
            <v>0</v>
          </cell>
          <cell r="AA644">
            <v>0</v>
          </cell>
          <cell r="AC644">
            <v>0</v>
          </cell>
          <cell r="AD644">
            <v>0</v>
          </cell>
          <cell r="AF644">
            <v>0</v>
          </cell>
          <cell r="AG644">
            <v>0</v>
          </cell>
          <cell r="AI644">
            <v>0</v>
          </cell>
          <cell r="AJ644">
            <v>0</v>
          </cell>
          <cell r="AL644">
            <v>0</v>
          </cell>
          <cell r="AM644">
            <v>0</v>
          </cell>
          <cell r="AO644">
            <v>0</v>
          </cell>
          <cell r="AP644">
            <v>0</v>
          </cell>
          <cell r="AR644">
            <v>0</v>
          </cell>
          <cell r="AS644">
            <v>0</v>
          </cell>
          <cell r="AU644">
            <v>0</v>
          </cell>
          <cell r="AV644">
            <v>0</v>
          </cell>
          <cell r="AX644">
            <v>0</v>
          </cell>
          <cell r="AY644">
            <v>0</v>
          </cell>
          <cell r="BA644">
            <v>0</v>
          </cell>
          <cell r="BB644">
            <v>0</v>
          </cell>
          <cell r="BD644">
            <v>0</v>
          </cell>
          <cell r="BE644">
            <v>0</v>
          </cell>
          <cell r="BG644">
            <v>0</v>
          </cell>
          <cell r="BH644">
            <v>0</v>
          </cell>
          <cell r="BJ644">
            <v>0</v>
          </cell>
          <cell r="BK644">
            <v>0</v>
          </cell>
          <cell r="BM644">
            <v>0</v>
          </cell>
          <cell r="BN644">
            <v>4</v>
          </cell>
          <cell r="BP644">
            <v>0</v>
          </cell>
          <cell r="BQ644">
            <v>0</v>
          </cell>
          <cell r="BS644">
            <v>0</v>
          </cell>
          <cell r="BT644">
            <v>0</v>
          </cell>
          <cell r="BV644">
            <v>0</v>
          </cell>
          <cell r="BW644">
            <v>0</v>
          </cell>
          <cell r="BY644">
            <v>0</v>
          </cell>
          <cell r="BZ644">
            <v>0</v>
          </cell>
          <cell r="CB644">
            <v>0</v>
          </cell>
          <cell r="CC644">
            <v>0</v>
          </cell>
          <cell r="CE644">
            <v>0</v>
          </cell>
          <cell r="CF644">
            <v>0</v>
          </cell>
          <cell r="CH644">
            <v>0</v>
          </cell>
          <cell r="CI644">
            <v>0</v>
          </cell>
          <cell r="CK644">
            <v>0</v>
          </cell>
          <cell r="CL644">
            <v>0</v>
          </cell>
          <cell r="CN644">
            <v>0</v>
          </cell>
          <cell r="CO644">
            <v>0</v>
          </cell>
        </row>
        <row r="645">
          <cell r="B645">
            <v>0</v>
          </cell>
          <cell r="C645">
            <v>0</v>
          </cell>
          <cell r="E645">
            <v>0</v>
          </cell>
          <cell r="F645">
            <v>0</v>
          </cell>
          <cell r="H645">
            <v>0</v>
          </cell>
          <cell r="I645">
            <v>0</v>
          </cell>
          <cell r="K645">
            <v>0</v>
          </cell>
          <cell r="L645">
            <v>0</v>
          </cell>
          <cell r="N645">
            <v>0</v>
          </cell>
          <cell r="O645">
            <v>0</v>
          </cell>
          <cell r="Q645">
            <v>0</v>
          </cell>
          <cell r="R645">
            <v>0</v>
          </cell>
          <cell r="T645">
            <v>0</v>
          </cell>
          <cell r="U645">
            <v>0</v>
          </cell>
          <cell r="W645">
            <v>0</v>
          </cell>
          <cell r="X645">
            <v>0</v>
          </cell>
          <cell r="Z645">
            <v>0</v>
          </cell>
          <cell r="AA645">
            <v>0</v>
          </cell>
          <cell r="AC645">
            <v>0</v>
          </cell>
          <cell r="AD645">
            <v>0</v>
          </cell>
          <cell r="AF645">
            <v>0</v>
          </cell>
          <cell r="AG645">
            <v>0</v>
          </cell>
          <cell r="AI645">
            <v>0</v>
          </cell>
          <cell r="AJ645">
            <v>0</v>
          </cell>
          <cell r="AL645">
            <v>0</v>
          </cell>
          <cell r="AM645">
            <v>0</v>
          </cell>
          <cell r="AO645">
            <v>0</v>
          </cell>
          <cell r="AP645">
            <v>0</v>
          </cell>
          <cell r="AR645">
            <v>0</v>
          </cell>
          <cell r="AS645">
            <v>0</v>
          </cell>
          <cell r="AU645">
            <v>0</v>
          </cell>
          <cell r="AV645">
            <v>0</v>
          </cell>
          <cell r="AX645">
            <v>0</v>
          </cell>
          <cell r="AY645">
            <v>0</v>
          </cell>
          <cell r="BA645">
            <v>0</v>
          </cell>
          <cell r="BB645">
            <v>0</v>
          </cell>
          <cell r="BD645">
            <v>0</v>
          </cell>
          <cell r="BE645">
            <v>0</v>
          </cell>
          <cell r="BG645">
            <v>0</v>
          </cell>
          <cell r="BH645">
            <v>0</v>
          </cell>
          <cell r="BJ645">
            <v>0</v>
          </cell>
          <cell r="BK645">
            <v>0</v>
          </cell>
          <cell r="BM645">
            <v>0</v>
          </cell>
          <cell r="BN645">
            <v>1</v>
          </cell>
          <cell r="BP645">
            <v>0</v>
          </cell>
          <cell r="BQ645">
            <v>0</v>
          </cell>
          <cell r="BS645">
            <v>0</v>
          </cell>
          <cell r="BT645">
            <v>0</v>
          </cell>
          <cell r="BV645">
            <v>0</v>
          </cell>
          <cell r="BW645">
            <v>0</v>
          </cell>
          <cell r="BY645">
            <v>0</v>
          </cell>
          <cell r="BZ645">
            <v>0</v>
          </cell>
          <cell r="CB645">
            <v>0</v>
          </cell>
          <cell r="CC645">
            <v>0</v>
          </cell>
          <cell r="CE645">
            <v>0</v>
          </cell>
          <cell r="CF645">
            <v>0</v>
          </cell>
          <cell r="CH645">
            <v>0</v>
          </cell>
          <cell r="CI645">
            <v>0</v>
          </cell>
          <cell r="CK645">
            <v>0</v>
          </cell>
          <cell r="CL645">
            <v>0</v>
          </cell>
          <cell r="CN645">
            <v>0</v>
          </cell>
          <cell r="CO645">
            <v>0</v>
          </cell>
        </row>
        <row r="646">
          <cell r="B646">
            <v>0</v>
          </cell>
          <cell r="C646">
            <v>0</v>
          </cell>
          <cell r="E646">
            <v>0</v>
          </cell>
          <cell r="F646">
            <v>0</v>
          </cell>
          <cell r="H646">
            <v>0</v>
          </cell>
          <cell r="I646">
            <v>0</v>
          </cell>
          <cell r="K646">
            <v>0</v>
          </cell>
          <cell r="L646">
            <v>0</v>
          </cell>
          <cell r="N646">
            <v>0</v>
          </cell>
          <cell r="O646">
            <v>0</v>
          </cell>
          <cell r="Q646">
            <v>0</v>
          </cell>
          <cell r="R646">
            <v>0</v>
          </cell>
          <cell r="T646">
            <v>0</v>
          </cell>
          <cell r="U646">
            <v>0</v>
          </cell>
          <cell r="W646">
            <v>0</v>
          </cell>
          <cell r="X646">
            <v>0</v>
          </cell>
          <cell r="Z646">
            <v>0</v>
          </cell>
          <cell r="AA646">
            <v>0</v>
          </cell>
          <cell r="AC646">
            <v>0</v>
          </cell>
          <cell r="AD646">
            <v>0</v>
          </cell>
          <cell r="AF646">
            <v>0</v>
          </cell>
          <cell r="AG646">
            <v>0</v>
          </cell>
          <cell r="AI646">
            <v>0</v>
          </cell>
          <cell r="AJ646">
            <v>0</v>
          </cell>
          <cell r="AL646">
            <v>0</v>
          </cell>
          <cell r="AM646">
            <v>0</v>
          </cell>
          <cell r="AO646">
            <v>0</v>
          </cell>
          <cell r="AP646">
            <v>0</v>
          </cell>
          <cell r="AR646">
            <v>0</v>
          </cell>
          <cell r="AS646">
            <v>0</v>
          </cell>
          <cell r="AU646">
            <v>0</v>
          </cell>
          <cell r="AV646">
            <v>0</v>
          </cell>
          <cell r="AX646">
            <v>0</v>
          </cell>
          <cell r="AY646">
            <v>0</v>
          </cell>
          <cell r="BA646">
            <v>0</v>
          </cell>
          <cell r="BB646">
            <v>0</v>
          </cell>
          <cell r="BD646">
            <v>0</v>
          </cell>
          <cell r="BE646">
            <v>0</v>
          </cell>
          <cell r="BG646">
            <v>0</v>
          </cell>
          <cell r="BH646">
            <v>0</v>
          </cell>
          <cell r="BJ646">
            <v>0</v>
          </cell>
          <cell r="BK646">
            <v>0</v>
          </cell>
          <cell r="BM646">
            <v>0</v>
          </cell>
          <cell r="BN646">
            <v>1</v>
          </cell>
          <cell r="BP646">
            <v>0</v>
          </cell>
          <cell r="BQ646">
            <v>0</v>
          </cell>
          <cell r="BS646">
            <v>0</v>
          </cell>
          <cell r="BT646">
            <v>0</v>
          </cell>
          <cell r="BV646">
            <v>0</v>
          </cell>
          <cell r="BW646">
            <v>0</v>
          </cell>
          <cell r="BY646">
            <v>0</v>
          </cell>
          <cell r="BZ646">
            <v>0</v>
          </cell>
          <cell r="CB646">
            <v>0</v>
          </cell>
          <cell r="CC646">
            <v>0</v>
          </cell>
          <cell r="CE646">
            <v>0</v>
          </cell>
          <cell r="CF646">
            <v>0</v>
          </cell>
          <cell r="CH646">
            <v>0</v>
          </cell>
          <cell r="CI646">
            <v>0</v>
          </cell>
          <cell r="CK646">
            <v>0</v>
          </cell>
          <cell r="CL646">
            <v>0</v>
          </cell>
          <cell r="CN646">
            <v>0</v>
          </cell>
          <cell r="CO646">
            <v>0</v>
          </cell>
        </row>
        <row r="647">
          <cell r="B647">
            <v>0</v>
          </cell>
          <cell r="C647">
            <v>0</v>
          </cell>
          <cell r="E647">
            <v>0</v>
          </cell>
          <cell r="F647">
            <v>0</v>
          </cell>
          <cell r="H647">
            <v>0</v>
          </cell>
          <cell r="I647">
            <v>0</v>
          </cell>
          <cell r="K647">
            <v>0</v>
          </cell>
          <cell r="L647">
            <v>0</v>
          </cell>
          <cell r="N647">
            <v>0</v>
          </cell>
          <cell r="O647">
            <v>0</v>
          </cell>
          <cell r="Q647">
            <v>0</v>
          </cell>
          <cell r="R647">
            <v>0</v>
          </cell>
          <cell r="T647">
            <v>0</v>
          </cell>
          <cell r="U647">
            <v>0</v>
          </cell>
          <cell r="W647">
            <v>0</v>
          </cell>
          <cell r="X647">
            <v>0</v>
          </cell>
          <cell r="Z647">
            <v>0</v>
          </cell>
          <cell r="AA647">
            <v>0</v>
          </cell>
          <cell r="AC647">
            <v>0</v>
          </cell>
          <cell r="AD647">
            <v>0</v>
          </cell>
          <cell r="AF647">
            <v>0</v>
          </cell>
          <cell r="AG647">
            <v>0</v>
          </cell>
          <cell r="AI647">
            <v>0</v>
          </cell>
          <cell r="AJ647">
            <v>0</v>
          </cell>
          <cell r="AL647">
            <v>0</v>
          </cell>
          <cell r="AM647">
            <v>0</v>
          </cell>
          <cell r="AO647">
            <v>0</v>
          </cell>
          <cell r="AP647">
            <v>0</v>
          </cell>
          <cell r="AR647">
            <v>0</v>
          </cell>
          <cell r="AS647">
            <v>0</v>
          </cell>
          <cell r="AU647">
            <v>0</v>
          </cell>
          <cell r="AV647">
            <v>0</v>
          </cell>
          <cell r="AX647">
            <v>0</v>
          </cell>
          <cell r="AY647">
            <v>0</v>
          </cell>
          <cell r="BA647">
            <v>0</v>
          </cell>
          <cell r="BB647">
            <v>0</v>
          </cell>
          <cell r="BD647">
            <v>0</v>
          </cell>
          <cell r="BE647">
            <v>0</v>
          </cell>
          <cell r="BG647">
            <v>0</v>
          </cell>
          <cell r="BH647">
            <v>0</v>
          </cell>
          <cell r="BJ647">
            <v>0</v>
          </cell>
          <cell r="BK647">
            <v>0</v>
          </cell>
          <cell r="BM647">
            <v>0</v>
          </cell>
          <cell r="BN647">
            <v>1</v>
          </cell>
          <cell r="BP647">
            <v>0</v>
          </cell>
          <cell r="BQ647">
            <v>0</v>
          </cell>
          <cell r="BS647">
            <v>0</v>
          </cell>
          <cell r="BT647">
            <v>0</v>
          </cell>
          <cell r="BV647">
            <v>0</v>
          </cell>
          <cell r="BW647">
            <v>0</v>
          </cell>
          <cell r="BY647">
            <v>0</v>
          </cell>
          <cell r="BZ647">
            <v>0</v>
          </cell>
          <cell r="CB647">
            <v>0</v>
          </cell>
          <cell r="CC647">
            <v>0</v>
          </cell>
          <cell r="CE647">
            <v>0</v>
          </cell>
          <cell r="CF647">
            <v>0</v>
          </cell>
          <cell r="CH647">
            <v>0</v>
          </cell>
          <cell r="CI647">
            <v>0</v>
          </cell>
          <cell r="CK647">
            <v>0</v>
          </cell>
          <cell r="CL647">
            <v>0</v>
          </cell>
          <cell r="CN647">
            <v>0</v>
          </cell>
          <cell r="CO647">
            <v>0</v>
          </cell>
        </row>
        <row r="648">
          <cell r="B648">
            <v>0</v>
          </cell>
          <cell r="C648">
            <v>0</v>
          </cell>
          <cell r="E648">
            <v>0</v>
          </cell>
          <cell r="F648">
            <v>0</v>
          </cell>
          <cell r="H648">
            <v>0</v>
          </cell>
          <cell r="I648">
            <v>0</v>
          </cell>
          <cell r="K648">
            <v>0</v>
          </cell>
          <cell r="L648">
            <v>0</v>
          </cell>
          <cell r="N648">
            <v>0</v>
          </cell>
          <cell r="O648">
            <v>0</v>
          </cell>
          <cell r="Q648">
            <v>0</v>
          </cell>
          <cell r="R648">
            <v>0</v>
          </cell>
          <cell r="T648">
            <v>0</v>
          </cell>
          <cell r="U648">
            <v>0</v>
          </cell>
          <cell r="W648">
            <v>0</v>
          </cell>
          <cell r="X648">
            <v>0</v>
          </cell>
          <cell r="Z648">
            <v>0</v>
          </cell>
          <cell r="AA648">
            <v>0</v>
          </cell>
          <cell r="AC648">
            <v>0</v>
          </cell>
          <cell r="AD648">
            <v>0</v>
          </cell>
          <cell r="AF648">
            <v>0</v>
          </cell>
          <cell r="AG648">
            <v>0</v>
          </cell>
          <cell r="AI648">
            <v>0</v>
          </cell>
          <cell r="AJ648">
            <v>0</v>
          </cell>
          <cell r="AL648">
            <v>0</v>
          </cell>
          <cell r="AM648">
            <v>0</v>
          </cell>
          <cell r="AO648">
            <v>0</v>
          </cell>
          <cell r="AP648">
            <v>0</v>
          </cell>
          <cell r="AR648">
            <v>0</v>
          </cell>
          <cell r="AS648">
            <v>0</v>
          </cell>
          <cell r="AU648">
            <v>0</v>
          </cell>
          <cell r="AV648">
            <v>0</v>
          </cell>
          <cell r="AX648">
            <v>0</v>
          </cell>
          <cell r="AY648">
            <v>0</v>
          </cell>
          <cell r="BA648">
            <v>0</v>
          </cell>
          <cell r="BB648">
            <v>0</v>
          </cell>
          <cell r="BD648">
            <v>0</v>
          </cell>
          <cell r="BE648">
            <v>0</v>
          </cell>
          <cell r="BG648">
            <v>0</v>
          </cell>
          <cell r="BH648">
            <v>0</v>
          </cell>
          <cell r="BJ648">
            <v>0</v>
          </cell>
          <cell r="BK648">
            <v>0</v>
          </cell>
          <cell r="BM648">
            <v>0</v>
          </cell>
          <cell r="BN648">
            <v>1</v>
          </cell>
          <cell r="BP648">
            <v>0</v>
          </cell>
          <cell r="BQ648">
            <v>0</v>
          </cell>
          <cell r="BS648">
            <v>0</v>
          </cell>
          <cell r="BT648">
            <v>0</v>
          </cell>
          <cell r="BV648">
            <v>0</v>
          </cell>
          <cell r="BW648">
            <v>0</v>
          </cell>
          <cell r="BY648">
            <v>0</v>
          </cell>
          <cell r="BZ648">
            <v>0</v>
          </cell>
          <cell r="CB648">
            <v>0</v>
          </cell>
          <cell r="CC648">
            <v>0</v>
          </cell>
          <cell r="CE648">
            <v>0</v>
          </cell>
          <cell r="CF648">
            <v>0</v>
          </cell>
          <cell r="CH648">
            <v>0</v>
          </cell>
          <cell r="CI648">
            <v>0</v>
          </cell>
          <cell r="CK648">
            <v>0</v>
          </cell>
          <cell r="CL648">
            <v>0</v>
          </cell>
          <cell r="CN648">
            <v>0</v>
          </cell>
          <cell r="CO648">
            <v>0</v>
          </cell>
        </row>
        <row r="649">
          <cell r="B649">
            <v>0</v>
          </cell>
          <cell r="C649">
            <v>0</v>
          </cell>
          <cell r="E649">
            <v>0</v>
          </cell>
          <cell r="F649">
            <v>0</v>
          </cell>
          <cell r="H649">
            <v>0</v>
          </cell>
          <cell r="I649">
            <v>0</v>
          </cell>
          <cell r="K649">
            <v>0</v>
          </cell>
          <cell r="L649">
            <v>0</v>
          </cell>
          <cell r="N649">
            <v>0</v>
          </cell>
          <cell r="O649">
            <v>0</v>
          </cell>
          <cell r="Q649">
            <v>0</v>
          </cell>
          <cell r="R649">
            <v>0</v>
          </cell>
          <cell r="T649">
            <v>0</v>
          </cell>
          <cell r="U649">
            <v>0</v>
          </cell>
          <cell r="W649">
            <v>0</v>
          </cell>
          <cell r="X649">
            <v>0</v>
          </cell>
          <cell r="Z649">
            <v>0</v>
          </cell>
          <cell r="AA649">
            <v>0</v>
          </cell>
          <cell r="AC649">
            <v>0</v>
          </cell>
          <cell r="AD649">
            <v>0</v>
          </cell>
          <cell r="AF649">
            <v>0</v>
          </cell>
          <cell r="AG649">
            <v>0</v>
          </cell>
          <cell r="AI649">
            <v>0</v>
          </cell>
          <cell r="AJ649">
            <v>0</v>
          </cell>
          <cell r="AL649">
            <v>0</v>
          </cell>
          <cell r="AM649">
            <v>0</v>
          </cell>
          <cell r="AO649">
            <v>0</v>
          </cell>
          <cell r="AP649">
            <v>0</v>
          </cell>
          <cell r="AR649">
            <v>0</v>
          </cell>
          <cell r="AS649">
            <v>0</v>
          </cell>
          <cell r="AU649">
            <v>0</v>
          </cell>
          <cell r="AV649">
            <v>0</v>
          </cell>
          <cell r="AX649">
            <v>0</v>
          </cell>
          <cell r="AY649">
            <v>0</v>
          </cell>
          <cell r="BA649">
            <v>0</v>
          </cell>
          <cell r="BB649">
            <v>0</v>
          </cell>
          <cell r="BD649">
            <v>0</v>
          </cell>
          <cell r="BE649">
            <v>0</v>
          </cell>
          <cell r="BG649">
            <v>0</v>
          </cell>
          <cell r="BH649">
            <v>0</v>
          </cell>
          <cell r="BJ649">
            <v>0</v>
          </cell>
          <cell r="BK649">
            <v>0</v>
          </cell>
          <cell r="BM649">
            <v>0</v>
          </cell>
          <cell r="BN649">
            <v>1</v>
          </cell>
          <cell r="BP649">
            <v>0</v>
          </cell>
          <cell r="BQ649">
            <v>0</v>
          </cell>
          <cell r="BS649">
            <v>0</v>
          </cell>
          <cell r="BT649">
            <v>0</v>
          </cell>
          <cell r="BV649">
            <v>0</v>
          </cell>
          <cell r="BW649">
            <v>0</v>
          </cell>
          <cell r="BY649">
            <v>0</v>
          </cell>
          <cell r="BZ649">
            <v>0</v>
          </cell>
          <cell r="CB649">
            <v>0</v>
          </cell>
          <cell r="CC649">
            <v>0</v>
          </cell>
          <cell r="CE649">
            <v>0</v>
          </cell>
          <cell r="CF649">
            <v>0</v>
          </cell>
          <cell r="CH649">
            <v>0</v>
          </cell>
          <cell r="CI649">
            <v>0</v>
          </cell>
          <cell r="CK649">
            <v>0</v>
          </cell>
          <cell r="CL649">
            <v>0</v>
          </cell>
          <cell r="CN649">
            <v>0</v>
          </cell>
          <cell r="CO649">
            <v>0</v>
          </cell>
        </row>
        <row r="650">
          <cell r="B650">
            <v>0</v>
          </cell>
          <cell r="C650">
            <v>0</v>
          </cell>
          <cell r="E650">
            <v>0</v>
          </cell>
          <cell r="F650">
            <v>0</v>
          </cell>
          <cell r="H650">
            <v>0</v>
          </cell>
          <cell r="I650">
            <v>0</v>
          </cell>
          <cell r="K650">
            <v>0</v>
          </cell>
          <cell r="L650">
            <v>0</v>
          </cell>
          <cell r="N650">
            <v>0</v>
          </cell>
          <cell r="O650">
            <v>0</v>
          </cell>
          <cell r="Q650">
            <v>0</v>
          </cell>
          <cell r="R650">
            <v>0</v>
          </cell>
          <cell r="T650">
            <v>0</v>
          </cell>
          <cell r="U650">
            <v>0</v>
          </cell>
          <cell r="W650">
            <v>0</v>
          </cell>
          <cell r="X650">
            <v>0</v>
          </cell>
          <cell r="Z650">
            <v>0</v>
          </cell>
          <cell r="AA650">
            <v>0</v>
          </cell>
          <cell r="AC650">
            <v>0</v>
          </cell>
          <cell r="AD650">
            <v>0</v>
          </cell>
          <cell r="AF650">
            <v>0</v>
          </cell>
          <cell r="AG650">
            <v>0</v>
          </cell>
          <cell r="AI650">
            <v>0</v>
          </cell>
          <cell r="AJ650">
            <v>0</v>
          </cell>
          <cell r="AL650">
            <v>0</v>
          </cell>
          <cell r="AM650">
            <v>0</v>
          </cell>
          <cell r="AO650">
            <v>0</v>
          </cell>
          <cell r="AP650">
            <v>0</v>
          </cell>
          <cell r="AR650">
            <v>0</v>
          </cell>
          <cell r="AS650">
            <v>0</v>
          </cell>
          <cell r="AU650">
            <v>0</v>
          </cell>
          <cell r="AV650">
            <v>0</v>
          </cell>
          <cell r="AX650">
            <v>0</v>
          </cell>
          <cell r="AY650">
            <v>0</v>
          </cell>
          <cell r="BA650">
            <v>0</v>
          </cell>
          <cell r="BB650">
            <v>0</v>
          </cell>
          <cell r="BD650">
            <v>0</v>
          </cell>
          <cell r="BE650">
            <v>0</v>
          </cell>
          <cell r="BG650">
            <v>0</v>
          </cell>
          <cell r="BH650">
            <v>0</v>
          </cell>
          <cell r="BJ650">
            <v>0</v>
          </cell>
          <cell r="BK650">
            <v>0</v>
          </cell>
          <cell r="BM650">
            <v>0</v>
          </cell>
          <cell r="BN650">
            <v>1</v>
          </cell>
          <cell r="BP650">
            <v>0</v>
          </cell>
          <cell r="BQ650">
            <v>0</v>
          </cell>
          <cell r="BS650">
            <v>0</v>
          </cell>
          <cell r="BT650">
            <v>0</v>
          </cell>
          <cell r="BV650">
            <v>0</v>
          </cell>
          <cell r="BW650">
            <v>0</v>
          </cell>
          <cell r="BY650">
            <v>0</v>
          </cell>
          <cell r="BZ650">
            <v>0</v>
          </cell>
          <cell r="CB650">
            <v>0</v>
          </cell>
          <cell r="CC650">
            <v>0</v>
          </cell>
          <cell r="CE650">
            <v>0</v>
          </cell>
          <cell r="CF650">
            <v>0</v>
          </cell>
          <cell r="CH650">
            <v>0</v>
          </cell>
          <cell r="CI650">
            <v>0</v>
          </cell>
          <cell r="CK650">
            <v>0</v>
          </cell>
          <cell r="CL650">
            <v>0</v>
          </cell>
          <cell r="CN650">
            <v>0</v>
          </cell>
          <cell r="CO650">
            <v>0</v>
          </cell>
        </row>
        <row r="651">
          <cell r="B651">
            <v>0</v>
          </cell>
          <cell r="C651">
            <v>0</v>
          </cell>
          <cell r="E651">
            <v>0</v>
          </cell>
          <cell r="F651">
            <v>0</v>
          </cell>
          <cell r="H651">
            <v>0</v>
          </cell>
          <cell r="I651">
            <v>0</v>
          </cell>
          <cell r="K651">
            <v>0</v>
          </cell>
          <cell r="L651">
            <v>0</v>
          </cell>
          <cell r="N651">
            <v>0</v>
          </cell>
          <cell r="O651">
            <v>0</v>
          </cell>
          <cell r="Q651">
            <v>0</v>
          </cell>
          <cell r="R651">
            <v>0</v>
          </cell>
          <cell r="T651">
            <v>0</v>
          </cell>
          <cell r="U651">
            <v>0</v>
          </cell>
          <cell r="W651">
            <v>0</v>
          </cell>
          <cell r="X651">
            <v>0</v>
          </cell>
          <cell r="Z651">
            <v>0</v>
          </cell>
          <cell r="AA651">
            <v>0</v>
          </cell>
          <cell r="AC651">
            <v>0</v>
          </cell>
          <cell r="AD651">
            <v>0</v>
          </cell>
          <cell r="AF651">
            <v>0</v>
          </cell>
          <cell r="AG651">
            <v>0</v>
          </cell>
          <cell r="AI651">
            <v>0</v>
          </cell>
          <cell r="AJ651">
            <v>0</v>
          </cell>
          <cell r="AL651">
            <v>0</v>
          </cell>
          <cell r="AM651">
            <v>0</v>
          </cell>
          <cell r="AO651">
            <v>0</v>
          </cell>
          <cell r="AP651">
            <v>0</v>
          </cell>
          <cell r="AR651">
            <v>0</v>
          </cell>
          <cell r="AS651">
            <v>0</v>
          </cell>
          <cell r="AU651">
            <v>0</v>
          </cell>
          <cell r="AV651">
            <v>0</v>
          </cell>
          <cell r="AX651">
            <v>0</v>
          </cell>
          <cell r="AY651">
            <v>0</v>
          </cell>
          <cell r="BA651">
            <v>0</v>
          </cell>
          <cell r="BB651">
            <v>0</v>
          </cell>
          <cell r="BD651">
            <v>0</v>
          </cell>
          <cell r="BE651">
            <v>0</v>
          </cell>
          <cell r="BG651">
            <v>0</v>
          </cell>
          <cell r="BH651">
            <v>0</v>
          </cell>
          <cell r="BJ651">
            <v>0</v>
          </cell>
          <cell r="BK651">
            <v>0</v>
          </cell>
          <cell r="BM651">
            <v>0</v>
          </cell>
          <cell r="BN651">
            <v>1</v>
          </cell>
          <cell r="BP651">
            <v>0</v>
          </cell>
          <cell r="BQ651">
            <v>0</v>
          </cell>
          <cell r="BS651">
            <v>0</v>
          </cell>
          <cell r="BT651">
            <v>0</v>
          </cell>
          <cell r="BV651">
            <v>0</v>
          </cell>
          <cell r="BW651">
            <v>0</v>
          </cell>
          <cell r="BY651">
            <v>0</v>
          </cell>
          <cell r="BZ651">
            <v>0</v>
          </cell>
          <cell r="CB651">
            <v>0</v>
          </cell>
          <cell r="CC651">
            <v>0</v>
          </cell>
          <cell r="CE651">
            <v>0</v>
          </cell>
          <cell r="CF651">
            <v>0</v>
          </cell>
          <cell r="CH651">
            <v>0</v>
          </cell>
          <cell r="CI651">
            <v>0</v>
          </cell>
          <cell r="CK651">
            <v>0</v>
          </cell>
          <cell r="CL651">
            <v>0</v>
          </cell>
          <cell r="CN651">
            <v>0</v>
          </cell>
          <cell r="CO651">
            <v>0</v>
          </cell>
        </row>
        <row r="652">
          <cell r="B652">
            <v>0</v>
          </cell>
          <cell r="C652">
            <v>0</v>
          </cell>
          <cell r="E652">
            <v>0</v>
          </cell>
          <cell r="F652">
            <v>0</v>
          </cell>
          <cell r="H652">
            <v>0</v>
          </cell>
          <cell r="I652">
            <v>0</v>
          </cell>
          <cell r="K652">
            <v>0</v>
          </cell>
          <cell r="L652">
            <v>0</v>
          </cell>
          <cell r="N652">
            <v>0</v>
          </cell>
          <cell r="O652">
            <v>0</v>
          </cell>
          <cell r="Q652">
            <v>0</v>
          </cell>
          <cell r="R652">
            <v>0</v>
          </cell>
          <cell r="T652">
            <v>0</v>
          </cell>
          <cell r="U652">
            <v>0</v>
          </cell>
          <cell r="W652">
            <v>0</v>
          </cell>
          <cell r="X652">
            <v>0</v>
          </cell>
          <cell r="Z652">
            <v>0</v>
          </cell>
          <cell r="AA652">
            <v>0</v>
          </cell>
          <cell r="AC652">
            <v>0</v>
          </cell>
          <cell r="AD652">
            <v>0</v>
          </cell>
          <cell r="AF652">
            <v>0</v>
          </cell>
          <cell r="AG652">
            <v>0</v>
          </cell>
          <cell r="AI652">
            <v>0</v>
          </cell>
          <cell r="AJ652">
            <v>0</v>
          </cell>
          <cell r="AL652">
            <v>0</v>
          </cell>
          <cell r="AM652">
            <v>0</v>
          </cell>
          <cell r="AO652">
            <v>0</v>
          </cell>
          <cell r="AP652">
            <v>0</v>
          </cell>
          <cell r="AR652">
            <v>0</v>
          </cell>
          <cell r="AS652">
            <v>0</v>
          </cell>
          <cell r="AU652">
            <v>0</v>
          </cell>
          <cell r="AV652">
            <v>0</v>
          </cell>
          <cell r="AX652">
            <v>0</v>
          </cell>
          <cell r="AY652">
            <v>0</v>
          </cell>
          <cell r="BA652">
            <v>0</v>
          </cell>
          <cell r="BB652">
            <v>0</v>
          </cell>
          <cell r="BD652">
            <v>0</v>
          </cell>
          <cell r="BE652">
            <v>0</v>
          </cell>
          <cell r="BG652">
            <v>0</v>
          </cell>
          <cell r="BH652">
            <v>0</v>
          </cell>
          <cell r="BJ652">
            <v>0</v>
          </cell>
          <cell r="BK652">
            <v>0</v>
          </cell>
          <cell r="BM652">
            <v>0</v>
          </cell>
          <cell r="BN652">
            <v>1</v>
          </cell>
          <cell r="BP652">
            <v>0</v>
          </cell>
          <cell r="BQ652">
            <v>0</v>
          </cell>
          <cell r="BS652">
            <v>0</v>
          </cell>
          <cell r="BT652">
            <v>0</v>
          </cell>
          <cell r="BV652">
            <v>0</v>
          </cell>
          <cell r="BW652">
            <v>0</v>
          </cell>
          <cell r="BY652">
            <v>0</v>
          </cell>
          <cell r="BZ652">
            <v>0</v>
          </cell>
          <cell r="CB652">
            <v>0</v>
          </cell>
          <cell r="CC652">
            <v>0</v>
          </cell>
          <cell r="CE652">
            <v>0</v>
          </cell>
          <cell r="CF652">
            <v>0</v>
          </cell>
          <cell r="CH652">
            <v>0</v>
          </cell>
          <cell r="CI652">
            <v>0</v>
          </cell>
          <cell r="CK652">
            <v>0</v>
          </cell>
          <cell r="CL652">
            <v>0</v>
          </cell>
          <cell r="CN652">
            <v>0</v>
          </cell>
          <cell r="CO652">
            <v>0</v>
          </cell>
        </row>
        <row r="653">
          <cell r="B653">
            <v>0</v>
          </cell>
          <cell r="C653">
            <v>0</v>
          </cell>
          <cell r="E653">
            <v>0</v>
          </cell>
          <cell r="F653">
            <v>0</v>
          </cell>
          <cell r="H653">
            <v>0</v>
          </cell>
          <cell r="I653">
            <v>0</v>
          </cell>
          <cell r="K653">
            <v>0</v>
          </cell>
          <cell r="L653">
            <v>0</v>
          </cell>
          <cell r="N653">
            <v>0</v>
          </cell>
          <cell r="O653">
            <v>0</v>
          </cell>
          <cell r="Q653">
            <v>0</v>
          </cell>
          <cell r="R653">
            <v>0</v>
          </cell>
          <cell r="T653">
            <v>0</v>
          </cell>
          <cell r="U653">
            <v>0</v>
          </cell>
          <cell r="W653">
            <v>0</v>
          </cell>
          <cell r="X653">
            <v>0</v>
          </cell>
          <cell r="Z653">
            <v>0</v>
          </cell>
          <cell r="AA653">
            <v>0</v>
          </cell>
          <cell r="AC653">
            <v>0</v>
          </cell>
          <cell r="AD653">
            <v>0</v>
          </cell>
          <cell r="AF653">
            <v>0</v>
          </cell>
          <cell r="AG653">
            <v>0</v>
          </cell>
          <cell r="AI653">
            <v>0</v>
          </cell>
          <cell r="AJ653">
            <v>0</v>
          </cell>
          <cell r="AL653">
            <v>0</v>
          </cell>
          <cell r="AM653">
            <v>0</v>
          </cell>
          <cell r="AO653">
            <v>0</v>
          </cell>
          <cell r="AP653">
            <v>0</v>
          </cell>
          <cell r="AR653">
            <v>0</v>
          </cell>
          <cell r="AS653">
            <v>0</v>
          </cell>
          <cell r="AU653">
            <v>0</v>
          </cell>
          <cell r="AV653">
            <v>0</v>
          </cell>
          <cell r="AX653">
            <v>0</v>
          </cell>
          <cell r="AY653">
            <v>0</v>
          </cell>
          <cell r="BA653">
            <v>0</v>
          </cell>
          <cell r="BB653">
            <v>0</v>
          </cell>
          <cell r="BD653">
            <v>0</v>
          </cell>
          <cell r="BE653">
            <v>0</v>
          </cell>
          <cell r="BG653">
            <v>0</v>
          </cell>
          <cell r="BH653">
            <v>0</v>
          </cell>
          <cell r="BJ653">
            <v>0</v>
          </cell>
          <cell r="BK653">
            <v>0</v>
          </cell>
          <cell r="BM653">
            <v>0</v>
          </cell>
          <cell r="BN653">
            <v>1</v>
          </cell>
          <cell r="BP653">
            <v>0</v>
          </cell>
          <cell r="BQ653">
            <v>0</v>
          </cell>
          <cell r="BS653">
            <v>0</v>
          </cell>
          <cell r="BT653">
            <v>0</v>
          </cell>
          <cell r="BV653">
            <v>0</v>
          </cell>
          <cell r="BW653">
            <v>0</v>
          </cell>
          <cell r="BY653">
            <v>0</v>
          </cell>
          <cell r="BZ653">
            <v>0</v>
          </cell>
          <cell r="CB653">
            <v>0</v>
          </cell>
          <cell r="CC653">
            <v>0</v>
          </cell>
          <cell r="CE653">
            <v>0</v>
          </cell>
          <cell r="CF653">
            <v>0</v>
          </cell>
          <cell r="CH653">
            <v>0</v>
          </cell>
          <cell r="CI653">
            <v>0</v>
          </cell>
          <cell r="CK653">
            <v>0</v>
          </cell>
          <cell r="CL653">
            <v>0</v>
          </cell>
          <cell r="CN653">
            <v>0</v>
          </cell>
          <cell r="CO653">
            <v>0</v>
          </cell>
        </row>
        <row r="654">
          <cell r="B654">
            <v>0</v>
          </cell>
          <cell r="C654">
            <v>0</v>
          </cell>
          <cell r="E654">
            <v>0</v>
          </cell>
          <cell r="F654">
            <v>0</v>
          </cell>
          <cell r="H654">
            <v>0</v>
          </cell>
          <cell r="I654">
            <v>0</v>
          </cell>
          <cell r="K654">
            <v>0</v>
          </cell>
          <cell r="L654">
            <v>0</v>
          </cell>
          <cell r="N654">
            <v>0</v>
          </cell>
          <cell r="O654">
            <v>0</v>
          </cell>
          <cell r="Q654">
            <v>0</v>
          </cell>
          <cell r="R654">
            <v>0</v>
          </cell>
          <cell r="T654">
            <v>0</v>
          </cell>
          <cell r="U654">
            <v>0</v>
          </cell>
          <cell r="W654">
            <v>0</v>
          </cell>
          <cell r="X654">
            <v>0</v>
          </cell>
          <cell r="Z654">
            <v>0</v>
          </cell>
          <cell r="AA654">
            <v>0</v>
          </cell>
          <cell r="AC654">
            <v>0</v>
          </cell>
          <cell r="AD654">
            <v>0</v>
          </cell>
          <cell r="AF654">
            <v>0</v>
          </cell>
          <cell r="AG654">
            <v>0</v>
          </cell>
          <cell r="AI654">
            <v>0</v>
          </cell>
          <cell r="AJ654">
            <v>0</v>
          </cell>
          <cell r="AL654">
            <v>0</v>
          </cell>
          <cell r="AM654">
            <v>0</v>
          </cell>
          <cell r="AO654">
            <v>0</v>
          </cell>
          <cell r="AP654">
            <v>0</v>
          </cell>
          <cell r="AR654">
            <v>0</v>
          </cell>
          <cell r="AS654">
            <v>0</v>
          </cell>
          <cell r="AU654">
            <v>0</v>
          </cell>
          <cell r="AV654">
            <v>0</v>
          </cell>
          <cell r="AX654">
            <v>0</v>
          </cell>
          <cell r="AY654">
            <v>0</v>
          </cell>
          <cell r="BA654">
            <v>0</v>
          </cell>
          <cell r="BB654">
            <v>0</v>
          </cell>
          <cell r="BD654">
            <v>0</v>
          </cell>
          <cell r="BE654">
            <v>0</v>
          </cell>
          <cell r="BG654">
            <v>0</v>
          </cell>
          <cell r="BH654">
            <v>0</v>
          </cell>
          <cell r="BJ654">
            <v>0</v>
          </cell>
          <cell r="BK654">
            <v>0</v>
          </cell>
          <cell r="BM654">
            <v>0</v>
          </cell>
          <cell r="BN654">
            <v>1</v>
          </cell>
          <cell r="BP654">
            <v>0</v>
          </cell>
          <cell r="BQ654">
            <v>0</v>
          </cell>
          <cell r="BS654">
            <v>0</v>
          </cell>
          <cell r="BT654">
            <v>0</v>
          </cell>
          <cell r="BV654">
            <v>0</v>
          </cell>
          <cell r="BW654">
            <v>0</v>
          </cell>
          <cell r="BY654">
            <v>0</v>
          </cell>
          <cell r="BZ654">
            <v>0</v>
          </cell>
          <cell r="CB654">
            <v>0</v>
          </cell>
          <cell r="CC654">
            <v>0</v>
          </cell>
          <cell r="CE654">
            <v>0</v>
          </cell>
          <cell r="CF654">
            <v>0</v>
          </cell>
          <cell r="CH654">
            <v>0</v>
          </cell>
          <cell r="CI654">
            <v>0</v>
          </cell>
          <cell r="CK654">
            <v>0</v>
          </cell>
          <cell r="CL654">
            <v>0</v>
          </cell>
          <cell r="CN654">
            <v>0</v>
          </cell>
          <cell r="CO654">
            <v>0</v>
          </cell>
        </row>
        <row r="655">
          <cell r="B655">
            <v>0</v>
          </cell>
          <cell r="C655">
            <v>0</v>
          </cell>
          <cell r="E655">
            <v>0</v>
          </cell>
          <cell r="F655">
            <v>0</v>
          </cell>
          <cell r="H655">
            <v>0</v>
          </cell>
          <cell r="I655">
            <v>0</v>
          </cell>
          <cell r="K655">
            <v>0</v>
          </cell>
          <cell r="L655">
            <v>0</v>
          </cell>
          <cell r="N655">
            <v>0</v>
          </cell>
          <cell r="O655">
            <v>0</v>
          </cell>
          <cell r="Q655">
            <v>0</v>
          </cell>
          <cell r="R655">
            <v>0</v>
          </cell>
          <cell r="T655">
            <v>0</v>
          </cell>
          <cell r="U655">
            <v>0</v>
          </cell>
          <cell r="W655">
            <v>0</v>
          </cell>
          <cell r="X655">
            <v>0</v>
          </cell>
          <cell r="Z655">
            <v>0</v>
          </cell>
          <cell r="AA655">
            <v>0</v>
          </cell>
          <cell r="AC655">
            <v>0</v>
          </cell>
          <cell r="AD655">
            <v>0</v>
          </cell>
          <cell r="AF655">
            <v>0</v>
          </cell>
          <cell r="AG655">
            <v>0</v>
          </cell>
          <cell r="AI655">
            <v>0</v>
          </cell>
          <cell r="AJ655">
            <v>0</v>
          </cell>
          <cell r="AL655">
            <v>0</v>
          </cell>
          <cell r="AM655">
            <v>0</v>
          </cell>
          <cell r="AO655">
            <v>0</v>
          </cell>
          <cell r="AP655">
            <v>0</v>
          </cell>
          <cell r="AR655">
            <v>0</v>
          </cell>
          <cell r="AS655">
            <v>0</v>
          </cell>
          <cell r="AU655">
            <v>0</v>
          </cell>
          <cell r="AV655">
            <v>0</v>
          </cell>
          <cell r="AX655">
            <v>0</v>
          </cell>
          <cell r="AY655">
            <v>0</v>
          </cell>
          <cell r="BA655">
            <v>0</v>
          </cell>
          <cell r="BB655">
            <v>0</v>
          </cell>
          <cell r="BD655">
            <v>0</v>
          </cell>
          <cell r="BE655">
            <v>0</v>
          </cell>
          <cell r="BG655">
            <v>0</v>
          </cell>
          <cell r="BH655">
            <v>0</v>
          </cell>
          <cell r="BJ655">
            <v>0</v>
          </cell>
          <cell r="BK655">
            <v>0</v>
          </cell>
          <cell r="BM655">
            <v>0</v>
          </cell>
          <cell r="BN655">
            <v>1</v>
          </cell>
          <cell r="BP655">
            <v>0</v>
          </cell>
          <cell r="BQ655">
            <v>0</v>
          </cell>
          <cell r="BS655">
            <v>0</v>
          </cell>
          <cell r="BT655">
            <v>0</v>
          </cell>
          <cell r="BV655">
            <v>0</v>
          </cell>
          <cell r="BW655">
            <v>0</v>
          </cell>
          <cell r="BY655">
            <v>0</v>
          </cell>
          <cell r="BZ655">
            <v>0</v>
          </cell>
          <cell r="CB655">
            <v>0</v>
          </cell>
          <cell r="CC655">
            <v>0</v>
          </cell>
          <cell r="CE655">
            <v>0</v>
          </cell>
          <cell r="CF655">
            <v>0</v>
          </cell>
          <cell r="CH655">
            <v>0</v>
          </cell>
          <cell r="CI655">
            <v>0</v>
          </cell>
          <cell r="CK655">
            <v>0</v>
          </cell>
          <cell r="CL655">
            <v>0</v>
          </cell>
          <cell r="CN655">
            <v>0</v>
          </cell>
          <cell r="CO655">
            <v>0</v>
          </cell>
        </row>
        <row r="656">
          <cell r="B656">
            <v>0</v>
          </cell>
          <cell r="C656">
            <v>0</v>
          </cell>
          <cell r="E656">
            <v>0</v>
          </cell>
          <cell r="F656">
            <v>0</v>
          </cell>
          <cell r="H656">
            <v>0</v>
          </cell>
          <cell r="I656">
            <v>0</v>
          </cell>
          <cell r="K656">
            <v>0</v>
          </cell>
          <cell r="L656">
            <v>0</v>
          </cell>
          <cell r="N656">
            <v>0</v>
          </cell>
          <cell r="O656">
            <v>0</v>
          </cell>
          <cell r="Q656">
            <v>0</v>
          </cell>
          <cell r="R656">
            <v>0</v>
          </cell>
          <cell r="T656">
            <v>0</v>
          </cell>
          <cell r="U656">
            <v>0</v>
          </cell>
          <cell r="W656">
            <v>0</v>
          </cell>
          <cell r="X656">
            <v>0</v>
          </cell>
          <cell r="Z656">
            <v>0</v>
          </cell>
          <cell r="AA656">
            <v>0</v>
          </cell>
          <cell r="AC656">
            <v>0</v>
          </cell>
          <cell r="AD656">
            <v>0</v>
          </cell>
          <cell r="AF656">
            <v>0</v>
          </cell>
          <cell r="AG656">
            <v>0</v>
          </cell>
          <cell r="AI656">
            <v>0</v>
          </cell>
          <cell r="AJ656">
            <v>0</v>
          </cell>
          <cell r="AL656">
            <v>0</v>
          </cell>
          <cell r="AM656">
            <v>0</v>
          </cell>
          <cell r="AO656">
            <v>0</v>
          </cell>
          <cell r="AP656">
            <v>0</v>
          </cell>
          <cell r="AR656">
            <v>0</v>
          </cell>
          <cell r="AS656">
            <v>0</v>
          </cell>
          <cell r="AU656">
            <v>0</v>
          </cell>
          <cell r="AV656">
            <v>0</v>
          </cell>
          <cell r="AX656">
            <v>0</v>
          </cell>
          <cell r="AY656">
            <v>0</v>
          </cell>
          <cell r="BA656">
            <v>0</v>
          </cell>
          <cell r="BB656">
            <v>0</v>
          </cell>
          <cell r="BD656">
            <v>0</v>
          </cell>
          <cell r="BE656">
            <v>0</v>
          </cell>
          <cell r="BG656">
            <v>0</v>
          </cell>
          <cell r="BH656">
            <v>0</v>
          </cell>
          <cell r="BJ656">
            <v>0</v>
          </cell>
          <cell r="BK656">
            <v>0</v>
          </cell>
          <cell r="BM656">
            <v>0</v>
          </cell>
          <cell r="BN656">
            <v>1</v>
          </cell>
          <cell r="BP656">
            <v>0</v>
          </cell>
          <cell r="BQ656">
            <v>0</v>
          </cell>
          <cell r="BS656">
            <v>0</v>
          </cell>
          <cell r="BT656">
            <v>0</v>
          </cell>
          <cell r="BV656">
            <v>0</v>
          </cell>
          <cell r="BW656">
            <v>0</v>
          </cell>
          <cell r="BY656">
            <v>0</v>
          </cell>
          <cell r="BZ656">
            <v>0</v>
          </cell>
          <cell r="CB656">
            <v>0</v>
          </cell>
          <cell r="CC656">
            <v>0</v>
          </cell>
          <cell r="CE656">
            <v>0</v>
          </cell>
          <cell r="CF656">
            <v>0</v>
          </cell>
          <cell r="CH656">
            <v>0</v>
          </cell>
          <cell r="CI656">
            <v>0</v>
          </cell>
          <cell r="CK656">
            <v>0</v>
          </cell>
          <cell r="CL656">
            <v>0</v>
          </cell>
          <cell r="CN656">
            <v>0</v>
          </cell>
          <cell r="CO656">
            <v>0</v>
          </cell>
        </row>
        <row r="657">
          <cell r="B657">
            <v>0</v>
          </cell>
          <cell r="C657">
            <v>0</v>
          </cell>
          <cell r="E657">
            <v>0</v>
          </cell>
          <cell r="F657">
            <v>0</v>
          </cell>
          <cell r="H657">
            <v>0</v>
          </cell>
          <cell r="I657">
            <v>0</v>
          </cell>
          <cell r="K657">
            <v>0</v>
          </cell>
          <cell r="L657">
            <v>0</v>
          </cell>
          <cell r="N657">
            <v>0</v>
          </cell>
          <cell r="O657">
            <v>0</v>
          </cell>
          <cell r="Q657">
            <v>0</v>
          </cell>
          <cell r="R657">
            <v>0</v>
          </cell>
          <cell r="T657">
            <v>0</v>
          </cell>
          <cell r="U657">
            <v>0</v>
          </cell>
          <cell r="W657">
            <v>0</v>
          </cell>
          <cell r="X657">
            <v>0</v>
          </cell>
          <cell r="Z657">
            <v>0</v>
          </cell>
          <cell r="AA657">
            <v>0</v>
          </cell>
          <cell r="AC657">
            <v>0</v>
          </cell>
          <cell r="AD657">
            <v>0</v>
          </cell>
          <cell r="AF657">
            <v>0</v>
          </cell>
          <cell r="AG657">
            <v>0</v>
          </cell>
          <cell r="AI657">
            <v>0</v>
          </cell>
          <cell r="AJ657">
            <v>0</v>
          </cell>
          <cell r="AL657">
            <v>0</v>
          </cell>
          <cell r="AM657">
            <v>0</v>
          </cell>
          <cell r="AO657">
            <v>0</v>
          </cell>
          <cell r="AP657">
            <v>0</v>
          </cell>
          <cell r="AR657">
            <v>0</v>
          </cell>
          <cell r="AS657">
            <v>0</v>
          </cell>
          <cell r="AU657">
            <v>0</v>
          </cell>
          <cell r="AV657">
            <v>0</v>
          </cell>
          <cell r="AX657">
            <v>0</v>
          </cell>
          <cell r="AY657">
            <v>0</v>
          </cell>
          <cell r="BA657">
            <v>0</v>
          </cell>
          <cell r="BB657">
            <v>0</v>
          </cell>
          <cell r="BD657">
            <v>0</v>
          </cell>
          <cell r="BE657">
            <v>0</v>
          </cell>
          <cell r="BG657">
            <v>0</v>
          </cell>
          <cell r="BH657">
            <v>0</v>
          </cell>
          <cell r="BJ657">
            <v>0</v>
          </cell>
          <cell r="BK657">
            <v>0</v>
          </cell>
          <cell r="BM657">
            <v>0</v>
          </cell>
          <cell r="BN657">
            <v>1</v>
          </cell>
          <cell r="BP657">
            <v>0</v>
          </cell>
          <cell r="BQ657">
            <v>0</v>
          </cell>
          <cell r="BS657">
            <v>0</v>
          </cell>
          <cell r="BT657">
            <v>0</v>
          </cell>
          <cell r="BV657">
            <v>0</v>
          </cell>
          <cell r="BW657">
            <v>0</v>
          </cell>
          <cell r="BY657">
            <v>0</v>
          </cell>
          <cell r="BZ657">
            <v>0</v>
          </cell>
          <cell r="CB657">
            <v>0</v>
          </cell>
          <cell r="CC657">
            <v>0</v>
          </cell>
          <cell r="CE657">
            <v>0</v>
          </cell>
          <cell r="CF657">
            <v>0</v>
          </cell>
          <cell r="CH657">
            <v>0</v>
          </cell>
          <cell r="CI657">
            <v>0</v>
          </cell>
          <cell r="CK657">
            <v>0</v>
          </cell>
          <cell r="CL657">
            <v>0</v>
          </cell>
          <cell r="CN657">
            <v>0</v>
          </cell>
          <cell r="CO657">
            <v>0</v>
          </cell>
        </row>
        <row r="658">
          <cell r="B658">
            <v>0</v>
          </cell>
          <cell r="C658">
            <v>0</v>
          </cell>
          <cell r="E658">
            <v>0</v>
          </cell>
          <cell r="F658">
            <v>0</v>
          </cell>
          <cell r="H658">
            <v>0</v>
          </cell>
          <cell r="I658">
            <v>0</v>
          </cell>
          <cell r="K658">
            <v>0</v>
          </cell>
          <cell r="L658">
            <v>0</v>
          </cell>
          <cell r="N658">
            <v>0</v>
          </cell>
          <cell r="O658">
            <v>0</v>
          </cell>
          <cell r="Q658">
            <v>0</v>
          </cell>
          <cell r="R658">
            <v>0</v>
          </cell>
          <cell r="T658">
            <v>0</v>
          </cell>
          <cell r="U658">
            <v>0</v>
          </cell>
          <cell r="W658">
            <v>0</v>
          </cell>
          <cell r="X658">
            <v>0</v>
          </cell>
          <cell r="Z658">
            <v>0</v>
          </cell>
          <cell r="AA658">
            <v>0</v>
          </cell>
          <cell r="AC658">
            <v>0</v>
          </cell>
          <cell r="AD658">
            <v>0</v>
          </cell>
          <cell r="AF658">
            <v>0</v>
          </cell>
          <cell r="AG658">
            <v>0</v>
          </cell>
          <cell r="AI658">
            <v>0</v>
          </cell>
          <cell r="AJ658">
            <v>0</v>
          </cell>
          <cell r="AL658">
            <v>0</v>
          </cell>
          <cell r="AM658">
            <v>0</v>
          </cell>
          <cell r="AO658">
            <v>0</v>
          </cell>
          <cell r="AP658">
            <v>0</v>
          </cell>
          <cell r="AR658">
            <v>0</v>
          </cell>
          <cell r="AS658">
            <v>0</v>
          </cell>
          <cell r="AU658">
            <v>0</v>
          </cell>
          <cell r="AV658">
            <v>0</v>
          </cell>
          <cell r="AX658">
            <v>0</v>
          </cell>
          <cell r="AY658">
            <v>0</v>
          </cell>
          <cell r="BA658">
            <v>0</v>
          </cell>
          <cell r="BB658">
            <v>0</v>
          </cell>
          <cell r="BD658">
            <v>0</v>
          </cell>
          <cell r="BE658">
            <v>0</v>
          </cell>
          <cell r="BG658">
            <v>0</v>
          </cell>
          <cell r="BH658">
            <v>0</v>
          </cell>
          <cell r="BJ658">
            <v>0</v>
          </cell>
          <cell r="BK658">
            <v>0</v>
          </cell>
          <cell r="BM658">
            <v>0</v>
          </cell>
          <cell r="BN658">
            <v>1</v>
          </cell>
          <cell r="BP658">
            <v>0</v>
          </cell>
          <cell r="BQ658">
            <v>0</v>
          </cell>
          <cell r="BS658">
            <v>0</v>
          </cell>
          <cell r="BT658">
            <v>0</v>
          </cell>
          <cell r="BV658">
            <v>0</v>
          </cell>
          <cell r="BW658">
            <v>0</v>
          </cell>
          <cell r="BY658">
            <v>0</v>
          </cell>
          <cell r="BZ658">
            <v>0</v>
          </cell>
          <cell r="CB658">
            <v>0</v>
          </cell>
          <cell r="CC658">
            <v>0</v>
          </cell>
          <cell r="CE658">
            <v>0</v>
          </cell>
          <cell r="CF658">
            <v>0</v>
          </cell>
          <cell r="CH658">
            <v>0</v>
          </cell>
          <cell r="CI658">
            <v>0</v>
          </cell>
          <cell r="CK658">
            <v>0</v>
          </cell>
          <cell r="CL658">
            <v>0</v>
          </cell>
          <cell r="CN658">
            <v>0</v>
          </cell>
          <cell r="CO658">
            <v>0</v>
          </cell>
        </row>
        <row r="659">
          <cell r="B659">
            <v>0</v>
          </cell>
          <cell r="C659">
            <v>0</v>
          </cell>
          <cell r="E659">
            <v>0</v>
          </cell>
          <cell r="F659">
            <v>0</v>
          </cell>
          <cell r="H659">
            <v>0</v>
          </cell>
          <cell r="I659">
            <v>0</v>
          </cell>
          <cell r="K659">
            <v>0</v>
          </cell>
          <cell r="L659">
            <v>0</v>
          </cell>
          <cell r="N659">
            <v>0</v>
          </cell>
          <cell r="O659">
            <v>0</v>
          </cell>
          <cell r="Q659">
            <v>0</v>
          </cell>
          <cell r="R659">
            <v>0</v>
          </cell>
          <cell r="T659">
            <v>0</v>
          </cell>
          <cell r="U659">
            <v>0</v>
          </cell>
          <cell r="W659">
            <v>0</v>
          </cell>
          <cell r="X659">
            <v>0</v>
          </cell>
          <cell r="Z659">
            <v>0</v>
          </cell>
          <cell r="AA659">
            <v>0</v>
          </cell>
          <cell r="AC659">
            <v>0</v>
          </cell>
          <cell r="AD659">
            <v>0</v>
          </cell>
          <cell r="AF659">
            <v>0</v>
          </cell>
          <cell r="AG659">
            <v>0</v>
          </cell>
          <cell r="AI659">
            <v>0</v>
          </cell>
          <cell r="AJ659">
            <v>0</v>
          </cell>
          <cell r="AL659">
            <v>0</v>
          </cell>
          <cell r="AM659">
            <v>0</v>
          </cell>
          <cell r="AO659">
            <v>0</v>
          </cell>
          <cell r="AP659">
            <v>0</v>
          </cell>
          <cell r="AR659">
            <v>0</v>
          </cell>
          <cell r="AS659">
            <v>0</v>
          </cell>
          <cell r="AU659">
            <v>0</v>
          </cell>
          <cell r="AV659">
            <v>0</v>
          </cell>
          <cell r="AX659">
            <v>0</v>
          </cell>
          <cell r="AY659">
            <v>0</v>
          </cell>
          <cell r="BA659">
            <v>0</v>
          </cell>
          <cell r="BB659">
            <v>0</v>
          </cell>
          <cell r="BD659">
            <v>0</v>
          </cell>
          <cell r="BE659">
            <v>0</v>
          </cell>
          <cell r="BG659">
            <v>0</v>
          </cell>
          <cell r="BH659">
            <v>0</v>
          </cell>
          <cell r="BJ659">
            <v>0</v>
          </cell>
          <cell r="BK659">
            <v>0</v>
          </cell>
          <cell r="BM659">
            <v>0</v>
          </cell>
          <cell r="BN659">
            <v>1</v>
          </cell>
          <cell r="BP659">
            <v>0</v>
          </cell>
          <cell r="BQ659">
            <v>0</v>
          </cell>
          <cell r="BS659">
            <v>0</v>
          </cell>
          <cell r="BT659">
            <v>0</v>
          </cell>
          <cell r="BV659">
            <v>0</v>
          </cell>
          <cell r="BW659">
            <v>0</v>
          </cell>
          <cell r="BY659">
            <v>0</v>
          </cell>
          <cell r="BZ659">
            <v>0</v>
          </cell>
          <cell r="CB659">
            <v>0</v>
          </cell>
          <cell r="CC659">
            <v>0</v>
          </cell>
          <cell r="CE659">
            <v>0</v>
          </cell>
          <cell r="CF659">
            <v>0</v>
          </cell>
          <cell r="CH659">
            <v>0</v>
          </cell>
          <cell r="CI659">
            <v>0</v>
          </cell>
          <cell r="CK659">
            <v>0</v>
          </cell>
          <cell r="CL659">
            <v>0</v>
          </cell>
          <cell r="CN659">
            <v>0</v>
          </cell>
          <cell r="CO659">
            <v>0</v>
          </cell>
        </row>
        <row r="660">
          <cell r="B660">
            <v>0</v>
          </cell>
          <cell r="C660">
            <v>0</v>
          </cell>
          <cell r="E660">
            <v>0</v>
          </cell>
          <cell r="F660">
            <v>0</v>
          </cell>
          <cell r="H660">
            <v>0</v>
          </cell>
          <cell r="I660">
            <v>0</v>
          </cell>
          <cell r="K660">
            <v>0</v>
          </cell>
          <cell r="L660">
            <v>0</v>
          </cell>
          <cell r="N660">
            <v>0</v>
          </cell>
          <cell r="O660">
            <v>0</v>
          </cell>
          <cell r="Q660">
            <v>0</v>
          </cell>
          <cell r="R660">
            <v>0</v>
          </cell>
          <cell r="T660">
            <v>0</v>
          </cell>
          <cell r="U660">
            <v>0</v>
          </cell>
          <cell r="W660">
            <v>0</v>
          </cell>
          <cell r="X660">
            <v>0</v>
          </cell>
          <cell r="Z660">
            <v>0</v>
          </cell>
          <cell r="AA660">
            <v>0</v>
          </cell>
          <cell r="AC660">
            <v>0</v>
          </cell>
          <cell r="AD660">
            <v>0</v>
          </cell>
          <cell r="AF660">
            <v>0</v>
          </cell>
          <cell r="AG660">
            <v>0</v>
          </cell>
          <cell r="AI660">
            <v>0</v>
          </cell>
          <cell r="AJ660">
            <v>0</v>
          </cell>
          <cell r="AL660">
            <v>0</v>
          </cell>
          <cell r="AM660">
            <v>0</v>
          </cell>
          <cell r="AO660">
            <v>0</v>
          </cell>
          <cell r="AP660">
            <v>0</v>
          </cell>
          <cell r="AR660">
            <v>0</v>
          </cell>
          <cell r="AS660">
            <v>0</v>
          </cell>
          <cell r="AU660">
            <v>0</v>
          </cell>
          <cell r="AV660">
            <v>0</v>
          </cell>
          <cell r="AX660">
            <v>0</v>
          </cell>
          <cell r="AY660">
            <v>0</v>
          </cell>
          <cell r="BA660">
            <v>0</v>
          </cell>
          <cell r="BB660">
            <v>0</v>
          </cell>
          <cell r="BD660">
            <v>0</v>
          </cell>
          <cell r="BE660">
            <v>0</v>
          </cell>
          <cell r="BG660">
            <v>0</v>
          </cell>
          <cell r="BH660">
            <v>0</v>
          </cell>
          <cell r="BJ660">
            <v>0</v>
          </cell>
          <cell r="BK660">
            <v>0</v>
          </cell>
          <cell r="BM660">
            <v>0</v>
          </cell>
          <cell r="BN660">
            <v>1</v>
          </cell>
          <cell r="BP660">
            <v>0</v>
          </cell>
          <cell r="BQ660">
            <v>0</v>
          </cell>
          <cell r="BS660">
            <v>0</v>
          </cell>
          <cell r="BT660">
            <v>0</v>
          </cell>
          <cell r="BV660">
            <v>0</v>
          </cell>
          <cell r="BW660">
            <v>0</v>
          </cell>
          <cell r="BY660">
            <v>0</v>
          </cell>
          <cell r="BZ660">
            <v>0</v>
          </cell>
          <cell r="CB660">
            <v>0</v>
          </cell>
          <cell r="CC660">
            <v>0</v>
          </cell>
          <cell r="CE660">
            <v>0</v>
          </cell>
          <cell r="CF660">
            <v>0</v>
          </cell>
          <cell r="CH660">
            <v>0</v>
          </cell>
          <cell r="CI660">
            <v>0</v>
          </cell>
          <cell r="CK660">
            <v>0</v>
          </cell>
          <cell r="CL660">
            <v>0</v>
          </cell>
          <cell r="CN660">
            <v>0</v>
          </cell>
          <cell r="CO660">
            <v>0</v>
          </cell>
        </row>
        <row r="661">
          <cell r="B661">
            <v>0</v>
          </cell>
          <cell r="C661">
            <v>0</v>
          </cell>
          <cell r="E661">
            <v>0</v>
          </cell>
          <cell r="F661">
            <v>0</v>
          </cell>
          <cell r="H661">
            <v>0</v>
          </cell>
          <cell r="I661">
            <v>0</v>
          </cell>
          <cell r="K661">
            <v>0</v>
          </cell>
          <cell r="L661">
            <v>0</v>
          </cell>
          <cell r="N661">
            <v>0</v>
          </cell>
          <cell r="O661">
            <v>0</v>
          </cell>
          <cell r="Q661">
            <v>0</v>
          </cell>
          <cell r="R661">
            <v>0</v>
          </cell>
          <cell r="T661">
            <v>0</v>
          </cell>
          <cell r="U661">
            <v>0</v>
          </cell>
          <cell r="W661">
            <v>0</v>
          </cell>
          <cell r="X661">
            <v>0</v>
          </cell>
          <cell r="Z661">
            <v>0</v>
          </cell>
          <cell r="AA661">
            <v>0</v>
          </cell>
          <cell r="AC661">
            <v>0</v>
          </cell>
          <cell r="AD661">
            <v>0</v>
          </cell>
          <cell r="AF661">
            <v>0</v>
          </cell>
          <cell r="AG661">
            <v>0</v>
          </cell>
          <cell r="AI661">
            <v>0</v>
          </cell>
          <cell r="AJ661">
            <v>0</v>
          </cell>
          <cell r="AL661">
            <v>0</v>
          </cell>
          <cell r="AM661">
            <v>0</v>
          </cell>
          <cell r="AO661">
            <v>0</v>
          </cell>
          <cell r="AP661">
            <v>0</v>
          </cell>
          <cell r="AR661">
            <v>0</v>
          </cell>
          <cell r="AS661">
            <v>0</v>
          </cell>
          <cell r="AU661">
            <v>0</v>
          </cell>
          <cell r="AV661">
            <v>0</v>
          </cell>
          <cell r="AX661">
            <v>0</v>
          </cell>
          <cell r="AY661">
            <v>0</v>
          </cell>
          <cell r="BA661">
            <v>0</v>
          </cell>
          <cell r="BB661">
            <v>0</v>
          </cell>
          <cell r="BD661">
            <v>0</v>
          </cell>
          <cell r="BE661">
            <v>0</v>
          </cell>
          <cell r="BG661">
            <v>0</v>
          </cell>
          <cell r="BH661">
            <v>0</v>
          </cell>
          <cell r="BJ661">
            <v>0</v>
          </cell>
          <cell r="BK661">
            <v>0</v>
          </cell>
          <cell r="BM661">
            <v>0</v>
          </cell>
          <cell r="BN661">
            <v>1</v>
          </cell>
          <cell r="BP661">
            <v>0</v>
          </cell>
          <cell r="BQ661">
            <v>0</v>
          </cell>
          <cell r="BS661">
            <v>0</v>
          </cell>
          <cell r="BT661">
            <v>0</v>
          </cell>
          <cell r="BV661">
            <v>0</v>
          </cell>
          <cell r="BW661">
            <v>0</v>
          </cell>
          <cell r="BY661">
            <v>0</v>
          </cell>
          <cell r="BZ661">
            <v>0</v>
          </cell>
          <cell r="CB661">
            <v>0</v>
          </cell>
          <cell r="CC661">
            <v>0</v>
          </cell>
          <cell r="CE661">
            <v>0</v>
          </cell>
          <cell r="CF661">
            <v>0</v>
          </cell>
          <cell r="CH661">
            <v>0</v>
          </cell>
          <cell r="CI661">
            <v>0</v>
          </cell>
          <cell r="CK661">
            <v>0</v>
          </cell>
          <cell r="CL661">
            <v>0</v>
          </cell>
          <cell r="CN661">
            <v>0</v>
          </cell>
          <cell r="CO661">
            <v>0</v>
          </cell>
        </row>
        <row r="662">
          <cell r="B662">
            <v>0</v>
          </cell>
          <cell r="C662">
            <v>0</v>
          </cell>
          <cell r="E662">
            <v>0</v>
          </cell>
          <cell r="F662">
            <v>0</v>
          </cell>
          <cell r="H662">
            <v>0</v>
          </cell>
          <cell r="I662">
            <v>0</v>
          </cell>
          <cell r="K662">
            <v>0</v>
          </cell>
          <cell r="L662">
            <v>0</v>
          </cell>
          <cell r="N662">
            <v>0</v>
          </cell>
          <cell r="O662">
            <v>0</v>
          </cell>
          <cell r="Q662">
            <v>0</v>
          </cell>
          <cell r="R662">
            <v>0</v>
          </cell>
          <cell r="T662">
            <v>0</v>
          </cell>
          <cell r="U662">
            <v>0</v>
          </cell>
          <cell r="W662">
            <v>0</v>
          </cell>
          <cell r="X662">
            <v>0</v>
          </cell>
          <cell r="Z662">
            <v>0</v>
          </cell>
          <cell r="AA662">
            <v>0</v>
          </cell>
          <cell r="AC662">
            <v>0</v>
          </cell>
          <cell r="AD662">
            <v>0</v>
          </cell>
          <cell r="AF662">
            <v>0</v>
          </cell>
          <cell r="AG662">
            <v>0</v>
          </cell>
          <cell r="AI662">
            <v>0</v>
          </cell>
          <cell r="AJ662">
            <v>0</v>
          </cell>
          <cell r="AL662">
            <v>0</v>
          </cell>
          <cell r="AM662">
            <v>0</v>
          </cell>
          <cell r="AO662">
            <v>0</v>
          </cell>
          <cell r="AP662">
            <v>0</v>
          </cell>
          <cell r="AR662">
            <v>0</v>
          </cell>
          <cell r="AS662">
            <v>0</v>
          </cell>
          <cell r="AU662">
            <v>0</v>
          </cell>
          <cell r="AV662">
            <v>0</v>
          </cell>
          <cell r="AX662">
            <v>0</v>
          </cell>
          <cell r="AY662">
            <v>0</v>
          </cell>
          <cell r="BA662">
            <v>0</v>
          </cell>
          <cell r="BB662">
            <v>0</v>
          </cell>
          <cell r="BD662">
            <v>0</v>
          </cell>
          <cell r="BE662">
            <v>0</v>
          </cell>
          <cell r="BG662">
            <v>0</v>
          </cell>
          <cell r="BH662">
            <v>0</v>
          </cell>
          <cell r="BJ662">
            <v>0</v>
          </cell>
          <cell r="BK662">
            <v>0</v>
          </cell>
          <cell r="BM662">
            <v>0</v>
          </cell>
          <cell r="BN662">
            <v>1</v>
          </cell>
          <cell r="BP662">
            <v>0</v>
          </cell>
          <cell r="BQ662">
            <v>0</v>
          </cell>
          <cell r="BS662">
            <v>0</v>
          </cell>
          <cell r="BT662">
            <v>0</v>
          </cell>
          <cell r="BV662">
            <v>0</v>
          </cell>
          <cell r="BW662">
            <v>0</v>
          </cell>
          <cell r="BY662">
            <v>0</v>
          </cell>
          <cell r="BZ662">
            <v>0</v>
          </cell>
          <cell r="CB662">
            <v>0</v>
          </cell>
          <cell r="CC662">
            <v>0</v>
          </cell>
          <cell r="CE662">
            <v>0</v>
          </cell>
          <cell r="CF662">
            <v>0</v>
          </cell>
          <cell r="CH662">
            <v>0</v>
          </cell>
          <cell r="CI662">
            <v>0</v>
          </cell>
          <cell r="CK662">
            <v>0</v>
          </cell>
          <cell r="CL662">
            <v>0</v>
          </cell>
          <cell r="CN662">
            <v>0</v>
          </cell>
          <cell r="CO662">
            <v>0</v>
          </cell>
        </row>
        <row r="663">
          <cell r="B663">
            <v>0</v>
          </cell>
          <cell r="C663">
            <v>0</v>
          </cell>
          <cell r="E663">
            <v>0</v>
          </cell>
          <cell r="F663">
            <v>0</v>
          </cell>
          <cell r="H663">
            <v>0</v>
          </cell>
          <cell r="I663">
            <v>0</v>
          </cell>
          <cell r="K663">
            <v>0</v>
          </cell>
          <cell r="L663">
            <v>0</v>
          </cell>
          <cell r="N663">
            <v>0</v>
          </cell>
          <cell r="O663">
            <v>0</v>
          </cell>
          <cell r="Q663">
            <v>0</v>
          </cell>
          <cell r="R663">
            <v>0</v>
          </cell>
          <cell r="T663">
            <v>0</v>
          </cell>
          <cell r="U663">
            <v>0</v>
          </cell>
          <cell r="W663">
            <v>0</v>
          </cell>
          <cell r="X663">
            <v>0</v>
          </cell>
          <cell r="Z663">
            <v>0</v>
          </cell>
          <cell r="AA663">
            <v>0</v>
          </cell>
          <cell r="AC663">
            <v>0</v>
          </cell>
          <cell r="AD663">
            <v>0</v>
          </cell>
          <cell r="AF663">
            <v>0</v>
          </cell>
          <cell r="AG663">
            <v>0</v>
          </cell>
          <cell r="AI663">
            <v>0</v>
          </cell>
          <cell r="AJ663">
            <v>0</v>
          </cell>
          <cell r="AL663">
            <v>0</v>
          </cell>
          <cell r="AM663">
            <v>0</v>
          </cell>
          <cell r="AO663">
            <v>0</v>
          </cell>
          <cell r="AP663">
            <v>0</v>
          </cell>
          <cell r="AR663">
            <v>0</v>
          </cell>
          <cell r="AS663">
            <v>0</v>
          </cell>
          <cell r="AU663">
            <v>0</v>
          </cell>
          <cell r="AV663">
            <v>0</v>
          </cell>
          <cell r="AX663">
            <v>0</v>
          </cell>
          <cell r="AY663">
            <v>0</v>
          </cell>
          <cell r="BA663">
            <v>0</v>
          </cell>
          <cell r="BB663">
            <v>0</v>
          </cell>
          <cell r="BD663">
            <v>0</v>
          </cell>
          <cell r="BE663">
            <v>0</v>
          </cell>
          <cell r="BG663">
            <v>0</v>
          </cell>
          <cell r="BH663">
            <v>0</v>
          </cell>
          <cell r="BJ663">
            <v>0</v>
          </cell>
          <cell r="BK663">
            <v>0</v>
          </cell>
          <cell r="BM663">
            <v>0</v>
          </cell>
          <cell r="BN663">
            <v>1</v>
          </cell>
          <cell r="BP663">
            <v>0</v>
          </cell>
          <cell r="BQ663">
            <v>0</v>
          </cell>
          <cell r="BS663">
            <v>0</v>
          </cell>
          <cell r="BT663">
            <v>0</v>
          </cell>
          <cell r="BV663">
            <v>0</v>
          </cell>
          <cell r="BW663">
            <v>0</v>
          </cell>
          <cell r="BY663">
            <v>0</v>
          </cell>
          <cell r="BZ663">
            <v>0</v>
          </cell>
          <cell r="CB663">
            <v>0</v>
          </cell>
          <cell r="CC663">
            <v>0</v>
          </cell>
          <cell r="CE663">
            <v>0</v>
          </cell>
          <cell r="CF663">
            <v>0</v>
          </cell>
          <cell r="CH663">
            <v>0</v>
          </cell>
          <cell r="CI663">
            <v>0</v>
          </cell>
          <cell r="CK663">
            <v>0</v>
          </cell>
          <cell r="CL663">
            <v>0</v>
          </cell>
          <cell r="CN663">
            <v>0</v>
          </cell>
          <cell r="CO663">
            <v>0</v>
          </cell>
        </row>
        <row r="664">
          <cell r="B664">
            <v>0</v>
          </cell>
          <cell r="C664">
            <v>0</v>
          </cell>
          <cell r="E664">
            <v>0</v>
          </cell>
          <cell r="F664">
            <v>0</v>
          </cell>
          <cell r="H664">
            <v>0</v>
          </cell>
          <cell r="I664">
            <v>0</v>
          </cell>
          <cell r="K664">
            <v>0</v>
          </cell>
          <cell r="L664">
            <v>0</v>
          </cell>
          <cell r="N664">
            <v>0</v>
          </cell>
          <cell r="O664">
            <v>0</v>
          </cell>
          <cell r="Q664">
            <v>0</v>
          </cell>
          <cell r="R664">
            <v>0</v>
          </cell>
          <cell r="T664">
            <v>0</v>
          </cell>
          <cell r="U664">
            <v>0</v>
          </cell>
          <cell r="W664">
            <v>0</v>
          </cell>
          <cell r="X664">
            <v>0</v>
          </cell>
          <cell r="Z664">
            <v>0</v>
          </cell>
          <cell r="AA664">
            <v>0</v>
          </cell>
          <cell r="AC664">
            <v>0</v>
          </cell>
          <cell r="AD664">
            <v>0</v>
          </cell>
          <cell r="AF664">
            <v>0</v>
          </cell>
          <cell r="AG664">
            <v>0</v>
          </cell>
          <cell r="AI664">
            <v>0</v>
          </cell>
          <cell r="AJ664">
            <v>0</v>
          </cell>
          <cell r="AL664">
            <v>0</v>
          </cell>
          <cell r="AM664">
            <v>0</v>
          </cell>
          <cell r="AO664">
            <v>0</v>
          </cell>
          <cell r="AP664">
            <v>0</v>
          </cell>
          <cell r="AR664">
            <v>0</v>
          </cell>
          <cell r="AS664">
            <v>0</v>
          </cell>
          <cell r="AU664">
            <v>0</v>
          </cell>
          <cell r="AV664">
            <v>0</v>
          </cell>
          <cell r="AX664">
            <v>0</v>
          </cell>
          <cell r="AY664">
            <v>0</v>
          </cell>
          <cell r="BA664">
            <v>0</v>
          </cell>
          <cell r="BB664">
            <v>0</v>
          </cell>
          <cell r="BD664">
            <v>0</v>
          </cell>
          <cell r="BE664">
            <v>0</v>
          </cell>
          <cell r="BG664">
            <v>0</v>
          </cell>
          <cell r="BH664">
            <v>0</v>
          </cell>
          <cell r="BJ664">
            <v>0</v>
          </cell>
          <cell r="BK664">
            <v>0</v>
          </cell>
          <cell r="BM664">
            <v>0</v>
          </cell>
          <cell r="BN664">
            <v>1</v>
          </cell>
          <cell r="BP664">
            <v>0</v>
          </cell>
          <cell r="BQ664">
            <v>0</v>
          </cell>
          <cell r="BS664">
            <v>0</v>
          </cell>
          <cell r="BT664">
            <v>0</v>
          </cell>
          <cell r="BV664">
            <v>0</v>
          </cell>
          <cell r="BW664">
            <v>0</v>
          </cell>
          <cell r="BY664">
            <v>0</v>
          </cell>
          <cell r="BZ664">
            <v>0</v>
          </cell>
          <cell r="CB664">
            <v>0</v>
          </cell>
          <cell r="CC664">
            <v>0</v>
          </cell>
          <cell r="CE664">
            <v>0</v>
          </cell>
          <cell r="CF664">
            <v>0</v>
          </cell>
          <cell r="CH664">
            <v>0</v>
          </cell>
          <cell r="CI664">
            <v>0</v>
          </cell>
          <cell r="CK664">
            <v>0</v>
          </cell>
          <cell r="CL664">
            <v>0</v>
          </cell>
          <cell r="CN664">
            <v>0</v>
          </cell>
          <cell r="CO664">
            <v>0</v>
          </cell>
        </row>
        <row r="665">
          <cell r="B665">
            <v>0</v>
          </cell>
          <cell r="C665">
            <v>0</v>
          </cell>
          <cell r="E665">
            <v>0</v>
          </cell>
          <cell r="F665">
            <v>0</v>
          </cell>
          <cell r="H665">
            <v>0</v>
          </cell>
          <cell r="I665">
            <v>0</v>
          </cell>
          <cell r="K665">
            <v>0</v>
          </cell>
          <cell r="L665">
            <v>0</v>
          </cell>
          <cell r="N665">
            <v>0</v>
          </cell>
          <cell r="O665">
            <v>0</v>
          </cell>
          <cell r="Q665">
            <v>0</v>
          </cell>
          <cell r="R665">
            <v>0</v>
          </cell>
          <cell r="T665">
            <v>0</v>
          </cell>
          <cell r="U665">
            <v>0</v>
          </cell>
          <cell r="W665">
            <v>0</v>
          </cell>
          <cell r="X665">
            <v>0</v>
          </cell>
          <cell r="Z665">
            <v>0</v>
          </cell>
          <cell r="AA665">
            <v>0</v>
          </cell>
          <cell r="AC665">
            <v>0</v>
          </cell>
          <cell r="AD665">
            <v>0</v>
          </cell>
          <cell r="AF665">
            <v>0</v>
          </cell>
          <cell r="AG665">
            <v>0</v>
          </cell>
          <cell r="AI665">
            <v>0</v>
          </cell>
          <cell r="AJ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0</v>
          </cell>
          <cell r="AR665">
            <v>0</v>
          </cell>
          <cell r="AS665">
            <v>0</v>
          </cell>
          <cell r="AU665">
            <v>0</v>
          </cell>
          <cell r="AV665">
            <v>0</v>
          </cell>
          <cell r="AX665">
            <v>0</v>
          </cell>
          <cell r="AY665">
            <v>0</v>
          </cell>
          <cell r="BA665">
            <v>0</v>
          </cell>
          <cell r="BB665">
            <v>0</v>
          </cell>
          <cell r="BD665">
            <v>0</v>
          </cell>
          <cell r="BE665">
            <v>0</v>
          </cell>
          <cell r="BG665">
            <v>0</v>
          </cell>
          <cell r="BH665">
            <v>0</v>
          </cell>
          <cell r="BJ665">
            <v>0</v>
          </cell>
          <cell r="BK665">
            <v>0</v>
          </cell>
          <cell r="BM665">
            <v>0</v>
          </cell>
          <cell r="BN665">
            <v>1</v>
          </cell>
          <cell r="BP665">
            <v>0</v>
          </cell>
          <cell r="BQ665">
            <v>0</v>
          </cell>
          <cell r="BS665">
            <v>0</v>
          </cell>
          <cell r="BT665">
            <v>0</v>
          </cell>
          <cell r="BV665">
            <v>0</v>
          </cell>
          <cell r="BW665">
            <v>0</v>
          </cell>
          <cell r="BY665">
            <v>0</v>
          </cell>
          <cell r="BZ665">
            <v>0</v>
          </cell>
          <cell r="CB665">
            <v>0</v>
          </cell>
          <cell r="CC665">
            <v>0</v>
          </cell>
          <cell r="CE665">
            <v>0</v>
          </cell>
          <cell r="CF665">
            <v>0</v>
          </cell>
          <cell r="CH665">
            <v>0</v>
          </cell>
          <cell r="CI665">
            <v>0</v>
          </cell>
          <cell r="CK665">
            <v>0</v>
          </cell>
          <cell r="CL665">
            <v>0</v>
          </cell>
          <cell r="CN665">
            <v>0</v>
          </cell>
          <cell r="CO665">
            <v>0</v>
          </cell>
        </row>
        <row r="666">
          <cell r="B666">
            <v>0</v>
          </cell>
          <cell r="C666">
            <v>0</v>
          </cell>
          <cell r="E666">
            <v>0</v>
          </cell>
          <cell r="F666">
            <v>0</v>
          </cell>
          <cell r="H666">
            <v>0</v>
          </cell>
          <cell r="I666">
            <v>0</v>
          </cell>
          <cell r="K666">
            <v>0</v>
          </cell>
          <cell r="L666">
            <v>0</v>
          </cell>
          <cell r="N666">
            <v>0</v>
          </cell>
          <cell r="O666">
            <v>0</v>
          </cell>
          <cell r="Q666">
            <v>0</v>
          </cell>
          <cell r="R666">
            <v>0</v>
          </cell>
          <cell r="T666">
            <v>0</v>
          </cell>
          <cell r="U666">
            <v>0</v>
          </cell>
          <cell r="W666">
            <v>0</v>
          </cell>
          <cell r="X666">
            <v>0</v>
          </cell>
          <cell r="Z666">
            <v>0</v>
          </cell>
          <cell r="AA666">
            <v>0</v>
          </cell>
          <cell r="AC666">
            <v>0</v>
          </cell>
          <cell r="AD666">
            <v>0</v>
          </cell>
          <cell r="AF666">
            <v>0</v>
          </cell>
          <cell r="AG666">
            <v>0</v>
          </cell>
          <cell r="AI666">
            <v>0</v>
          </cell>
          <cell r="AJ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0</v>
          </cell>
          <cell r="AR666">
            <v>0</v>
          </cell>
          <cell r="AS666">
            <v>0</v>
          </cell>
          <cell r="AU666">
            <v>0</v>
          </cell>
          <cell r="AV666">
            <v>0</v>
          </cell>
          <cell r="AX666">
            <v>0</v>
          </cell>
          <cell r="AY666">
            <v>0</v>
          </cell>
          <cell r="BA666">
            <v>0</v>
          </cell>
          <cell r="BB666">
            <v>0</v>
          </cell>
          <cell r="BD666">
            <v>0</v>
          </cell>
          <cell r="BE666">
            <v>0</v>
          </cell>
          <cell r="BG666">
            <v>0</v>
          </cell>
          <cell r="BH666">
            <v>0</v>
          </cell>
          <cell r="BJ666">
            <v>0</v>
          </cell>
          <cell r="BK666">
            <v>0</v>
          </cell>
          <cell r="BM666">
            <v>0</v>
          </cell>
          <cell r="BN666">
            <v>1</v>
          </cell>
          <cell r="BP666">
            <v>0</v>
          </cell>
          <cell r="BQ666">
            <v>0</v>
          </cell>
          <cell r="BS666">
            <v>0</v>
          </cell>
          <cell r="BT666">
            <v>0</v>
          </cell>
          <cell r="BV666">
            <v>0</v>
          </cell>
          <cell r="BW666">
            <v>0</v>
          </cell>
          <cell r="BY666">
            <v>0</v>
          </cell>
          <cell r="BZ666">
            <v>0</v>
          </cell>
          <cell r="CB666">
            <v>0</v>
          </cell>
          <cell r="CC666">
            <v>0</v>
          </cell>
          <cell r="CE666">
            <v>0</v>
          </cell>
          <cell r="CF666">
            <v>0</v>
          </cell>
          <cell r="CH666">
            <v>0</v>
          </cell>
          <cell r="CI666">
            <v>0</v>
          </cell>
          <cell r="CK666">
            <v>0</v>
          </cell>
          <cell r="CL666">
            <v>0</v>
          </cell>
          <cell r="CN666">
            <v>0</v>
          </cell>
          <cell r="CO666">
            <v>0</v>
          </cell>
        </row>
        <row r="667">
          <cell r="B667">
            <v>0</v>
          </cell>
          <cell r="C667">
            <v>0</v>
          </cell>
          <cell r="E667">
            <v>0</v>
          </cell>
          <cell r="F667">
            <v>0</v>
          </cell>
          <cell r="H667">
            <v>0</v>
          </cell>
          <cell r="I667">
            <v>0</v>
          </cell>
          <cell r="K667">
            <v>0</v>
          </cell>
          <cell r="L667">
            <v>0</v>
          </cell>
          <cell r="N667">
            <v>0</v>
          </cell>
          <cell r="O667">
            <v>0</v>
          </cell>
          <cell r="Q667">
            <v>0</v>
          </cell>
          <cell r="R667">
            <v>0</v>
          </cell>
          <cell r="T667">
            <v>0</v>
          </cell>
          <cell r="U667">
            <v>0</v>
          </cell>
          <cell r="W667">
            <v>0</v>
          </cell>
          <cell r="X667">
            <v>0</v>
          </cell>
          <cell r="Z667">
            <v>0</v>
          </cell>
          <cell r="AA667">
            <v>0</v>
          </cell>
          <cell r="AC667">
            <v>0</v>
          </cell>
          <cell r="AD667">
            <v>0</v>
          </cell>
          <cell r="AF667">
            <v>0</v>
          </cell>
          <cell r="AG667">
            <v>0</v>
          </cell>
          <cell r="AI667">
            <v>0</v>
          </cell>
          <cell r="AJ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0</v>
          </cell>
          <cell r="AR667">
            <v>0</v>
          </cell>
          <cell r="AS667">
            <v>0</v>
          </cell>
          <cell r="AU667">
            <v>0</v>
          </cell>
          <cell r="AV667">
            <v>0</v>
          </cell>
          <cell r="AX667">
            <v>0</v>
          </cell>
          <cell r="AY667">
            <v>0</v>
          </cell>
          <cell r="BA667">
            <v>0</v>
          </cell>
          <cell r="BB667">
            <v>0</v>
          </cell>
          <cell r="BD667">
            <v>0</v>
          </cell>
          <cell r="BE667">
            <v>0</v>
          </cell>
          <cell r="BG667">
            <v>0</v>
          </cell>
          <cell r="BH667">
            <v>0</v>
          </cell>
          <cell r="BJ667">
            <v>0</v>
          </cell>
          <cell r="BK667">
            <v>0</v>
          </cell>
          <cell r="BM667">
            <v>0</v>
          </cell>
          <cell r="BN667">
            <v>1</v>
          </cell>
          <cell r="BP667">
            <v>0</v>
          </cell>
          <cell r="BQ667">
            <v>0</v>
          </cell>
          <cell r="BS667">
            <v>0</v>
          </cell>
          <cell r="BT667">
            <v>0</v>
          </cell>
          <cell r="BV667">
            <v>0</v>
          </cell>
          <cell r="BW667">
            <v>0</v>
          </cell>
          <cell r="BY667">
            <v>0</v>
          </cell>
          <cell r="BZ667">
            <v>0</v>
          </cell>
          <cell r="CB667">
            <v>0</v>
          </cell>
          <cell r="CC667">
            <v>0</v>
          </cell>
          <cell r="CE667">
            <v>0</v>
          </cell>
          <cell r="CF667">
            <v>0</v>
          </cell>
          <cell r="CH667">
            <v>0</v>
          </cell>
          <cell r="CI667">
            <v>0</v>
          </cell>
          <cell r="CK667">
            <v>0</v>
          </cell>
          <cell r="CL667">
            <v>0</v>
          </cell>
          <cell r="CN667">
            <v>0</v>
          </cell>
          <cell r="CO667">
            <v>0</v>
          </cell>
        </row>
        <row r="668">
          <cell r="B668">
            <v>0</v>
          </cell>
          <cell r="C668">
            <v>0</v>
          </cell>
          <cell r="E668">
            <v>0</v>
          </cell>
          <cell r="F668">
            <v>0</v>
          </cell>
          <cell r="H668">
            <v>0</v>
          </cell>
          <cell r="I668">
            <v>0</v>
          </cell>
          <cell r="K668">
            <v>0</v>
          </cell>
          <cell r="L668">
            <v>0</v>
          </cell>
          <cell r="N668">
            <v>0</v>
          </cell>
          <cell r="O668">
            <v>0</v>
          </cell>
          <cell r="Q668">
            <v>0</v>
          </cell>
          <cell r="R668">
            <v>0</v>
          </cell>
          <cell r="T668">
            <v>0</v>
          </cell>
          <cell r="U668">
            <v>0</v>
          </cell>
          <cell r="W668">
            <v>0</v>
          </cell>
          <cell r="X668">
            <v>0</v>
          </cell>
          <cell r="Z668">
            <v>0</v>
          </cell>
          <cell r="AA668">
            <v>0</v>
          </cell>
          <cell r="AC668">
            <v>0</v>
          </cell>
          <cell r="AD668">
            <v>0</v>
          </cell>
          <cell r="AF668">
            <v>0</v>
          </cell>
          <cell r="AG668">
            <v>0</v>
          </cell>
          <cell r="AI668">
            <v>0</v>
          </cell>
          <cell r="AJ668">
            <v>0</v>
          </cell>
          <cell r="AL668">
            <v>0</v>
          </cell>
          <cell r="AM668">
            <v>0</v>
          </cell>
          <cell r="AO668">
            <v>0</v>
          </cell>
          <cell r="AP668">
            <v>0</v>
          </cell>
          <cell r="AR668">
            <v>0</v>
          </cell>
          <cell r="AS668">
            <v>0</v>
          </cell>
          <cell r="AU668">
            <v>0</v>
          </cell>
          <cell r="AV668">
            <v>0</v>
          </cell>
          <cell r="AX668">
            <v>0</v>
          </cell>
          <cell r="AY668">
            <v>0</v>
          </cell>
          <cell r="BA668">
            <v>0</v>
          </cell>
          <cell r="BB668">
            <v>0</v>
          </cell>
          <cell r="BD668">
            <v>0</v>
          </cell>
          <cell r="BE668">
            <v>0</v>
          </cell>
          <cell r="BG668">
            <v>0</v>
          </cell>
          <cell r="BH668">
            <v>0</v>
          </cell>
          <cell r="BJ668">
            <v>0</v>
          </cell>
          <cell r="BK668">
            <v>0</v>
          </cell>
          <cell r="BM668">
            <v>0</v>
          </cell>
          <cell r="BN668">
            <v>1</v>
          </cell>
          <cell r="BP668">
            <v>0</v>
          </cell>
          <cell r="BQ668">
            <v>0</v>
          </cell>
          <cell r="BS668">
            <v>0</v>
          </cell>
          <cell r="BT668">
            <v>0</v>
          </cell>
          <cell r="BV668">
            <v>0</v>
          </cell>
          <cell r="BW668">
            <v>0</v>
          </cell>
          <cell r="BY668">
            <v>0</v>
          </cell>
          <cell r="BZ668">
            <v>0</v>
          </cell>
          <cell r="CB668">
            <v>0</v>
          </cell>
          <cell r="CC668">
            <v>0</v>
          </cell>
          <cell r="CE668">
            <v>0</v>
          </cell>
          <cell r="CF668">
            <v>0</v>
          </cell>
          <cell r="CH668">
            <v>0</v>
          </cell>
          <cell r="CI668">
            <v>0</v>
          </cell>
          <cell r="CK668">
            <v>0</v>
          </cell>
          <cell r="CL668">
            <v>0</v>
          </cell>
          <cell r="CN668">
            <v>0</v>
          </cell>
          <cell r="CO668">
            <v>0</v>
          </cell>
        </row>
        <row r="669">
          <cell r="B669">
            <v>0</v>
          </cell>
          <cell r="C669">
            <v>0</v>
          </cell>
          <cell r="E669">
            <v>0</v>
          </cell>
          <cell r="F669">
            <v>0</v>
          </cell>
          <cell r="H669">
            <v>0</v>
          </cell>
          <cell r="I669">
            <v>0</v>
          </cell>
          <cell r="K669">
            <v>0</v>
          </cell>
          <cell r="L669">
            <v>0</v>
          </cell>
          <cell r="N669">
            <v>0</v>
          </cell>
          <cell r="O669">
            <v>0</v>
          </cell>
          <cell r="Q669">
            <v>0</v>
          </cell>
          <cell r="R669">
            <v>0</v>
          </cell>
          <cell r="T669">
            <v>0</v>
          </cell>
          <cell r="U669">
            <v>0</v>
          </cell>
          <cell r="W669">
            <v>0</v>
          </cell>
          <cell r="X669">
            <v>0</v>
          </cell>
          <cell r="Z669">
            <v>0</v>
          </cell>
          <cell r="AA669">
            <v>0</v>
          </cell>
          <cell r="AC669">
            <v>0</v>
          </cell>
          <cell r="AD669">
            <v>0</v>
          </cell>
          <cell r="AF669">
            <v>0</v>
          </cell>
          <cell r="AG669">
            <v>0</v>
          </cell>
          <cell r="AI669">
            <v>0</v>
          </cell>
          <cell r="AJ669">
            <v>0</v>
          </cell>
          <cell r="AL669">
            <v>0</v>
          </cell>
          <cell r="AM669">
            <v>0</v>
          </cell>
          <cell r="AO669">
            <v>0</v>
          </cell>
          <cell r="AP669">
            <v>0</v>
          </cell>
          <cell r="AR669">
            <v>0</v>
          </cell>
          <cell r="AS669">
            <v>0</v>
          </cell>
          <cell r="AU669">
            <v>0</v>
          </cell>
          <cell r="AV669">
            <v>0</v>
          </cell>
          <cell r="AX669">
            <v>0</v>
          </cell>
          <cell r="AY669">
            <v>0</v>
          </cell>
          <cell r="BA669">
            <v>0</v>
          </cell>
          <cell r="BB669">
            <v>0</v>
          </cell>
          <cell r="BD669">
            <v>0</v>
          </cell>
          <cell r="BE669">
            <v>0</v>
          </cell>
          <cell r="BG669">
            <v>0</v>
          </cell>
          <cell r="BH669">
            <v>0</v>
          </cell>
          <cell r="BJ669">
            <v>0</v>
          </cell>
          <cell r="BK669">
            <v>0</v>
          </cell>
          <cell r="BM669">
            <v>0</v>
          </cell>
          <cell r="BN669">
            <v>4</v>
          </cell>
          <cell r="BP669">
            <v>0</v>
          </cell>
          <cell r="BQ669">
            <v>0</v>
          </cell>
          <cell r="BS669">
            <v>0</v>
          </cell>
          <cell r="BT669">
            <v>0</v>
          </cell>
          <cell r="BV669">
            <v>0</v>
          </cell>
          <cell r="BW669">
            <v>0</v>
          </cell>
          <cell r="BY669">
            <v>0</v>
          </cell>
          <cell r="BZ669">
            <v>0</v>
          </cell>
          <cell r="CB669">
            <v>0</v>
          </cell>
          <cell r="CC669">
            <v>0</v>
          </cell>
          <cell r="CE669">
            <v>0</v>
          </cell>
          <cell r="CF669">
            <v>0</v>
          </cell>
          <cell r="CH669">
            <v>0</v>
          </cell>
          <cell r="CI669">
            <v>0</v>
          </cell>
          <cell r="CK669">
            <v>0</v>
          </cell>
          <cell r="CL669">
            <v>0</v>
          </cell>
          <cell r="CN669">
            <v>0</v>
          </cell>
          <cell r="CO669">
            <v>0</v>
          </cell>
        </row>
        <row r="670">
          <cell r="B670">
            <v>0</v>
          </cell>
          <cell r="C670">
            <v>0</v>
          </cell>
          <cell r="E670">
            <v>0</v>
          </cell>
          <cell r="F670">
            <v>0</v>
          </cell>
          <cell r="H670">
            <v>0</v>
          </cell>
          <cell r="I670">
            <v>0</v>
          </cell>
          <cell r="K670">
            <v>0</v>
          </cell>
          <cell r="L670">
            <v>0</v>
          </cell>
          <cell r="N670">
            <v>0</v>
          </cell>
          <cell r="O670">
            <v>0</v>
          </cell>
          <cell r="Q670">
            <v>0</v>
          </cell>
          <cell r="R670">
            <v>0</v>
          </cell>
          <cell r="T670">
            <v>0</v>
          </cell>
          <cell r="U670">
            <v>0</v>
          </cell>
          <cell r="W670">
            <v>0</v>
          </cell>
          <cell r="X670">
            <v>0</v>
          </cell>
          <cell r="Z670">
            <v>0</v>
          </cell>
          <cell r="AA670">
            <v>0</v>
          </cell>
          <cell r="AC670">
            <v>0</v>
          </cell>
          <cell r="AD670">
            <v>0</v>
          </cell>
          <cell r="AF670">
            <v>0</v>
          </cell>
          <cell r="AG670">
            <v>0</v>
          </cell>
          <cell r="AI670">
            <v>0</v>
          </cell>
          <cell r="AJ670">
            <v>0</v>
          </cell>
          <cell r="AL670">
            <v>0</v>
          </cell>
          <cell r="AM670">
            <v>0</v>
          </cell>
          <cell r="AO670">
            <v>0</v>
          </cell>
          <cell r="AP670">
            <v>0</v>
          </cell>
          <cell r="AR670">
            <v>0</v>
          </cell>
          <cell r="AS670">
            <v>0</v>
          </cell>
          <cell r="AU670">
            <v>0</v>
          </cell>
          <cell r="AV670">
            <v>0</v>
          </cell>
          <cell r="AX670">
            <v>0</v>
          </cell>
          <cell r="AY670">
            <v>0</v>
          </cell>
          <cell r="BA670">
            <v>0</v>
          </cell>
          <cell r="BB670">
            <v>0</v>
          </cell>
          <cell r="BD670">
            <v>0</v>
          </cell>
          <cell r="BE670">
            <v>0</v>
          </cell>
          <cell r="BG670">
            <v>0</v>
          </cell>
          <cell r="BH670">
            <v>0</v>
          </cell>
          <cell r="BJ670">
            <v>0</v>
          </cell>
          <cell r="BK670">
            <v>0</v>
          </cell>
          <cell r="BM670">
            <v>0</v>
          </cell>
          <cell r="BN670">
            <v>1</v>
          </cell>
          <cell r="BP670">
            <v>0</v>
          </cell>
          <cell r="BQ670">
            <v>0</v>
          </cell>
          <cell r="BS670">
            <v>0</v>
          </cell>
          <cell r="BT670">
            <v>0</v>
          </cell>
          <cell r="BV670">
            <v>0</v>
          </cell>
          <cell r="BW670">
            <v>0</v>
          </cell>
          <cell r="BY670">
            <v>0</v>
          </cell>
          <cell r="BZ670">
            <v>0</v>
          </cell>
          <cell r="CB670">
            <v>0</v>
          </cell>
          <cell r="CC670">
            <v>0</v>
          </cell>
          <cell r="CE670">
            <v>0</v>
          </cell>
          <cell r="CF670">
            <v>0</v>
          </cell>
          <cell r="CH670">
            <v>0</v>
          </cell>
          <cell r="CI670">
            <v>0</v>
          </cell>
          <cell r="CK670">
            <v>0</v>
          </cell>
          <cell r="CL670">
            <v>0</v>
          </cell>
          <cell r="CN670">
            <v>0</v>
          </cell>
          <cell r="CO670">
            <v>0</v>
          </cell>
        </row>
        <row r="671">
          <cell r="B671">
            <v>0</v>
          </cell>
          <cell r="C671">
            <v>0</v>
          </cell>
          <cell r="E671">
            <v>0</v>
          </cell>
          <cell r="F671">
            <v>0</v>
          </cell>
          <cell r="H671">
            <v>0</v>
          </cell>
          <cell r="I671">
            <v>0</v>
          </cell>
          <cell r="K671">
            <v>0</v>
          </cell>
          <cell r="L671">
            <v>0</v>
          </cell>
          <cell r="N671">
            <v>0</v>
          </cell>
          <cell r="O671">
            <v>0</v>
          </cell>
          <cell r="Q671">
            <v>0</v>
          </cell>
          <cell r="R671">
            <v>0</v>
          </cell>
          <cell r="T671">
            <v>0</v>
          </cell>
          <cell r="U671">
            <v>0</v>
          </cell>
          <cell r="W671">
            <v>0</v>
          </cell>
          <cell r="X671">
            <v>0</v>
          </cell>
          <cell r="Z671">
            <v>0</v>
          </cell>
          <cell r="AA671">
            <v>0</v>
          </cell>
          <cell r="AC671">
            <v>0</v>
          </cell>
          <cell r="AD671">
            <v>0</v>
          </cell>
          <cell r="AF671">
            <v>0</v>
          </cell>
          <cell r="AG671">
            <v>0</v>
          </cell>
          <cell r="AI671">
            <v>0</v>
          </cell>
          <cell r="AJ671">
            <v>0</v>
          </cell>
          <cell r="AL671">
            <v>0</v>
          </cell>
          <cell r="AM671">
            <v>0</v>
          </cell>
          <cell r="AO671">
            <v>0</v>
          </cell>
          <cell r="AP671">
            <v>0</v>
          </cell>
          <cell r="AR671">
            <v>0</v>
          </cell>
          <cell r="AS671">
            <v>0</v>
          </cell>
          <cell r="AU671">
            <v>0</v>
          </cell>
          <cell r="AV671">
            <v>0</v>
          </cell>
          <cell r="AX671">
            <v>0</v>
          </cell>
          <cell r="AY671">
            <v>0</v>
          </cell>
          <cell r="BA671">
            <v>0</v>
          </cell>
          <cell r="BB671">
            <v>0</v>
          </cell>
          <cell r="BD671">
            <v>0</v>
          </cell>
          <cell r="BE671">
            <v>0</v>
          </cell>
          <cell r="BG671">
            <v>0</v>
          </cell>
          <cell r="BH671">
            <v>0</v>
          </cell>
          <cell r="BJ671">
            <v>0</v>
          </cell>
          <cell r="BK671">
            <v>0</v>
          </cell>
          <cell r="BM671">
            <v>0</v>
          </cell>
          <cell r="BN671">
            <v>1</v>
          </cell>
          <cell r="BP671">
            <v>0</v>
          </cell>
          <cell r="BQ671">
            <v>0</v>
          </cell>
          <cell r="BS671">
            <v>0</v>
          </cell>
          <cell r="BT671">
            <v>0</v>
          </cell>
          <cell r="BV671">
            <v>0</v>
          </cell>
          <cell r="BW671">
            <v>0</v>
          </cell>
          <cell r="BY671">
            <v>0</v>
          </cell>
          <cell r="BZ671">
            <v>0</v>
          </cell>
          <cell r="CB671">
            <v>0</v>
          </cell>
          <cell r="CC671">
            <v>0</v>
          </cell>
          <cell r="CE671">
            <v>0</v>
          </cell>
          <cell r="CF671">
            <v>0</v>
          </cell>
          <cell r="CH671">
            <v>0</v>
          </cell>
          <cell r="CI671">
            <v>0</v>
          </cell>
          <cell r="CK671">
            <v>0</v>
          </cell>
          <cell r="CL671">
            <v>0</v>
          </cell>
          <cell r="CN671">
            <v>0</v>
          </cell>
          <cell r="CO671">
            <v>0</v>
          </cell>
        </row>
        <row r="672">
          <cell r="B672">
            <v>0</v>
          </cell>
          <cell r="C672">
            <v>0</v>
          </cell>
          <cell r="E672">
            <v>0</v>
          </cell>
          <cell r="F672">
            <v>0</v>
          </cell>
          <cell r="H672">
            <v>0</v>
          </cell>
          <cell r="I672">
            <v>0</v>
          </cell>
          <cell r="K672">
            <v>0</v>
          </cell>
          <cell r="L672">
            <v>0</v>
          </cell>
          <cell r="N672">
            <v>0</v>
          </cell>
          <cell r="O672">
            <v>0</v>
          </cell>
          <cell r="Q672">
            <v>0</v>
          </cell>
          <cell r="R672">
            <v>0</v>
          </cell>
          <cell r="T672">
            <v>0</v>
          </cell>
          <cell r="U672">
            <v>0</v>
          </cell>
          <cell r="W672">
            <v>0</v>
          </cell>
          <cell r="X672">
            <v>0</v>
          </cell>
          <cell r="Z672">
            <v>0</v>
          </cell>
          <cell r="AA672">
            <v>0</v>
          </cell>
          <cell r="AC672">
            <v>0</v>
          </cell>
          <cell r="AD672">
            <v>0</v>
          </cell>
          <cell r="AF672">
            <v>0</v>
          </cell>
          <cell r="AG672">
            <v>0</v>
          </cell>
          <cell r="AI672">
            <v>0</v>
          </cell>
          <cell r="AJ672">
            <v>0</v>
          </cell>
          <cell r="AL672">
            <v>0</v>
          </cell>
          <cell r="AM672">
            <v>0</v>
          </cell>
          <cell r="AO672">
            <v>0</v>
          </cell>
          <cell r="AP672">
            <v>0</v>
          </cell>
          <cell r="AR672">
            <v>0</v>
          </cell>
          <cell r="AS672">
            <v>0</v>
          </cell>
          <cell r="AU672">
            <v>0</v>
          </cell>
          <cell r="AV672">
            <v>0</v>
          </cell>
          <cell r="AX672">
            <v>0</v>
          </cell>
          <cell r="AY672">
            <v>0</v>
          </cell>
          <cell r="BA672">
            <v>0</v>
          </cell>
          <cell r="BB672">
            <v>0</v>
          </cell>
          <cell r="BD672">
            <v>0</v>
          </cell>
          <cell r="BE672">
            <v>0</v>
          </cell>
          <cell r="BG672">
            <v>0</v>
          </cell>
          <cell r="BH672">
            <v>0</v>
          </cell>
          <cell r="BJ672">
            <v>0</v>
          </cell>
          <cell r="BK672">
            <v>0</v>
          </cell>
          <cell r="BM672">
            <v>0</v>
          </cell>
          <cell r="BN672">
            <v>1</v>
          </cell>
          <cell r="BP672">
            <v>0</v>
          </cell>
          <cell r="BQ672">
            <v>0</v>
          </cell>
          <cell r="BS672">
            <v>0</v>
          </cell>
          <cell r="BT672">
            <v>0</v>
          </cell>
          <cell r="BV672">
            <v>0</v>
          </cell>
          <cell r="BW672">
            <v>0</v>
          </cell>
          <cell r="BY672">
            <v>0</v>
          </cell>
          <cell r="BZ672">
            <v>0</v>
          </cell>
          <cell r="CB672">
            <v>0</v>
          </cell>
          <cell r="CC672">
            <v>0</v>
          </cell>
          <cell r="CE672">
            <v>0</v>
          </cell>
          <cell r="CF672">
            <v>0</v>
          </cell>
          <cell r="CH672">
            <v>0</v>
          </cell>
          <cell r="CI672">
            <v>0</v>
          </cell>
          <cell r="CK672">
            <v>0</v>
          </cell>
          <cell r="CL672">
            <v>0</v>
          </cell>
          <cell r="CN672">
            <v>0</v>
          </cell>
          <cell r="CO672">
            <v>0</v>
          </cell>
        </row>
        <row r="673">
          <cell r="B673">
            <v>0</v>
          </cell>
          <cell r="C673">
            <v>0</v>
          </cell>
          <cell r="E673">
            <v>0</v>
          </cell>
          <cell r="F673">
            <v>0</v>
          </cell>
          <cell r="H673">
            <v>0</v>
          </cell>
          <cell r="I673">
            <v>0</v>
          </cell>
          <cell r="K673">
            <v>0</v>
          </cell>
          <cell r="L673">
            <v>0</v>
          </cell>
          <cell r="N673">
            <v>0</v>
          </cell>
          <cell r="O673">
            <v>0</v>
          </cell>
          <cell r="Q673">
            <v>0</v>
          </cell>
          <cell r="R673">
            <v>0</v>
          </cell>
          <cell r="T673">
            <v>0</v>
          </cell>
          <cell r="U673">
            <v>0</v>
          </cell>
          <cell r="W673">
            <v>0</v>
          </cell>
          <cell r="X673">
            <v>0</v>
          </cell>
          <cell r="Z673">
            <v>0</v>
          </cell>
          <cell r="AA673">
            <v>0</v>
          </cell>
          <cell r="AC673">
            <v>0</v>
          </cell>
          <cell r="AD673">
            <v>0</v>
          </cell>
          <cell r="AF673">
            <v>0</v>
          </cell>
          <cell r="AG673">
            <v>0</v>
          </cell>
          <cell r="AI673">
            <v>0</v>
          </cell>
          <cell r="AJ673">
            <v>0</v>
          </cell>
          <cell r="AL673">
            <v>0</v>
          </cell>
          <cell r="AM673">
            <v>0</v>
          </cell>
          <cell r="AO673">
            <v>0</v>
          </cell>
          <cell r="AP673">
            <v>0</v>
          </cell>
          <cell r="AR673">
            <v>0</v>
          </cell>
          <cell r="AS673">
            <v>0</v>
          </cell>
          <cell r="AU673">
            <v>0</v>
          </cell>
          <cell r="AV673">
            <v>0</v>
          </cell>
          <cell r="AX673">
            <v>0</v>
          </cell>
          <cell r="AY673">
            <v>0</v>
          </cell>
          <cell r="BA673">
            <v>0</v>
          </cell>
          <cell r="BB673">
            <v>0</v>
          </cell>
          <cell r="BD673">
            <v>0</v>
          </cell>
          <cell r="BE673">
            <v>0</v>
          </cell>
          <cell r="BG673">
            <v>0</v>
          </cell>
          <cell r="BH673">
            <v>0</v>
          </cell>
          <cell r="BJ673">
            <v>0</v>
          </cell>
          <cell r="BK673">
            <v>0</v>
          </cell>
          <cell r="BM673">
            <v>0</v>
          </cell>
          <cell r="BN673">
            <v>1</v>
          </cell>
          <cell r="BP673">
            <v>0</v>
          </cell>
          <cell r="BQ673">
            <v>0</v>
          </cell>
          <cell r="BS673">
            <v>0</v>
          </cell>
          <cell r="BT673">
            <v>0</v>
          </cell>
          <cell r="BV673">
            <v>0</v>
          </cell>
          <cell r="BW673">
            <v>0</v>
          </cell>
          <cell r="BY673">
            <v>0</v>
          </cell>
          <cell r="BZ673">
            <v>0</v>
          </cell>
          <cell r="CB673">
            <v>0</v>
          </cell>
          <cell r="CC673">
            <v>0</v>
          </cell>
          <cell r="CE673">
            <v>0</v>
          </cell>
          <cell r="CF673">
            <v>0</v>
          </cell>
          <cell r="CH673">
            <v>0</v>
          </cell>
          <cell r="CI673">
            <v>0</v>
          </cell>
          <cell r="CK673">
            <v>0</v>
          </cell>
          <cell r="CL673">
            <v>0</v>
          </cell>
          <cell r="CN673">
            <v>0</v>
          </cell>
          <cell r="CO673">
            <v>0</v>
          </cell>
        </row>
        <row r="674">
          <cell r="B674">
            <v>0</v>
          </cell>
          <cell r="C674">
            <v>0</v>
          </cell>
          <cell r="E674">
            <v>0</v>
          </cell>
          <cell r="F674">
            <v>0</v>
          </cell>
          <cell r="H674">
            <v>0</v>
          </cell>
          <cell r="I674">
            <v>0</v>
          </cell>
          <cell r="K674">
            <v>0</v>
          </cell>
          <cell r="L674">
            <v>0</v>
          </cell>
          <cell r="N674">
            <v>0</v>
          </cell>
          <cell r="O674">
            <v>0</v>
          </cell>
          <cell r="Q674">
            <v>0</v>
          </cell>
          <cell r="R674">
            <v>0</v>
          </cell>
          <cell r="T674">
            <v>0</v>
          </cell>
          <cell r="U674">
            <v>0</v>
          </cell>
          <cell r="W674">
            <v>0</v>
          </cell>
          <cell r="X674">
            <v>0</v>
          </cell>
          <cell r="Z674">
            <v>0</v>
          </cell>
          <cell r="AA674">
            <v>0</v>
          </cell>
          <cell r="AC674">
            <v>0</v>
          </cell>
          <cell r="AD674">
            <v>0</v>
          </cell>
          <cell r="AF674">
            <v>0</v>
          </cell>
          <cell r="AG674">
            <v>0</v>
          </cell>
          <cell r="AI674">
            <v>0</v>
          </cell>
          <cell r="AJ674">
            <v>0</v>
          </cell>
          <cell r="AL674">
            <v>0</v>
          </cell>
          <cell r="AM674">
            <v>0</v>
          </cell>
          <cell r="AO674">
            <v>0</v>
          </cell>
          <cell r="AP674">
            <v>0</v>
          </cell>
          <cell r="AR674">
            <v>0</v>
          </cell>
          <cell r="AS674">
            <v>0</v>
          </cell>
          <cell r="AU674">
            <v>0</v>
          </cell>
          <cell r="AV674">
            <v>0</v>
          </cell>
          <cell r="AX674">
            <v>0</v>
          </cell>
          <cell r="AY674">
            <v>0</v>
          </cell>
          <cell r="BA674">
            <v>0</v>
          </cell>
          <cell r="BB674">
            <v>0</v>
          </cell>
          <cell r="BD674">
            <v>0</v>
          </cell>
          <cell r="BE674">
            <v>0</v>
          </cell>
          <cell r="BG674">
            <v>0</v>
          </cell>
          <cell r="BH674">
            <v>0</v>
          </cell>
          <cell r="BJ674">
            <v>0</v>
          </cell>
          <cell r="BK674">
            <v>0</v>
          </cell>
          <cell r="BM674">
            <v>0</v>
          </cell>
          <cell r="BN674">
            <v>1</v>
          </cell>
          <cell r="BP674">
            <v>0</v>
          </cell>
          <cell r="BQ674">
            <v>0</v>
          </cell>
          <cell r="BS674">
            <v>0</v>
          </cell>
          <cell r="BT674">
            <v>0</v>
          </cell>
          <cell r="BV674">
            <v>0</v>
          </cell>
          <cell r="BW674">
            <v>0</v>
          </cell>
          <cell r="BY674">
            <v>0</v>
          </cell>
          <cell r="BZ674">
            <v>0</v>
          </cell>
          <cell r="CB674">
            <v>0</v>
          </cell>
          <cell r="CC674">
            <v>0</v>
          </cell>
          <cell r="CE674">
            <v>0</v>
          </cell>
          <cell r="CF674">
            <v>0</v>
          </cell>
          <cell r="CH674">
            <v>0</v>
          </cell>
          <cell r="CI674">
            <v>0</v>
          </cell>
          <cell r="CK674">
            <v>0</v>
          </cell>
          <cell r="CL674">
            <v>0</v>
          </cell>
          <cell r="CN674">
            <v>0</v>
          </cell>
          <cell r="CO674">
            <v>0</v>
          </cell>
        </row>
        <row r="675">
          <cell r="B675">
            <v>0</v>
          </cell>
          <cell r="C675">
            <v>0</v>
          </cell>
          <cell r="E675">
            <v>0</v>
          </cell>
          <cell r="F675">
            <v>0</v>
          </cell>
          <cell r="H675">
            <v>0</v>
          </cell>
          <cell r="I675">
            <v>0</v>
          </cell>
          <cell r="K675">
            <v>0</v>
          </cell>
          <cell r="L675">
            <v>0</v>
          </cell>
          <cell r="N675">
            <v>0</v>
          </cell>
          <cell r="O675">
            <v>0</v>
          </cell>
          <cell r="Q675">
            <v>0</v>
          </cell>
          <cell r="R675">
            <v>0</v>
          </cell>
          <cell r="T675">
            <v>0</v>
          </cell>
          <cell r="U675">
            <v>0</v>
          </cell>
          <cell r="W675">
            <v>0</v>
          </cell>
          <cell r="X675">
            <v>0</v>
          </cell>
          <cell r="Z675">
            <v>0</v>
          </cell>
          <cell r="AA675">
            <v>0</v>
          </cell>
          <cell r="AC675">
            <v>0</v>
          </cell>
          <cell r="AD675">
            <v>0</v>
          </cell>
          <cell r="AF675">
            <v>0</v>
          </cell>
          <cell r="AG675">
            <v>0</v>
          </cell>
          <cell r="AI675">
            <v>0</v>
          </cell>
          <cell r="AJ675">
            <v>0</v>
          </cell>
          <cell r="AL675">
            <v>0</v>
          </cell>
          <cell r="AM675">
            <v>0</v>
          </cell>
          <cell r="AO675">
            <v>0</v>
          </cell>
          <cell r="AP675">
            <v>0</v>
          </cell>
          <cell r="AR675">
            <v>0</v>
          </cell>
          <cell r="AS675">
            <v>0</v>
          </cell>
          <cell r="AU675">
            <v>0</v>
          </cell>
          <cell r="AV675">
            <v>0</v>
          </cell>
          <cell r="AX675">
            <v>0</v>
          </cell>
          <cell r="AY675">
            <v>0</v>
          </cell>
          <cell r="BA675">
            <v>0</v>
          </cell>
          <cell r="BB675">
            <v>0</v>
          </cell>
          <cell r="BD675">
            <v>0</v>
          </cell>
          <cell r="BE675">
            <v>0</v>
          </cell>
          <cell r="BG675">
            <v>0</v>
          </cell>
          <cell r="BH675">
            <v>0</v>
          </cell>
          <cell r="BJ675">
            <v>0</v>
          </cell>
          <cell r="BK675">
            <v>0</v>
          </cell>
          <cell r="BM675">
            <v>0</v>
          </cell>
          <cell r="BN675">
            <v>1</v>
          </cell>
          <cell r="BP675">
            <v>0</v>
          </cell>
          <cell r="BQ675">
            <v>0</v>
          </cell>
          <cell r="BS675">
            <v>0</v>
          </cell>
          <cell r="BT675">
            <v>0</v>
          </cell>
          <cell r="BV675">
            <v>0</v>
          </cell>
          <cell r="BW675">
            <v>0</v>
          </cell>
          <cell r="BY675">
            <v>0</v>
          </cell>
          <cell r="BZ675">
            <v>0</v>
          </cell>
          <cell r="CB675">
            <v>0</v>
          </cell>
          <cell r="CC675">
            <v>0</v>
          </cell>
          <cell r="CE675">
            <v>0</v>
          </cell>
          <cell r="CF675">
            <v>0</v>
          </cell>
          <cell r="CH675">
            <v>0</v>
          </cell>
          <cell r="CI675">
            <v>0</v>
          </cell>
          <cell r="CK675">
            <v>0</v>
          </cell>
          <cell r="CL675">
            <v>0</v>
          </cell>
          <cell r="CN675">
            <v>0</v>
          </cell>
          <cell r="CO675">
            <v>0</v>
          </cell>
        </row>
        <row r="676">
          <cell r="B676">
            <v>0</v>
          </cell>
          <cell r="C676">
            <v>0</v>
          </cell>
          <cell r="E676">
            <v>0</v>
          </cell>
          <cell r="F676">
            <v>0</v>
          </cell>
          <cell r="H676">
            <v>0</v>
          </cell>
          <cell r="I676">
            <v>0</v>
          </cell>
          <cell r="K676">
            <v>0</v>
          </cell>
          <cell r="L676">
            <v>0</v>
          </cell>
          <cell r="N676">
            <v>0</v>
          </cell>
          <cell r="O676">
            <v>0</v>
          </cell>
          <cell r="Q676">
            <v>0</v>
          </cell>
          <cell r="R676">
            <v>0</v>
          </cell>
          <cell r="T676">
            <v>0</v>
          </cell>
          <cell r="U676">
            <v>0</v>
          </cell>
          <cell r="W676">
            <v>0</v>
          </cell>
          <cell r="X676">
            <v>0</v>
          </cell>
          <cell r="Z676">
            <v>0</v>
          </cell>
          <cell r="AA676">
            <v>0</v>
          </cell>
          <cell r="AC676">
            <v>0</v>
          </cell>
          <cell r="AD676">
            <v>0</v>
          </cell>
          <cell r="AF676">
            <v>0</v>
          </cell>
          <cell r="AG676">
            <v>0</v>
          </cell>
          <cell r="AI676">
            <v>0</v>
          </cell>
          <cell r="AJ676">
            <v>0</v>
          </cell>
          <cell r="AL676">
            <v>0</v>
          </cell>
          <cell r="AM676">
            <v>0</v>
          </cell>
          <cell r="AO676">
            <v>0</v>
          </cell>
          <cell r="AP676">
            <v>0</v>
          </cell>
          <cell r="AR676">
            <v>0</v>
          </cell>
          <cell r="AS676">
            <v>0</v>
          </cell>
          <cell r="AU676">
            <v>0</v>
          </cell>
          <cell r="AV676">
            <v>0</v>
          </cell>
          <cell r="AX676">
            <v>0</v>
          </cell>
          <cell r="AY676">
            <v>0</v>
          </cell>
          <cell r="BA676">
            <v>0</v>
          </cell>
          <cell r="BB676">
            <v>0</v>
          </cell>
          <cell r="BD676">
            <v>0</v>
          </cell>
          <cell r="BE676">
            <v>0</v>
          </cell>
          <cell r="BG676">
            <v>0</v>
          </cell>
          <cell r="BH676">
            <v>0</v>
          </cell>
          <cell r="BJ676">
            <v>0</v>
          </cell>
          <cell r="BK676">
            <v>0</v>
          </cell>
          <cell r="BM676">
            <v>0</v>
          </cell>
          <cell r="BN676">
            <v>1</v>
          </cell>
          <cell r="BP676">
            <v>0</v>
          </cell>
          <cell r="BQ676">
            <v>0</v>
          </cell>
          <cell r="BS676">
            <v>0</v>
          </cell>
          <cell r="BT676">
            <v>0</v>
          </cell>
          <cell r="BV676">
            <v>0</v>
          </cell>
          <cell r="BW676">
            <v>0</v>
          </cell>
          <cell r="BY676">
            <v>0</v>
          </cell>
          <cell r="BZ676">
            <v>0</v>
          </cell>
          <cell r="CB676">
            <v>0</v>
          </cell>
          <cell r="CC676">
            <v>0</v>
          </cell>
          <cell r="CE676">
            <v>0</v>
          </cell>
          <cell r="CF676">
            <v>0</v>
          </cell>
          <cell r="CH676">
            <v>0</v>
          </cell>
          <cell r="CI676">
            <v>0</v>
          </cell>
          <cell r="CK676">
            <v>0</v>
          </cell>
          <cell r="CL676">
            <v>0</v>
          </cell>
          <cell r="CN676">
            <v>0</v>
          </cell>
          <cell r="CO676">
            <v>0</v>
          </cell>
        </row>
        <row r="677">
          <cell r="B677">
            <v>0</v>
          </cell>
          <cell r="C677">
            <v>0</v>
          </cell>
          <cell r="E677">
            <v>0</v>
          </cell>
          <cell r="F677">
            <v>0</v>
          </cell>
          <cell r="H677">
            <v>0</v>
          </cell>
          <cell r="I677">
            <v>0</v>
          </cell>
          <cell r="K677">
            <v>0</v>
          </cell>
          <cell r="L677">
            <v>0</v>
          </cell>
          <cell r="N677">
            <v>0</v>
          </cell>
          <cell r="O677">
            <v>0</v>
          </cell>
          <cell r="Q677">
            <v>0</v>
          </cell>
          <cell r="R677">
            <v>0</v>
          </cell>
          <cell r="T677">
            <v>0</v>
          </cell>
          <cell r="U677">
            <v>0</v>
          </cell>
          <cell r="W677">
            <v>0</v>
          </cell>
          <cell r="X677">
            <v>0</v>
          </cell>
          <cell r="Z677">
            <v>0</v>
          </cell>
          <cell r="AA677">
            <v>0</v>
          </cell>
          <cell r="AC677">
            <v>0</v>
          </cell>
          <cell r="AD677">
            <v>0</v>
          </cell>
          <cell r="AF677">
            <v>0</v>
          </cell>
          <cell r="AG677">
            <v>0</v>
          </cell>
          <cell r="AI677">
            <v>0</v>
          </cell>
          <cell r="AJ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0</v>
          </cell>
          <cell r="AR677">
            <v>0</v>
          </cell>
          <cell r="AS677">
            <v>0</v>
          </cell>
          <cell r="AU677">
            <v>0</v>
          </cell>
          <cell r="AV677">
            <v>0</v>
          </cell>
          <cell r="AX677">
            <v>0</v>
          </cell>
          <cell r="AY677">
            <v>0</v>
          </cell>
          <cell r="BA677">
            <v>0</v>
          </cell>
          <cell r="BB677">
            <v>0</v>
          </cell>
          <cell r="BD677">
            <v>0</v>
          </cell>
          <cell r="BE677">
            <v>0</v>
          </cell>
          <cell r="BG677">
            <v>0</v>
          </cell>
          <cell r="BH677">
            <v>0</v>
          </cell>
          <cell r="BJ677">
            <v>0</v>
          </cell>
          <cell r="BK677">
            <v>0</v>
          </cell>
          <cell r="BM677">
            <v>0</v>
          </cell>
          <cell r="BN677">
            <v>1</v>
          </cell>
          <cell r="BP677">
            <v>0</v>
          </cell>
          <cell r="BQ677">
            <v>0</v>
          </cell>
          <cell r="BS677">
            <v>0</v>
          </cell>
          <cell r="BT677">
            <v>0</v>
          </cell>
          <cell r="BV677">
            <v>0</v>
          </cell>
          <cell r="BW677">
            <v>0</v>
          </cell>
          <cell r="BY677">
            <v>0</v>
          </cell>
          <cell r="BZ677">
            <v>0</v>
          </cell>
          <cell r="CB677">
            <v>0</v>
          </cell>
          <cell r="CC677">
            <v>0</v>
          </cell>
          <cell r="CE677">
            <v>0</v>
          </cell>
          <cell r="CF677">
            <v>0</v>
          </cell>
          <cell r="CH677">
            <v>0</v>
          </cell>
          <cell r="CI677">
            <v>0</v>
          </cell>
          <cell r="CK677">
            <v>0</v>
          </cell>
          <cell r="CL677">
            <v>0</v>
          </cell>
          <cell r="CN677">
            <v>0</v>
          </cell>
          <cell r="CO677">
            <v>0</v>
          </cell>
        </row>
        <row r="678">
          <cell r="B678">
            <v>0</v>
          </cell>
          <cell r="C678">
            <v>0</v>
          </cell>
          <cell r="E678">
            <v>0</v>
          </cell>
          <cell r="F678">
            <v>0</v>
          </cell>
          <cell r="H678">
            <v>0</v>
          </cell>
          <cell r="I678">
            <v>0</v>
          </cell>
          <cell r="K678">
            <v>0</v>
          </cell>
          <cell r="L678">
            <v>0</v>
          </cell>
          <cell r="N678">
            <v>0</v>
          </cell>
          <cell r="O678">
            <v>0</v>
          </cell>
          <cell r="Q678">
            <v>0</v>
          </cell>
          <cell r="R678">
            <v>0</v>
          </cell>
          <cell r="T678">
            <v>0</v>
          </cell>
          <cell r="U678">
            <v>0</v>
          </cell>
          <cell r="W678">
            <v>0</v>
          </cell>
          <cell r="X678">
            <v>0</v>
          </cell>
          <cell r="Z678">
            <v>0</v>
          </cell>
          <cell r="AA678">
            <v>0</v>
          </cell>
          <cell r="AC678">
            <v>0</v>
          </cell>
          <cell r="AD678">
            <v>0</v>
          </cell>
          <cell r="AF678">
            <v>0</v>
          </cell>
          <cell r="AG678">
            <v>0</v>
          </cell>
          <cell r="AI678">
            <v>0</v>
          </cell>
          <cell r="AJ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0</v>
          </cell>
          <cell r="AR678">
            <v>0</v>
          </cell>
          <cell r="AS678">
            <v>0</v>
          </cell>
          <cell r="AU678">
            <v>0</v>
          </cell>
          <cell r="AV678">
            <v>0</v>
          </cell>
          <cell r="AX678">
            <v>0</v>
          </cell>
          <cell r="AY678">
            <v>0</v>
          </cell>
          <cell r="BA678">
            <v>0</v>
          </cell>
          <cell r="BB678">
            <v>0</v>
          </cell>
          <cell r="BD678">
            <v>0</v>
          </cell>
          <cell r="BE678">
            <v>0</v>
          </cell>
          <cell r="BG678">
            <v>0</v>
          </cell>
          <cell r="BH678">
            <v>0</v>
          </cell>
          <cell r="BJ678">
            <v>0</v>
          </cell>
          <cell r="BK678">
            <v>0</v>
          </cell>
          <cell r="BM678">
            <v>0</v>
          </cell>
          <cell r="BN678">
            <v>1</v>
          </cell>
          <cell r="BP678">
            <v>0</v>
          </cell>
          <cell r="BQ678">
            <v>0</v>
          </cell>
          <cell r="BS678">
            <v>0</v>
          </cell>
          <cell r="BT678">
            <v>0</v>
          </cell>
          <cell r="BV678">
            <v>0</v>
          </cell>
          <cell r="BW678">
            <v>0</v>
          </cell>
          <cell r="BY678">
            <v>0</v>
          </cell>
          <cell r="BZ678">
            <v>0</v>
          </cell>
          <cell r="CB678">
            <v>0</v>
          </cell>
          <cell r="CC678">
            <v>0</v>
          </cell>
          <cell r="CE678">
            <v>0</v>
          </cell>
          <cell r="CF678">
            <v>0</v>
          </cell>
          <cell r="CH678">
            <v>0</v>
          </cell>
          <cell r="CI678">
            <v>0</v>
          </cell>
          <cell r="CK678">
            <v>0</v>
          </cell>
          <cell r="CL678">
            <v>0</v>
          </cell>
          <cell r="CN678">
            <v>0</v>
          </cell>
          <cell r="CO678">
            <v>0</v>
          </cell>
        </row>
        <row r="679">
          <cell r="B679">
            <v>0</v>
          </cell>
          <cell r="C679">
            <v>0</v>
          </cell>
          <cell r="E679">
            <v>0</v>
          </cell>
          <cell r="F679">
            <v>0</v>
          </cell>
          <cell r="H679">
            <v>0</v>
          </cell>
          <cell r="I679">
            <v>0</v>
          </cell>
          <cell r="K679">
            <v>0</v>
          </cell>
          <cell r="L679">
            <v>0</v>
          </cell>
          <cell r="N679">
            <v>0</v>
          </cell>
          <cell r="O679">
            <v>0</v>
          </cell>
          <cell r="Q679">
            <v>0</v>
          </cell>
          <cell r="R679">
            <v>0</v>
          </cell>
          <cell r="T679">
            <v>0</v>
          </cell>
          <cell r="U679">
            <v>0</v>
          </cell>
          <cell r="W679">
            <v>0</v>
          </cell>
          <cell r="X679">
            <v>0</v>
          </cell>
          <cell r="Z679">
            <v>0</v>
          </cell>
          <cell r="AA679">
            <v>0</v>
          </cell>
          <cell r="AC679">
            <v>0</v>
          </cell>
          <cell r="AD679">
            <v>0</v>
          </cell>
          <cell r="AF679">
            <v>0</v>
          </cell>
          <cell r="AG679">
            <v>0</v>
          </cell>
          <cell r="AI679">
            <v>0</v>
          </cell>
          <cell r="AJ679">
            <v>0</v>
          </cell>
          <cell r="AL679">
            <v>0</v>
          </cell>
          <cell r="AM679">
            <v>0</v>
          </cell>
          <cell r="AO679">
            <v>0</v>
          </cell>
          <cell r="AP679">
            <v>0</v>
          </cell>
          <cell r="AR679">
            <v>0</v>
          </cell>
          <cell r="AS679">
            <v>0</v>
          </cell>
          <cell r="AU679">
            <v>0</v>
          </cell>
          <cell r="AV679">
            <v>0</v>
          </cell>
          <cell r="AX679">
            <v>0</v>
          </cell>
          <cell r="AY679">
            <v>0</v>
          </cell>
          <cell r="BA679">
            <v>0</v>
          </cell>
          <cell r="BB679">
            <v>0</v>
          </cell>
          <cell r="BD679">
            <v>0</v>
          </cell>
          <cell r="BE679">
            <v>0</v>
          </cell>
          <cell r="BG679">
            <v>0</v>
          </cell>
          <cell r="BH679">
            <v>0</v>
          </cell>
          <cell r="BJ679">
            <v>0</v>
          </cell>
          <cell r="BK679">
            <v>0</v>
          </cell>
          <cell r="BM679">
            <v>0</v>
          </cell>
          <cell r="BN679">
            <v>1</v>
          </cell>
          <cell r="BP679">
            <v>0</v>
          </cell>
          <cell r="BQ679">
            <v>0</v>
          </cell>
          <cell r="BS679">
            <v>0</v>
          </cell>
          <cell r="BT679">
            <v>0</v>
          </cell>
          <cell r="BV679">
            <v>0</v>
          </cell>
          <cell r="BW679">
            <v>0</v>
          </cell>
          <cell r="BY679">
            <v>0</v>
          </cell>
          <cell r="BZ679">
            <v>0</v>
          </cell>
          <cell r="CB679">
            <v>0</v>
          </cell>
          <cell r="CC679">
            <v>0</v>
          </cell>
          <cell r="CE679">
            <v>0</v>
          </cell>
          <cell r="CF679">
            <v>0</v>
          </cell>
          <cell r="CH679">
            <v>0</v>
          </cell>
          <cell r="CI679">
            <v>0</v>
          </cell>
          <cell r="CK679">
            <v>0</v>
          </cell>
          <cell r="CL679">
            <v>0</v>
          </cell>
          <cell r="CN679">
            <v>0</v>
          </cell>
          <cell r="CO679">
            <v>0</v>
          </cell>
        </row>
        <row r="680">
          <cell r="B680">
            <v>0</v>
          </cell>
          <cell r="C680">
            <v>0</v>
          </cell>
          <cell r="E680">
            <v>0</v>
          </cell>
          <cell r="F680">
            <v>0</v>
          </cell>
          <cell r="H680">
            <v>0</v>
          </cell>
          <cell r="I680">
            <v>0</v>
          </cell>
          <cell r="K680">
            <v>0</v>
          </cell>
          <cell r="L680">
            <v>0</v>
          </cell>
          <cell r="N680">
            <v>0</v>
          </cell>
          <cell r="O680">
            <v>0</v>
          </cell>
          <cell r="Q680">
            <v>0</v>
          </cell>
          <cell r="R680">
            <v>0</v>
          </cell>
          <cell r="T680">
            <v>0</v>
          </cell>
          <cell r="U680">
            <v>0</v>
          </cell>
          <cell r="W680">
            <v>0</v>
          </cell>
          <cell r="X680">
            <v>0</v>
          </cell>
          <cell r="Z680">
            <v>0</v>
          </cell>
          <cell r="AA680">
            <v>0</v>
          </cell>
          <cell r="AC680">
            <v>0</v>
          </cell>
          <cell r="AD680">
            <v>0</v>
          </cell>
          <cell r="AF680">
            <v>0</v>
          </cell>
          <cell r="AG680">
            <v>0</v>
          </cell>
          <cell r="AI680">
            <v>0</v>
          </cell>
          <cell r="AJ680">
            <v>0</v>
          </cell>
          <cell r="AL680">
            <v>0</v>
          </cell>
          <cell r="AM680">
            <v>0</v>
          </cell>
          <cell r="AO680">
            <v>0</v>
          </cell>
          <cell r="AP680">
            <v>0</v>
          </cell>
          <cell r="AR680">
            <v>0</v>
          </cell>
          <cell r="AS680">
            <v>0</v>
          </cell>
          <cell r="AU680">
            <v>0</v>
          </cell>
          <cell r="AV680">
            <v>0</v>
          </cell>
          <cell r="AX680">
            <v>0</v>
          </cell>
          <cell r="AY680">
            <v>0</v>
          </cell>
          <cell r="BA680">
            <v>0</v>
          </cell>
          <cell r="BB680">
            <v>0</v>
          </cell>
          <cell r="BD680">
            <v>0</v>
          </cell>
          <cell r="BE680">
            <v>0</v>
          </cell>
          <cell r="BG680">
            <v>0</v>
          </cell>
          <cell r="BH680">
            <v>0</v>
          </cell>
          <cell r="BJ680">
            <v>0</v>
          </cell>
          <cell r="BK680">
            <v>0</v>
          </cell>
          <cell r="BM680">
            <v>0</v>
          </cell>
          <cell r="BN680">
            <v>1</v>
          </cell>
          <cell r="BP680">
            <v>0</v>
          </cell>
          <cell r="BQ680">
            <v>0</v>
          </cell>
          <cell r="BS680">
            <v>0</v>
          </cell>
          <cell r="BT680">
            <v>0</v>
          </cell>
          <cell r="BV680">
            <v>0</v>
          </cell>
          <cell r="BW680">
            <v>0</v>
          </cell>
          <cell r="BY680">
            <v>0</v>
          </cell>
          <cell r="BZ680">
            <v>0</v>
          </cell>
          <cell r="CB680">
            <v>0</v>
          </cell>
          <cell r="CC680">
            <v>0</v>
          </cell>
          <cell r="CE680">
            <v>0</v>
          </cell>
          <cell r="CF680">
            <v>0</v>
          </cell>
          <cell r="CH680">
            <v>0</v>
          </cell>
          <cell r="CI680">
            <v>0</v>
          </cell>
          <cell r="CK680">
            <v>0</v>
          </cell>
          <cell r="CL680">
            <v>0</v>
          </cell>
          <cell r="CN680">
            <v>0</v>
          </cell>
          <cell r="CO680">
            <v>0</v>
          </cell>
        </row>
        <row r="681">
          <cell r="B681">
            <v>0</v>
          </cell>
          <cell r="C681">
            <v>0</v>
          </cell>
          <cell r="E681">
            <v>0</v>
          </cell>
          <cell r="F681">
            <v>0</v>
          </cell>
          <cell r="H681">
            <v>0</v>
          </cell>
          <cell r="I681">
            <v>0</v>
          </cell>
          <cell r="K681">
            <v>0</v>
          </cell>
          <cell r="L681">
            <v>0</v>
          </cell>
          <cell r="N681">
            <v>0</v>
          </cell>
          <cell r="O681">
            <v>0</v>
          </cell>
          <cell r="Q681">
            <v>0</v>
          </cell>
          <cell r="R681">
            <v>0</v>
          </cell>
          <cell r="T681">
            <v>0</v>
          </cell>
          <cell r="U681">
            <v>0</v>
          </cell>
          <cell r="W681">
            <v>0</v>
          </cell>
          <cell r="X681">
            <v>0</v>
          </cell>
          <cell r="Z681">
            <v>0</v>
          </cell>
          <cell r="AA681">
            <v>0</v>
          </cell>
          <cell r="AC681">
            <v>0</v>
          </cell>
          <cell r="AD681">
            <v>0</v>
          </cell>
          <cell r="AF681">
            <v>0</v>
          </cell>
          <cell r="AG681">
            <v>0</v>
          </cell>
          <cell r="AI681">
            <v>0</v>
          </cell>
          <cell r="AJ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0</v>
          </cell>
          <cell r="AR681">
            <v>0</v>
          </cell>
          <cell r="AS681">
            <v>0</v>
          </cell>
          <cell r="AU681">
            <v>0</v>
          </cell>
          <cell r="AV681">
            <v>0</v>
          </cell>
          <cell r="AX681">
            <v>0</v>
          </cell>
          <cell r="AY681">
            <v>0</v>
          </cell>
          <cell r="BA681">
            <v>0</v>
          </cell>
          <cell r="BB681">
            <v>0</v>
          </cell>
          <cell r="BD681">
            <v>0</v>
          </cell>
          <cell r="BE681">
            <v>0</v>
          </cell>
          <cell r="BG681">
            <v>0</v>
          </cell>
          <cell r="BH681">
            <v>0</v>
          </cell>
          <cell r="BJ681">
            <v>0</v>
          </cell>
          <cell r="BK681">
            <v>0</v>
          </cell>
          <cell r="BM681">
            <v>0</v>
          </cell>
          <cell r="BN681">
            <v>1</v>
          </cell>
          <cell r="BP681">
            <v>0</v>
          </cell>
          <cell r="BQ681">
            <v>0</v>
          </cell>
          <cell r="BS681">
            <v>0</v>
          </cell>
          <cell r="BT681">
            <v>0</v>
          </cell>
          <cell r="BV681">
            <v>0</v>
          </cell>
          <cell r="BW681">
            <v>0</v>
          </cell>
          <cell r="BY681">
            <v>0</v>
          </cell>
          <cell r="BZ681">
            <v>0</v>
          </cell>
          <cell r="CB681">
            <v>0</v>
          </cell>
          <cell r="CC681">
            <v>0</v>
          </cell>
          <cell r="CE681">
            <v>0</v>
          </cell>
          <cell r="CF681">
            <v>0</v>
          </cell>
          <cell r="CH681">
            <v>0</v>
          </cell>
          <cell r="CI681">
            <v>0</v>
          </cell>
          <cell r="CK681">
            <v>0</v>
          </cell>
          <cell r="CL681">
            <v>0</v>
          </cell>
          <cell r="CN681">
            <v>0</v>
          </cell>
          <cell r="CO681">
            <v>0</v>
          </cell>
        </row>
        <row r="682">
          <cell r="B682">
            <v>0</v>
          </cell>
          <cell r="C682">
            <v>0</v>
          </cell>
          <cell r="E682">
            <v>0</v>
          </cell>
          <cell r="F682">
            <v>0</v>
          </cell>
          <cell r="H682">
            <v>0</v>
          </cell>
          <cell r="I682">
            <v>0</v>
          </cell>
          <cell r="K682">
            <v>0</v>
          </cell>
          <cell r="L682">
            <v>0</v>
          </cell>
          <cell r="N682">
            <v>0</v>
          </cell>
          <cell r="O682">
            <v>0</v>
          </cell>
          <cell r="Q682">
            <v>0</v>
          </cell>
          <cell r="R682">
            <v>0</v>
          </cell>
          <cell r="T682">
            <v>0</v>
          </cell>
          <cell r="U682">
            <v>0</v>
          </cell>
          <cell r="W682">
            <v>0</v>
          </cell>
          <cell r="X682">
            <v>0</v>
          </cell>
          <cell r="Z682">
            <v>0</v>
          </cell>
          <cell r="AA682">
            <v>0</v>
          </cell>
          <cell r="AC682">
            <v>0</v>
          </cell>
          <cell r="AD682">
            <v>0</v>
          </cell>
          <cell r="AF682">
            <v>0</v>
          </cell>
          <cell r="AG682">
            <v>0</v>
          </cell>
          <cell r="AI682">
            <v>0</v>
          </cell>
          <cell r="AJ682">
            <v>0</v>
          </cell>
          <cell r="AL682">
            <v>0</v>
          </cell>
          <cell r="AM682">
            <v>0</v>
          </cell>
          <cell r="AO682">
            <v>0</v>
          </cell>
          <cell r="AP682">
            <v>0</v>
          </cell>
          <cell r="AR682">
            <v>0</v>
          </cell>
          <cell r="AS682">
            <v>0</v>
          </cell>
          <cell r="AU682">
            <v>0</v>
          </cell>
          <cell r="AV682">
            <v>0</v>
          </cell>
          <cell r="AX682">
            <v>0</v>
          </cell>
          <cell r="AY682">
            <v>0</v>
          </cell>
          <cell r="BA682">
            <v>0</v>
          </cell>
          <cell r="BB682">
            <v>0</v>
          </cell>
          <cell r="BD682">
            <v>0</v>
          </cell>
          <cell r="BE682">
            <v>0</v>
          </cell>
          <cell r="BG682">
            <v>0</v>
          </cell>
          <cell r="BH682">
            <v>0</v>
          </cell>
          <cell r="BJ682">
            <v>0</v>
          </cell>
          <cell r="BK682">
            <v>0</v>
          </cell>
          <cell r="BM682">
            <v>0</v>
          </cell>
          <cell r="BN682">
            <v>1</v>
          </cell>
          <cell r="BP682">
            <v>0</v>
          </cell>
          <cell r="BQ682">
            <v>0</v>
          </cell>
          <cell r="BS682">
            <v>0</v>
          </cell>
          <cell r="BT682">
            <v>0</v>
          </cell>
          <cell r="BV682">
            <v>0</v>
          </cell>
          <cell r="BW682">
            <v>0</v>
          </cell>
          <cell r="BY682">
            <v>0</v>
          </cell>
          <cell r="BZ682">
            <v>0</v>
          </cell>
          <cell r="CB682">
            <v>0</v>
          </cell>
          <cell r="CC682">
            <v>0</v>
          </cell>
          <cell r="CE682">
            <v>0</v>
          </cell>
          <cell r="CF682">
            <v>0</v>
          </cell>
          <cell r="CH682">
            <v>0</v>
          </cell>
          <cell r="CI682">
            <v>0</v>
          </cell>
          <cell r="CK682">
            <v>0</v>
          </cell>
          <cell r="CL682">
            <v>0</v>
          </cell>
          <cell r="CN682">
            <v>0</v>
          </cell>
          <cell r="CO682">
            <v>0</v>
          </cell>
        </row>
        <row r="683">
          <cell r="B683">
            <v>0</v>
          </cell>
          <cell r="C683">
            <v>0</v>
          </cell>
          <cell r="E683">
            <v>0</v>
          </cell>
          <cell r="F683">
            <v>0</v>
          </cell>
          <cell r="H683">
            <v>0</v>
          </cell>
          <cell r="I683">
            <v>0</v>
          </cell>
          <cell r="K683">
            <v>0</v>
          </cell>
          <cell r="L683">
            <v>0</v>
          </cell>
          <cell r="N683">
            <v>0</v>
          </cell>
          <cell r="O683">
            <v>0</v>
          </cell>
          <cell r="Q683">
            <v>0</v>
          </cell>
          <cell r="R683">
            <v>0</v>
          </cell>
          <cell r="T683">
            <v>0</v>
          </cell>
          <cell r="U683">
            <v>0</v>
          </cell>
          <cell r="W683">
            <v>0</v>
          </cell>
          <cell r="X683">
            <v>0</v>
          </cell>
          <cell r="Z683">
            <v>0</v>
          </cell>
          <cell r="AA683">
            <v>0</v>
          </cell>
          <cell r="AC683">
            <v>0</v>
          </cell>
          <cell r="AD683">
            <v>0</v>
          </cell>
          <cell r="AF683">
            <v>0</v>
          </cell>
          <cell r="AG683">
            <v>0</v>
          </cell>
          <cell r="AI683">
            <v>0</v>
          </cell>
          <cell r="AJ683">
            <v>0</v>
          </cell>
          <cell r="AL683">
            <v>0</v>
          </cell>
          <cell r="AM683">
            <v>0</v>
          </cell>
          <cell r="AO683">
            <v>0</v>
          </cell>
          <cell r="AP683">
            <v>0</v>
          </cell>
          <cell r="AR683">
            <v>0</v>
          </cell>
          <cell r="AS683">
            <v>0</v>
          </cell>
          <cell r="AU683">
            <v>0</v>
          </cell>
          <cell r="AV683">
            <v>0</v>
          </cell>
          <cell r="AX683">
            <v>0</v>
          </cell>
          <cell r="AY683">
            <v>0</v>
          </cell>
          <cell r="BA683">
            <v>0</v>
          </cell>
          <cell r="BB683">
            <v>0</v>
          </cell>
          <cell r="BD683">
            <v>0</v>
          </cell>
          <cell r="BE683">
            <v>0</v>
          </cell>
          <cell r="BG683">
            <v>0</v>
          </cell>
          <cell r="BH683">
            <v>0</v>
          </cell>
          <cell r="BJ683">
            <v>0</v>
          </cell>
          <cell r="BK683">
            <v>0</v>
          </cell>
          <cell r="BM683">
            <v>0</v>
          </cell>
          <cell r="BN683">
            <v>1</v>
          </cell>
          <cell r="BP683">
            <v>0</v>
          </cell>
          <cell r="BQ683">
            <v>0</v>
          </cell>
          <cell r="BS683">
            <v>0</v>
          </cell>
          <cell r="BT683">
            <v>0</v>
          </cell>
          <cell r="BV683">
            <v>0</v>
          </cell>
          <cell r="BW683">
            <v>0</v>
          </cell>
          <cell r="BY683">
            <v>0</v>
          </cell>
          <cell r="BZ683">
            <v>0</v>
          </cell>
          <cell r="CB683">
            <v>0</v>
          </cell>
          <cell r="CC683">
            <v>0</v>
          </cell>
          <cell r="CE683">
            <v>0</v>
          </cell>
          <cell r="CF683">
            <v>0</v>
          </cell>
          <cell r="CH683">
            <v>0</v>
          </cell>
          <cell r="CI683">
            <v>0</v>
          </cell>
          <cell r="CK683">
            <v>0</v>
          </cell>
          <cell r="CL683">
            <v>0</v>
          </cell>
          <cell r="CN683">
            <v>0</v>
          </cell>
          <cell r="CO683">
            <v>0</v>
          </cell>
        </row>
        <row r="684">
          <cell r="B684">
            <v>0</v>
          </cell>
          <cell r="C684">
            <v>0</v>
          </cell>
          <cell r="E684">
            <v>0</v>
          </cell>
          <cell r="F684">
            <v>0</v>
          </cell>
          <cell r="H684">
            <v>0</v>
          </cell>
          <cell r="I684">
            <v>0</v>
          </cell>
          <cell r="K684">
            <v>0</v>
          </cell>
          <cell r="L684">
            <v>0</v>
          </cell>
          <cell r="N684">
            <v>0</v>
          </cell>
          <cell r="O684">
            <v>0</v>
          </cell>
          <cell r="Q684">
            <v>0</v>
          </cell>
          <cell r="R684">
            <v>0</v>
          </cell>
          <cell r="T684">
            <v>0</v>
          </cell>
          <cell r="U684">
            <v>0</v>
          </cell>
          <cell r="W684">
            <v>0</v>
          </cell>
          <cell r="X684">
            <v>0</v>
          </cell>
          <cell r="Z684">
            <v>0</v>
          </cell>
          <cell r="AA684">
            <v>0</v>
          </cell>
          <cell r="AC684">
            <v>0</v>
          </cell>
          <cell r="AD684">
            <v>0</v>
          </cell>
          <cell r="AF684">
            <v>0</v>
          </cell>
          <cell r="AG684">
            <v>0</v>
          </cell>
          <cell r="AI684">
            <v>0</v>
          </cell>
          <cell r="AJ684">
            <v>0</v>
          </cell>
          <cell r="AL684">
            <v>0</v>
          </cell>
          <cell r="AM684">
            <v>0</v>
          </cell>
          <cell r="AO684">
            <v>0</v>
          </cell>
          <cell r="AP684">
            <v>0</v>
          </cell>
          <cell r="AR684">
            <v>0</v>
          </cell>
          <cell r="AS684">
            <v>0</v>
          </cell>
          <cell r="AU684">
            <v>0</v>
          </cell>
          <cell r="AV684">
            <v>0</v>
          </cell>
          <cell r="AX684">
            <v>0</v>
          </cell>
          <cell r="AY684">
            <v>0</v>
          </cell>
          <cell r="BA684">
            <v>0</v>
          </cell>
          <cell r="BB684">
            <v>0</v>
          </cell>
          <cell r="BD684">
            <v>0</v>
          </cell>
          <cell r="BE684">
            <v>0</v>
          </cell>
          <cell r="BG684">
            <v>0</v>
          </cell>
          <cell r="BH684">
            <v>0</v>
          </cell>
          <cell r="BJ684">
            <v>0</v>
          </cell>
          <cell r="BK684">
            <v>0</v>
          </cell>
          <cell r="BM684">
            <v>0</v>
          </cell>
          <cell r="BN684">
            <v>1</v>
          </cell>
          <cell r="BP684">
            <v>0</v>
          </cell>
          <cell r="BQ684">
            <v>0</v>
          </cell>
          <cell r="BS684">
            <v>0</v>
          </cell>
          <cell r="BT684">
            <v>0</v>
          </cell>
          <cell r="BV684">
            <v>0</v>
          </cell>
          <cell r="BW684">
            <v>0</v>
          </cell>
          <cell r="BY684">
            <v>0</v>
          </cell>
          <cell r="BZ684">
            <v>0</v>
          </cell>
          <cell r="CB684">
            <v>0</v>
          </cell>
          <cell r="CC684">
            <v>0</v>
          </cell>
          <cell r="CE684">
            <v>0</v>
          </cell>
          <cell r="CF684">
            <v>0</v>
          </cell>
          <cell r="CH684">
            <v>0</v>
          </cell>
          <cell r="CI684">
            <v>0</v>
          </cell>
          <cell r="CK684">
            <v>0</v>
          </cell>
          <cell r="CL684">
            <v>0</v>
          </cell>
          <cell r="CN684">
            <v>0</v>
          </cell>
          <cell r="CO684">
            <v>0</v>
          </cell>
        </row>
        <row r="685">
          <cell r="B685">
            <v>0</v>
          </cell>
          <cell r="C685">
            <v>0</v>
          </cell>
          <cell r="E685">
            <v>0</v>
          </cell>
          <cell r="F685">
            <v>0</v>
          </cell>
          <cell r="H685">
            <v>0</v>
          </cell>
          <cell r="I685">
            <v>0</v>
          </cell>
          <cell r="K685">
            <v>0</v>
          </cell>
          <cell r="L685">
            <v>0</v>
          </cell>
          <cell r="N685">
            <v>0</v>
          </cell>
          <cell r="O685">
            <v>0</v>
          </cell>
          <cell r="Q685">
            <v>0</v>
          </cell>
          <cell r="R685">
            <v>0</v>
          </cell>
          <cell r="T685">
            <v>0</v>
          </cell>
          <cell r="U685">
            <v>0</v>
          </cell>
          <cell r="W685">
            <v>0</v>
          </cell>
          <cell r="X685">
            <v>0</v>
          </cell>
          <cell r="Z685">
            <v>0</v>
          </cell>
          <cell r="AA685">
            <v>0</v>
          </cell>
          <cell r="AC685">
            <v>0</v>
          </cell>
          <cell r="AD685">
            <v>0</v>
          </cell>
          <cell r="AF685">
            <v>0</v>
          </cell>
          <cell r="AG685">
            <v>0</v>
          </cell>
          <cell r="AI685">
            <v>0</v>
          </cell>
          <cell r="AJ685">
            <v>0</v>
          </cell>
          <cell r="AL685">
            <v>0</v>
          </cell>
          <cell r="AM685">
            <v>0</v>
          </cell>
          <cell r="AO685">
            <v>0</v>
          </cell>
          <cell r="AP685">
            <v>0</v>
          </cell>
          <cell r="AR685">
            <v>0</v>
          </cell>
          <cell r="AS685">
            <v>0</v>
          </cell>
          <cell r="AU685">
            <v>0</v>
          </cell>
          <cell r="AV685">
            <v>0</v>
          </cell>
          <cell r="AX685">
            <v>0</v>
          </cell>
          <cell r="AY685">
            <v>0</v>
          </cell>
          <cell r="BA685">
            <v>0</v>
          </cell>
          <cell r="BB685">
            <v>0</v>
          </cell>
          <cell r="BD685">
            <v>0</v>
          </cell>
          <cell r="BE685">
            <v>0</v>
          </cell>
          <cell r="BG685">
            <v>0</v>
          </cell>
          <cell r="BH685">
            <v>0</v>
          </cell>
          <cell r="BJ685">
            <v>0</v>
          </cell>
          <cell r="BK685">
            <v>0</v>
          </cell>
          <cell r="BM685">
            <v>0</v>
          </cell>
          <cell r="BN685">
            <v>1</v>
          </cell>
          <cell r="BP685">
            <v>0</v>
          </cell>
          <cell r="BQ685">
            <v>0</v>
          </cell>
          <cell r="BS685">
            <v>0</v>
          </cell>
          <cell r="BT685">
            <v>0</v>
          </cell>
          <cell r="BV685">
            <v>0</v>
          </cell>
          <cell r="BW685">
            <v>0</v>
          </cell>
          <cell r="BY685">
            <v>0</v>
          </cell>
          <cell r="BZ685">
            <v>0</v>
          </cell>
          <cell r="CB685">
            <v>0</v>
          </cell>
          <cell r="CC685">
            <v>0</v>
          </cell>
          <cell r="CE685">
            <v>0</v>
          </cell>
          <cell r="CF685">
            <v>0</v>
          </cell>
          <cell r="CH685">
            <v>0</v>
          </cell>
          <cell r="CI685">
            <v>0</v>
          </cell>
          <cell r="CK685">
            <v>0</v>
          </cell>
          <cell r="CL685">
            <v>0</v>
          </cell>
          <cell r="CN685">
            <v>0</v>
          </cell>
          <cell r="CO685">
            <v>0</v>
          </cell>
        </row>
        <row r="686">
          <cell r="B686">
            <v>0</v>
          </cell>
          <cell r="C686">
            <v>0</v>
          </cell>
          <cell r="E686">
            <v>0</v>
          </cell>
          <cell r="F686">
            <v>0</v>
          </cell>
          <cell r="H686">
            <v>0</v>
          </cell>
          <cell r="I686">
            <v>0</v>
          </cell>
          <cell r="K686">
            <v>0</v>
          </cell>
          <cell r="L686">
            <v>0</v>
          </cell>
          <cell r="N686">
            <v>0</v>
          </cell>
          <cell r="O686">
            <v>0</v>
          </cell>
          <cell r="Q686">
            <v>0</v>
          </cell>
          <cell r="R686">
            <v>0</v>
          </cell>
          <cell r="T686">
            <v>0</v>
          </cell>
          <cell r="U686">
            <v>0</v>
          </cell>
          <cell r="W686">
            <v>0</v>
          </cell>
          <cell r="X686">
            <v>0</v>
          </cell>
          <cell r="Z686">
            <v>0</v>
          </cell>
          <cell r="AA686">
            <v>0</v>
          </cell>
          <cell r="AC686">
            <v>0</v>
          </cell>
          <cell r="AD686">
            <v>0</v>
          </cell>
          <cell r="AF686">
            <v>0</v>
          </cell>
          <cell r="AG686">
            <v>0</v>
          </cell>
          <cell r="AI686">
            <v>0</v>
          </cell>
          <cell r="AJ686">
            <v>0</v>
          </cell>
          <cell r="AL686">
            <v>0</v>
          </cell>
          <cell r="AM686">
            <v>0</v>
          </cell>
          <cell r="AO686">
            <v>0</v>
          </cell>
          <cell r="AP686">
            <v>0</v>
          </cell>
          <cell r="AR686">
            <v>0</v>
          </cell>
          <cell r="AS686">
            <v>0</v>
          </cell>
          <cell r="AU686">
            <v>0</v>
          </cell>
          <cell r="AV686">
            <v>0</v>
          </cell>
          <cell r="AX686">
            <v>0</v>
          </cell>
          <cell r="AY686">
            <v>0</v>
          </cell>
          <cell r="BA686">
            <v>0</v>
          </cell>
          <cell r="BB686">
            <v>0</v>
          </cell>
          <cell r="BD686">
            <v>0</v>
          </cell>
          <cell r="BE686">
            <v>0</v>
          </cell>
          <cell r="BG686">
            <v>0</v>
          </cell>
          <cell r="BH686">
            <v>0</v>
          </cell>
          <cell r="BJ686">
            <v>0</v>
          </cell>
          <cell r="BK686">
            <v>0</v>
          </cell>
          <cell r="BM686">
            <v>0</v>
          </cell>
          <cell r="BN686">
            <v>1</v>
          </cell>
          <cell r="BP686">
            <v>0</v>
          </cell>
          <cell r="BQ686">
            <v>0</v>
          </cell>
          <cell r="BS686">
            <v>0</v>
          </cell>
          <cell r="BT686">
            <v>0</v>
          </cell>
          <cell r="BV686">
            <v>0</v>
          </cell>
          <cell r="BW686">
            <v>0</v>
          </cell>
          <cell r="BY686">
            <v>0</v>
          </cell>
          <cell r="BZ686">
            <v>0</v>
          </cell>
          <cell r="CB686">
            <v>0</v>
          </cell>
          <cell r="CC686">
            <v>0</v>
          </cell>
          <cell r="CE686">
            <v>0</v>
          </cell>
          <cell r="CF686">
            <v>0</v>
          </cell>
          <cell r="CH686">
            <v>0</v>
          </cell>
          <cell r="CI686">
            <v>0</v>
          </cell>
          <cell r="CK686">
            <v>0</v>
          </cell>
          <cell r="CL686">
            <v>0</v>
          </cell>
          <cell r="CN686">
            <v>0</v>
          </cell>
          <cell r="CO686">
            <v>0</v>
          </cell>
        </row>
        <row r="687">
          <cell r="B687">
            <v>0</v>
          </cell>
          <cell r="C687">
            <v>0</v>
          </cell>
          <cell r="E687">
            <v>0</v>
          </cell>
          <cell r="F687">
            <v>0</v>
          </cell>
          <cell r="H687">
            <v>0</v>
          </cell>
          <cell r="I687">
            <v>0</v>
          </cell>
          <cell r="K687">
            <v>0</v>
          </cell>
          <cell r="L687">
            <v>0</v>
          </cell>
          <cell r="N687">
            <v>0</v>
          </cell>
          <cell r="O687">
            <v>0</v>
          </cell>
          <cell r="Q687">
            <v>0</v>
          </cell>
          <cell r="R687">
            <v>0</v>
          </cell>
          <cell r="T687">
            <v>0</v>
          </cell>
          <cell r="U687">
            <v>0</v>
          </cell>
          <cell r="W687">
            <v>0</v>
          </cell>
          <cell r="X687">
            <v>0</v>
          </cell>
          <cell r="Z687">
            <v>0</v>
          </cell>
          <cell r="AA687">
            <v>0</v>
          </cell>
          <cell r="AC687">
            <v>0</v>
          </cell>
          <cell r="AD687">
            <v>0</v>
          </cell>
          <cell r="AF687">
            <v>0</v>
          </cell>
          <cell r="AG687">
            <v>0</v>
          </cell>
          <cell r="AI687">
            <v>0</v>
          </cell>
          <cell r="AJ687">
            <v>0</v>
          </cell>
          <cell r="AL687">
            <v>0</v>
          </cell>
          <cell r="AM687">
            <v>0</v>
          </cell>
          <cell r="AO687">
            <v>0</v>
          </cell>
          <cell r="AP687">
            <v>0</v>
          </cell>
          <cell r="AR687">
            <v>0</v>
          </cell>
          <cell r="AS687">
            <v>0</v>
          </cell>
          <cell r="AU687">
            <v>0</v>
          </cell>
          <cell r="AV687">
            <v>0</v>
          </cell>
          <cell r="AX687">
            <v>0</v>
          </cell>
          <cell r="AY687">
            <v>0</v>
          </cell>
          <cell r="BA687">
            <v>0</v>
          </cell>
          <cell r="BB687">
            <v>0</v>
          </cell>
          <cell r="BD687">
            <v>0</v>
          </cell>
          <cell r="BE687">
            <v>0</v>
          </cell>
          <cell r="BG687">
            <v>0</v>
          </cell>
          <cell r="BH687">
            <v>0</v>
          </cell>
          <cell r="BJ687">
            <v>0</v>
          </cell>
          <cell r="BK687">
            <v>0</v>
          </cell>
          <cell r="BM687">
            <v>0</v>
          </cell>
          <cell r="BN687">
            <v>1</v>
          </cell>
          <cell r="BP687">
            <v>0</v>
          </cell>
          <cell r="BQ687">
            <v>0</v>
          </cell>
          <cell r="BS687">
            <v>0</v>
          </cell>
          <cell r="BT687">
            <v>0</v>
          </cell>
          <cell r="BV687">
            <v>0</v>
          </cell>
          <cell r="BW687">
            <v>0</v>
          </cell>
          <cell r="BY687">
            <v>0</v>
          </cell>
          <cell r="BZ687">
            <v>0</v>
          </cell>
          <cell r="CB687">
            <v>0</v>
          </cell>
          <cell r="CC687">
            <v>0</v>
          </cell>
          <cell r="CE687">
            <v>0</v>
          </cell>
          <cell r="CF687">
            <v>0</v>
          </cell>
          <cell r="CH687">
            <v>0</v>
          </cell>
          <cell r="CI687">
            <v>0</v>
          </cell>
          <cell r="CK687">
            <v>0</v>
          </cell>
          <cell r="CL687">
            <v>0</v>
          </cell>
          <cell r="CN687">
            <v>0</v>
          </cell>
          <cell r="CO687">
            <v>0</v>
          </cell>
        </row>
        <row r="688">
          <cell r="B688">
            <v>0</v>
          </cell>
          <cell r="C688">
            <v>0</v>
          </cell>
          <cell r="E688">
            <v>0</v>
          </cell>
          <cell r="F688">
            <v>0</v>
          </cell>
          <cell r="H688">
            <v>0</v>
          </cell>
          <cell r="I688">
            <v>0</v>
          </cell>
          <cell r="K688">
            <v>0</v>
          </cell>
          <cell r="L688">
            <v>0</v>
          </cell>
          <cell r="N688">
            <v>0</v>
          </cell>
          <cell r="O688">
            <v>0</v>
          </cell>
          <cell r="Q688">
            <v>0</v>
          </cell>
          <cell r="R688">
            <v>0</v>
          </cell>
          <cell r="T688">
            <v>0</v>
          </cell>
          <cell r="U688">
            <v>0</v>
          </cell>
          <cell r="W688">
            <v>0</v>
          </cell>
          <cell r="X688">
            <v>0</v>
          </cell>
          <cell r="Z688">
            <v>0</v>
          </cell>
          <cell r="AA688">
            <v>0</v>
          </cell>
          <cell r="AC688">
            <v>0</v>
          </cell>
          <cell r="AD688">
            <v>0</v>
          </cell>
          <cell r="AF688">
            <v>0</v>
          </cell>
          <cell r="AG688">
            <v>0</v>
          </cell>
          <cell r="AI688">
            <v>0</v>
          </cell>
          <cell r="AJ688">
            <v>0</v>
          </cell>
          <cell r="AL688">
            <v>0</v>
          </cell>
          <cell r="AM688">
            <v>0</v>
          </cell>
          <cell r="AO688">
            <v>0</v>
          </cell>
          <cell r="AP688">
            <v>0</v>
          </cell>
          <cell r="AR688">
            <v>0</v>
          </cell>
          <cell r="AS688">
            <v>0</v>
          </cell>
          <cell r="AU688">
            <v>0</v>
          </cell>
          <cell r="AV688">
            <v>0</v>
          </cell>
          <cell r="AX688">
            <v>0</v>
          </cell>
          <cell r="AY688">
            <v>0</v>
          </cell>
          <cell r="BA688">
            <v>0</v>
          </cell>
          <cell r="BB688">
            <v>0</v>
          </cell>
          <cell r="BD688">
            <v>0</v>
          </cell>
          <cell r="BE688">
            <v>0</v>
          </cell>
          <cell r="BG688">
            <v>0</v>
          </cell>
          <cell r="BH688">
            <v>0</v>
          </cell>
          <cell r="BJ688">
            <v>0</v>
          </cell>
          <cell r="BK688">
            <v>0</v>
          </cell>
          <cell r="BM688">
            <v>0</v>
          </cell>
          <cell r="BN688">
            <v>1</v>
          </cell>
          <cell r="BP688">
            <v>0</v>
          </cell>
          <cell r="BQ688">
            <v>0</v>
          </cell>
          <cell r="BS688">
            <v>0</v>
          </cell>
          <cell r="BT688">
            <v>0</v>
          </cell>
          <cell r="BV688">
            <v>0</v>
          </cell>
          <cell r="BW688">
            <v>0</v>
          </cell>
          <cell r="BY688">
            <v>0</v>
          </cell>
          <cell r="BZ688">
            <v>0</v>
          </cell>
          <cell r="CB688">
            <v>0</v>
          </cell>
          <cell r="CC688">
            <v>0</v>
          </cell>
          <cell r="CE688">
            <v>0</v>
          </cell>
          <cell r="CF688">
            <v>0</v>
          </cell>
          <cell r="CH688">
            <v>0</v>
          </cell>
          <cell r="CI688">
            <v>0</v>
          </cell>
          <cell r="CK688">
            <v>0</v>
          </cell>
          <cell r="CL688">
            <v>0</v>
          </cell>
          <cell r="CN688">
            <v>0</v>
          </cell>
          <cell r="CO688">
            <v>0</v>
          </cell>
        </row>
        <row r="689">
          <cell r="B689">
            <v>0</v>
          </cell>
          <cell r="C689">
            <v>0</v>
          </cell>
          <cell r="E689">
            <v>0</v>
          </cell>
          <cell r="F689">
            <v>0</v>
          </cell>
          <cell r="H689">
            <v>0</v>
          </cell>
          <cell r="I689">
            <v>0</v>
          </cell>
          <cell r="K689">
            <v>0</v>
          </cell>
          <cell r="L689">
            <v>0</v>
          </cell>
          <cell r="N689">
            <v>0</v>
          </cell>
          <cell r="O689">
            <v>0</v>
          </cell>
          <cell r="Q689">
            <v>0</v>
          </cell>
          <cell r="R689">
            <v>0</v>
          </cell>
          <cell r="T689">
            <v>0</v>
          </cell>
          <cell r="U689">
            <v>0</v>
          </cell>
          <cell r="W689">
            <v>0</v>
          </cell>
          <cell r="X689">
            <v>0</v>
          </cell>
          <cell r="Z689">
            <v>0</v>
          </cell>
          <cell r="AA689">
            <v>0</v>
          </cell>
          <cell r="AC689">
            <v>0</v>
          </cell>
          <cell r="AD689">
            <v>0</v>
          </cell>
          <cell r="AF689">
            <v>0</v>
          </cell>
          <cell r="AG689">
            <v>0</v>
          </cell>
          <cell r="AI689">
            <v>0</v>
          </cell>
          <cell r="AJ689">
            <v>0</v>
          </cell>
          <cell r="AL689">
            <v>0</v>
          </cell>
          <cell r="AM689">
            <v>0</v>
          </cell>
          <cell r="AO689">
            <v>0</v>
          </cell>
          <cell r="AP689">
            <v>0</v>
          </cell>
          <cell r="AR689">
            <v>0</v>
          </cell>
          <cell r="AS689">
            <v>0</v>
          </cell>
          <cell r="AU689">
            <v>0</v>
          </cell>
          <cell r="AV689">
            <v>0</v>
          </cell>
          <cell r="AX689">
            <v>0</v>
          </cell>
          <cell r="AY689">
            <v>0</v>
          </cell>
          <cell r="BA689">
            <v>0</v>
          </cell>
          <cell r="BB689">
            <v>0</v>
          </cell>
          <cell r="BD689">
            <v>0</v>
          </cell>
          <cell r="BE689">
            <v>0</v>
          </cell>
          <cell r="BG689">
            <v>0</v>
          </cell>
          <cell r="BH689">
            <v>0</v>
          </cell>
          <cell r="BJ689">
            <v>0</v>
          </cell>
          <cell r="BK689">
            <v>0</v>
          </cell>
          <cell r="BM689">
            <v>0</v>
          </cell>
          <cell r="BN689">
            <v>2</v>
          </cell>
          <cell r="BP689">
            <v>0</v>
          </cell>
          <cell r="BQ689">
            <v>0</v>
          </cell>
          <cell r="BS689">
            <v>0</v>
          </cell>
          <cell r="BT689">
            <v>0</v>
          </cell>
          <cell r="BV689">
            <v>0</v>
          </cell>
          <cell r="BW689">
            <v>0</v>
          </cell>
          <cell r="BY689">
            <v>0</v>
          </cell>
          <cell r="BZ689">
            <v>0</v>
          </cell>
          <cell r="CB689">
            <v>0</v>
          </cell>
          <cell r="CC689">
            <v>0</v>
          </cell>
          <cell r="CE689">
            <v>0</v>
          </cell>
          <cell r="CF689">
            <v>0</v>
          </cell>
          <cell r="CH689">
            <v>0</v>
          </cell>
          <cell r="CI689">
            <v>0</v>
          </cell>
          <cell r="CK689">
            <v>0</v>
          </cell>
          <cell r="CL689">
            <v>0</v>
          </cell>
          <cell r="CN689">
            <v>0</v>
          </cell>
          <cell r="CO689">
            <v>0</v>
          </cell>
        </row>
        <row r="690">
          <cell r="B690">
            <v>0</v>
          </cell>
          <cell r="C690">
            <v>0</v>
          </cell>
          <cell r="E690">
            <v>0</v>
          </cell>
          <cell r="F690">
            <v>0</v>
          </cell>
          <cell r="H690">
            <v>0</v>
          </cell>
          <cell r="I690">
            <v>0</v>
          </cell>
          <cell r="K690">
            <v>0</v>
          </cell>
          <cell r="L690">
            <v>0</v>
          </cell>
          <cell r="N690">
            <v>0</v>
          </cell>
          <cell r="O690">
            <v>0</v>
          </cell>
          <cell r="Q690">
            <v>0</v>
          </cell>
          <cell r="R690">
            <v>0</v>
          </cell>
          <cell r="T690">
            <v>0</v>
          </cell>
          <cell r="U690">
            <v>0</v>
          </cell>
          <cell r="W690">
            <v>0</v>
          </cell>
          <cell r="X690">
            <v>0</v>
          </cell>
          <cell r="Z690">
            <v>0</v>
          </cell>
          <cell r="AA690">
            <v>0</v>
          </cell>
          <cell r="AC690">
            <v>0</v>
          </cell>
          <cell r="AD690">
            <v>0</v>
          </cell>
          <cell r="AF690">
            <v>0</v>
          </cell>
          <cell r="AG690">
            <v>0</v>
          </cell>
          <cell r="AI690">
            <v>0</v>
          </cell>
          <cell r="AJ690">
            <v>0</v>
          </cell>
          <cell r="AL690">
            <v>0</v>
          </cell>
          <cell r="AM690">
            <v>0</v>
          </cell>
          <cell r="AO690">
            <v>0</v>
          </cell>
          <cell r="AP690">
            <v>0</v>
          </cell>
          <cell r="AR690">
            <v>0</v>
          </cell>
          <cell r="AS690">
            <v>0</v>
          </cell>
          <cell r="AU690">
            <v>0</v>
          </cell>
          <cell r="AV690">
            <v>0</v>
          </cell>
          <cell r="AX690">
            <v>0</v>
          </cell>
          <cell r="AY690">
            <v>0</v>
          </cell>
          <cell r="BA690">
            <v>0</v>
          </cell>
          <cell r="BB690">
            <v>0</v>
          </cell>
          <cell r="BD690">
            <v>0</v>
          </cell>
          <cell r="BE690">
            <v>0</v>
          </cell>
          <cell r="BG690">
            <v>0</v>
          </cell>
          <cell r="BH690">
            <v>0</v>
          </cell>
          <cell r="BJ690">
            <v>0</v>
          </cell>
          <cell r="BK690">
            <v>0</v>
          </cell>
          <cell r="BM690">
            <v>0</v>
          </cell>
          <cell r="BN690">
            <v>1</v>
          </cell>
          <cell r="BP690">
            <v>0</v>
          </cell>
          <cell r="BQ690">
            <v>0</v>
          </cell>
          <cell r="BS690">
            <v>0</v>
          </cell>
          <cell r="BT690">
            <v>0</v>
          </cell>
          <cell r="BV690">
            <v>0</v>
          </cell>
          <cell r="BW690">
            <v>0</v>
          </cell>
          <cell r="BY690">
            <v>0</v>
          </cell>
          <cell r="BZ690">
            <v>0</v>
          </cell>
          <cell r="CB690">
            <v>0</v>
          </cell>
          <cell r="CC690">
            <v>0</v>
          </cell>
          <cell r="CE690">
            <v>0</v>
          </cell>
          <cell r="CF690">
            <v>0</v>
          </cell>
          <cell r="CH690">
            <v>0</v>
          </cell>
          <cell r="CI690">
            <v>0</v>
          </cell>
          <cell r="CK690">
            <v>0</v>
          </cell>
          <cell r="CL690">
            <v>0</v>
          </cell>
          <cell r="CN690">
            <v>0</v>
          </cell>
          <cell r="CO690">
            <v>0</v>
          </cell>
        </row>
        <row r="691">
          <cell r="B691">
            <v>0</v>
          </cell>
          <cell r="C691">
            <v>0</v>
          </cell>
          <cell r="E691">
            <v>0</v>
          </cell>
          <cell r="F691">
            <v>0</v>
          </cell>
          <cell r="H691">
            <v>0</v>
          </cell>
          <cell r="I691">
            <v>0</v>
          </cell>
          <cell r="K691">
            <v>0</v>
          </cell>
          <cell r="L691">
            <v>0</v>
          </cell>
          <cell r="N691">
            <v>0</v>
          </cell>
          <cell r="O691">
            <v>0</v>
          </cell>
          <cell r="Q691">
            <v>0</v>
          </cell>
          <cell r="R691">
            <v>0</v>
          </cell>
          <cell r="T691">
            <v>0</v>
          </cell>
          <cell r="U691">
            <v>0</v>
          </cell>
          <cell r="W691">
            <v>0</v>
          </cell>
          <cell r="X691">
            <v>0</v>
          </cell>
          <cell r="Z691">
            <v>0</v>
          </cell>
          <cell r="AA691">
            <v>0</v>
          </cell>
          <cell r="AC691">
            <v>0</v>
          </cell>
          <cell r="AD691">
            <v>0</v>
          </cell>
          <cell r="AF691">
            <v>0</v>
          </cell>
          <cell r="AG691">
            <v>0</v>
          </cell>
          <cell r="AI691">
            <v>0</v>
          </cell>
          <cell r="AJ691">
            <v>0</v>
          </cell>
          <cell r="AL691">
            <v>0</v>
          </cell>
          <cell r="AM691">
            <v>0</v>
          </cell>
          <cell r="AO691">
            <v>0</v>
          </cell>
          <cell r="AP691">
            <v>0</v>
          </cell>
          <cell r="AR691">
            <v>0</v>
          </cell>
          <cell r="AS691">
            <v>0</v>
          </cell>
          <cell r="AU691">
            <v>0</v>
          </cell>
          <cell r="AV691">
            <v>0</v>
          </cell>
          <cell r="AX691">
            <v>0</v>
          </cell>
          <cell r="AY691">
            <v>0</v>
          </cell>
          <cell r="BA691">
            <v>0</v>
          </cell>
          <cell r="BB691">
            <v>0</v>
          </cell>
          <cell r="BD691">
            <v>0</v>
          </cell>
          <cell r="BE691">
            <v>0</v>
          </cell>
          <cell r="BG691">
            <v>0</v>
          </cell>
          <cell r="BH691">
            <v>0</v>
          </cell>
          <cell r="BJ691">
            <v>0</v>
          </cell>
          <cell r="BK691">
            <v>0</v>
          </cell>
          <cell r="BM691">
            <v>0</v>
          </cell>
          <cell r="BN691">
            <v>1</v>
          </cell>
          <cell r="BP691">
            <v>0</v>
          </cell>
          <cell r="BQ691">
            <v>0</v>
          </cell>
          <cell r="BS691">
            <v>0</v>
          </cell>
          <cell r="BT691">
            <v>0</v>
          </cell>
          <cell r="BV691">
            <v>0</v>
          </cell>
          <cell r="BW691">
            <v>0</v>
          </cell>
          <cell r="BY691">
            <v>0</v>
          </cell>
          <cell r="BZ691">
            <v>0</v>
          </cell>
          <cell r="CB691">
            <v>0</v>
          </cell>
          <cell r="CC691">
            <v>0</v>
          </cell>
          <cell r="CE691">
            <v>0</v>
          </cell>
          <cell r="CF691">
            <v>0</v>
          </cell>
          <cell r="CH691">
            <v>0</v>
          </cell>
          <cell r="CI691">
            <v>0</v>
          </cell>
          <cell r="CK691">
            <v>0</v>
          </cell>
          <cell r="CL691">
            <v>0</v>
          </cell>
          <cell r="CN691">
            <v>0</v>
          </cell>
          <cell r="CO691">
            <v>0</v>
          </cell>
        </row>
        <row r="692">
          <cell r="B692">
            <v>0</v>
          </cell>
          <cell r="C692">
            <v>0</v>
          </cell>
          <cell r="E692">
            <v>0</v>
          </cell>
          <cell r="F692">
            <v>0</v>
          </cell>
          <cell r="H692">
            <v>0</v>
          </cell>
          <cell r="I692">
            <v>0</v>
          </cell>
          <cell r="K692">
            <v>0</v>
          </cell>
          <cell r="L692">
            <v>0</v>
          </cell>
          <cell r="N692">
            <v>0</v>
          </cell>
          <cell r="O692">
            <v>0</v>
          </cell>
          <cell r="Q692">
            <v>0</v>
          </cell>
          <cell r="R692">
            <v>0</v>
          </cell>
          <cell r="T692">
            <v>0</v>
          </cell>
          <cell r="U692">
            <v>0</v>
          </cell>
          <cell r="W692">
            <v>0</v>
          </cell>
          <cell r="X692">
            <v>0</v>
          </cell>
          <cell r="Z692">
            <v>0</v>
          </cell>
          <cell r="AA692">
            <v>0</v>
          </cell>
          <cell r="AC692">
            <v>0</v>
          </cell>
          <cell r="AD692">
            <v>0</v>
          </cell>
          <cell r="AF692">
            <v>0</v>
          </cell>
          <cell r="AG692">
            <v>0</v>
          </cell>
          <cell r="AI692">
            <v>0</v>
          </cell>
          <cell r="AJ692">
            <v>0</v>
          </cell>
          <cell r="AL692">
            <v>0</v>
          </cell>
          <cell r="AM692">
            <v>0</v>
          </cell>
          <cell r="AO692">
            <v>0</v>
          </cell>
          <cell r="AP692">
            <v>0</v>
          </cell>
          <cell r="AR692">
            <v>0</v>
          </cell>
          <cell r="AS692">
            <v>0</v>
          </cell>
          <cell r="AU692">
            <v>0</v>
          </cell>
          <cell r="AV692">
            <v>0</v>
          </cell>
          <cell r="AX692">
            <v>0</v>
          </cell>
          <cell r="AY692">
            <v>0</v>
          </cell>
          <cell r="BA692">
            <v>0</v>
          </cell>
          <cell r="BB692">
            <v>0</v>
          </cell>
          <cell r="BD692">
            <v>0</v>
          </cell>
          <cell r="BE692">
            <v>0</v>
          </cell>
          <cell r="BG692">
            <v>0</v>
          </cell>
          <cell r="BH692">
            <v>0</v>
          </cell>
          <cell r="BJ692">
            <v>0</v>
          </cell>
          <cell r="BK692">
            <v>0</v>
          </cell>
          <cell r="BM692">
            <v>0</v>
          </cell>
          <cell r="BN692">
            <v>1</v>
          </cell>
          <cell r="BP692">
            <v>0</v>
          </cell>
          <cell r="BQ692">
            <v>0</v>
          </cell>
          <cell r="BS692">
            <v>0</v>
          </cell>
          <cell r="BT692">
            <v>0</v>
          </cell>
          <cell r="BV692">
            <v>0</v>
          </cell>
          <cell r="BW692">
            <v>0</v>
          </cell>
          <cell r="BY692">
            <v>0</v>
          </cell>
          <cell r="BZ692">
            <v>0</v>
          </cell>
          <cell r="CB692">
            <v>0</v>
          </cell>
          <cell r="CC692">
            <v>0</v>
          </cell>
          <cell r="CE692">
            <v>0</v>
          </cell>
          <cell r="CF692">
            <v>0</v>
          </cell>
          <cell r="CH692">
            <v>0</v>
          </cell>
          <cell r="CI692">
            <v>0</v>
          </cell>
          <cell r="CK692">
            <v>0</v>
          </cell>
          <cell r="CL692">
            <v>0</v>
          </cell>
          <cell r="CN692">
            <v>0</v>
          </cell>
          <cell r="CO692">
            <v>0</v>
          </cell>
        </row>
        <row r="693">
          <cell r="B693">
            <v>0</v>
          </cell>
          <cell r="C693">
            <v>0</v>
          </cell>
          <cell r="E693">
            <v>0</v>
          </cell>
          <cell r="F693">
            <v>0</v>
          </cell>
          <cell r="H693">
            <v>0</v>
          </cell>
          <cell r="I693">
            <v>0</v>
          </cell>
          <cell r="K693">
            <v>0</v>
          </cell>
          <cell r="L693">
            <v>0</v>
          </cell>
          <cell r="N693">
            <v>0</v>
          </cell>
          <cell r="O693">
            <v>0</v>
          </cell>
          <cell r="Q693">
            <v>0</v>
          </cell>
          <cell r="R693">
            <v>0</v>
          </cell>
          <cell r="T693">
            <v>0</v>
          </cell>
          <cell r="U693">
            <v>0</v>
          </cell>
          <cell r="W693">
            <v>0</v>
          </cell>
          <cell r="X693">
            <v>0</v>
          </cell>
          <cell r="Z693">
            <v>0</v>
          </cell>
          <cell r="AA693">
            <v>0</v>
          </cell>
          <cell r="AC693">
            <v>0</v>
          </cell>
          <cell r="AD693">
            <v>0</v>
          </cell>
          <cell r="AF693">
            <v>0</v>
          </cell>
          <cell r="AG693">
            <v>0</v>
          </cell>
          <cell r="AI693">
            <v>0</v>
          </cell>
          <cell r="AJ693">
            <v>0</v>
          </cell>
          <cell r="AL693">
            <v>0</v>
          </cell>
          <cell r="AM693">
            <v>0</v>
          </cell>
          <cell r="AO693">
            <v>0</v>
          </cell>
          <cell r="AP693">
            <v>0</v>
          </cell>
          <cell r="AR693">
            <v>0</v>
          </cell>
          <cell r="AS693">
            <v>0</v>
          </cell>
          <cell r="AU693">
            <v>0</v>
          </cell>
          <cell r="AV693">
            <v>0</v>
          </cell>
          <cell r="AX693">
            <v>0</v>
          </cell>
          <cell r="AY693">
            <v>0</v>
          </cell>
          <cell r="BA693">
            <v>0</v>
          </cell>
          <cell r="BB693">
            <v>0</v>
          </cell>
          <cell r="BD693">
            <v>0</v>
          </cell>
          <cell r="BE693">
            <v>0</v>
          </cell>
          <cell r="BG693">
            <v>0</v>
          </cell>
          <cell r="BH693">
            <v>0</v>
          </cell>
          <cell r="BJ693">
            <v>0</v>
          </cell>
          <cell r="BK693">
            <v>0</v>
          </cell>
          <cell r="BM693">
            <v>0</v>
          </cell>
          <cell r="BN693">
            <v>1</v>
          </cell>
          <cell r="BP693">
            <v>0</v>
          </cell>
          <cell r="BQ693">
            <v>0</v>
          </cell>
          <cell r="BS693">
            <v>0</v>
          </cell>
          <cell r="BT693">
            <v>0</v>
          </cell>
          <cell r="BV693">
            <v>0</v>
          </cell>
          <cell r="BW693">
            <v>0</v>
          </cell>
          <cell r="BY693">
            <v>0</v>
          </cell>
          <cell r="BZ693">
            <v>0</v>
          </cell>
          <cell r="CB693">
            <v>0</v>
          </cell>
          <cell r="CC693">
            <v>0</v>
          </cell>
          <cell r="CE693">
            <v>0</v>
          </cell>
          <cell r="CF693">
            <v>0</v>
          </cell>
          <cell r="CH693">
            <v>0</v>
          </cell>
          <cell r="CI693">
            <v>0</v>
          </cell>
          <cell r="CK693">
            <v>0</v>
          </cell>
          <cell r="CL693">
            <v>0</v>
          </cell>
          <cell r="CN693">
            <v>0</v>
          </cell>
          <cell r="CO693">
            <v>0</v>
          </cell>
        </row>
        <row r="694">
          <cell r="B694">
            <v>0</v>
          </cell>
          <cell r="C694">
            <v>0</v>
          </cell>
          <cell r="E694">
            <v>0</v>
          </cell>
          <cell r="F694">
            <v>0</v>
          </cell>
          <cell r="H694">
            <v>0</v>
          </cell>
          <cell r="I694">
            <v>0</v>
          </cell>
          <cell r="K694">
            <v>0</v>
          </cell>
          <cell r="L694">
            <v>0</v>
          </cell>
          <cell r="N694">
            <v>0</v>
          </cell>
          <cell r="O694">
            <v>0</v>
          </cell>
          <cell r="Q694">
            <v>0</v>
          </cell>
          <cell r="R694">
            <v>0</v>
          </cell>
          <cell r="T694">
            <v>0</v>
          </cell>
          <cell r="U694">
            <v>0</v>
          </cell>
          <cell r="W694">
            <v>0</v>
          </cell>
          <cell r="X694">
            <v>0</v>
          </cell>
          <cell r="Z694">
            <v>0</v>
          </cell>
          <cell r="AA694">
            <v>0</v>
          </cell>
          <cell r="AC694">
            <v>0</v>
          </cell>
          <cell r="AD694">
            <v>0</v>
          </cell>
          <cell r="AF694">
            <v>0</v>
          </cell>
          <cell r="AG694">
            <v>0</v>
          </cell>
          <cell r="AI694">
            <v>0</v>
          </cell>
          <cell r="AJ694">
            <v>0</v>
          </cell>
          <cell r="AL694">
            <v>0</v>
          </cell>
          <cell r="AM694">
            <v>0</v>
          </cell>
          <cell r="AO694">
            <v>0</v>
          </cell>
          <cell r="AP694">
            <v>0</v>
          </cell>
          <cell r="AR694">
            <v>0</v>
          </cell>
          <cell r="AS694">
            <v>0</v>
          </cell>
          <cell r="AU694">
            <v>0</v>
          </cell>
          <cell r="AV694">
            <v>0</v>
          </cell>
          <cell r="AX694">
            <v>0</v>
          </cell>
          <cell r="AY694">
            <v>0</v>
          </cell>
          <cell r="BA694">
            <v>0</v>
          </cell>
          <cell r="BB694">
            <v>0</v>
          </cell>
          <cell r="BD694">
            <v>0</v>
          </cell>
          <cell r="BE694">
            <v>0</v>
          </cell>
          <cell r="BG694">
            <v>0</v>
          </cell>
          <cell r="BH694">
            <v>0</v>
          </cell>
          <cell r="BJ694">
            <v>0</v>
          </cell>
          <cell r="BK694">
            <v>0</v>
          </cell>
          <cell r="BM694">
            <v>0</v>
          </cell>
          <cell r="BN694">
            <v>1</v>
          </cell>
          <cell r="BP694">
            <v>0</v>
          </cell>
          <cell r="BQ694">
            <v>0</v>
          </cell>
          <cell r="BS694">
            <v>0</v>
          </cell>
          <cell r="BT694">
            <v>0</v>
          </cell>
          <cell r="BV694">
            <v>0</v>
          </cell>
          <cell r="BW694">
            <v>0</v>
          </cell>
          <cell r="BY694">
            <v>0</v>
          </cell>
          <cell r="BZ694">
            <v>0</v>
          </cell>
          <cell r="CB694">
            <v>0</v>
          </cell>
          <cell r="CC694">
            <v>0</v>
          </cell>
          <cell r="CE694">
            <v>0</v>
          </cell>
          <cell r="CF694">
            <v>0</v>
          </cell>
          <cell r="CH694">
            <v>0</v>
          </cell>
          <cell r="CI694">
            <v>0</v>
          </cell>
          <cell r="CK694">
            <v>0</v>
          </cell>
          <cell r="CL694">
            <v>0</v>
          </cell>
          <cell r="CN694">
            <v>0</v>
          </cell>
          <cell r="CO694">
            <v>0</v>
          </cell>
        </row>
        <row r="695">
          <cell r="B695">
            <v>0</v>
          </cell>
          <cell r="C695">
            <v>0</v>
          </cell>
          <cell r="E695">
            <v>0</v>
          </cell>
          <cell r="F695">
            <v>0</v>
          </cell>
          <cell r="H695">
            <v>0</v>
          </cell>
          <cell r="I695">
            <v>0</v>
          </cell>
          <cell r="K695">
            <v>0</v>
          </cell>
          <cell r="L695">
            <v>0</v>
          </cell>
          <cell r="N695">
            <v>0</v>
          </cell>
          <cell r="O695">
            <v>0</v>
          </cell>
          <cell r="Q695">
            <v>0</v>
          </cell>
          <cell r="R695">
            <v>0</v>
          </cell>
          <cell r="T695">
            <v>0</v>
          </cell>
          <cell r="U695">
            <v>0</v>
          </cell>
          <cell r="W695">
            <v>0</v>
          </cell>
          <cell r="X695">
            <v>0</v>
          </cell>
          <cell r="Z695">
            <v>0</v>
          </cell>
          <cell r="AA695">
            <v>0</v>
          </cell>
          <cell r="AC695">
            <v>0</v>
          </cell>
          <cell r="AD695">
            <v>0</v>
          </cell>
          <cell r="AF695">
            <v>0</v>
          </cell>
          <cell r="AG695">
            <v>0</v>
          </cell>
          <cell r="AI695">
            <v>0</v>
          </cell>
          <cell r="AJ695">
            <v>0</v>
          </cell>
          <cell r="AL695">
            <v>0</v>
          </cell>
          <cell r="AM695">
            <v>0</v>
          </cell>
          <cell r="AO695">
            <v>0</v>
          </cell>
          <cell r="AP695">
            <v>0</v>
          </cell>
          <cell r="AR695">
            <v>0</v>
          </cell>
          <cell r="AS695">
            <v>0</v>
          </cell>
          <cell r="AU695">
            <v>0</v>
          </cell>
          <cell r="AV695">
            <v>0</v>
          </cell>
          <cell r="AX695">
            <v>0</v>
          </cell>
          <cell r="AY695">
            <v>0</v>
          </cell>
          <cell r="BA695">
            <v>0</v>
          </cell>
          <cell r="BB695">
            <v>0</v>
          </cell>
          <cell r="BD695">
            <v>0</v>
          </cell>
          <cell r="BE695">
            <v>0</v>
          </cell>
          <cell r="BG695">
            <v>0</v>
          </cell>
          <cell r="BH695">
            <v>0</v>
          </cell>
          <cell r="BJ695">
            <v>0</v>
          </cell>
          <cell r="BK695">
            <v>0</v>
          </cell>
          <cell r="BM695">
            <v>0</v>
          </cell>
          <cell r="BN695">
            <v>1</v>
          </cell>
          <cell r="BP695">
            <v>0</v>
          </cell>
          <cell r="BQ695">
            <v>0</v>
          </cell>
          <cell r="BS695">
            <v>0</v>
          </cell>
          <cell r="BT695">
            <v>0</v>
          </cell>
          <cell r="BV695">
            <v>0</v>
          </cell>
          <cell r="BW695">
            <v>0</v>
          </cell>
          <cell r="BY695">
            <v>0</v>
          </cell>
          <cell r="BZ695">
            <v>0</v>
          </cell>
          <cell r="CB695">
            <v>0</v>
          </cell>
          <cell r="CC695">
            <v>0</v>
          </cell>
          <cell r="CE695">
            <v>0</v>
          </cell>
          <cell r="CF695">
            <v>0</v>
          </cell>
          <cell r="CH695">
            <v>0</v>
          </cell>
          <cell r="CI695">
            <v>0</v>
          </cell>
          <cell r="CK695">
            <v>0</v>
          </cell>
          <cell r="CL695">
            <v>0</v>
          </cell>
          <cell r="CN695">
            <v>0</v>
          </cell>
          <cell r="CO695">
            <v>0</v>
          </cell>
        </row>
        <row r="696">
          <cell r="B696">
            <v>0</v>
          </cell>
          <cell r="C696">
            <v>0</v>
          </cell>
          <cell r="E696">
            <v>0</v>
          </cell>
          <cell r="F696">
            <v>0</v>
          </cell>
          <cell r="H696">
            <v>0</v>
          </cell>
          <cell r="I696">
            <v>0</v>
          </cell>
          <cell r="K696">
            <v>0</v>
          </cell>
          <cell r="L696">
            <v>0</v>
          </cell>
          <cell r="N696">
            <v>0</v>
          </cell>
          <cell r="O696">
            <v>0</v>
          </cell>
          <cell r="Q696">
            <v>0</v>
          </cell>
          <cell r="R696">
            <v>0</v>
          </cell>
          <cell r="T696">
            <v>0</v>
          </cell>
          <cell r="U696">
            <v>0</v>
          </cell>
          <cell r="W696">
            <v>0</v>
          </cell>
          <cell r="X696">
            <v>0</v>
          </cell>
          <cell r="Z696">
            <v>0</v>
          </cell>
          <cell r="AA696">
            <v>0</v>
          </cell>
          <cell r="AC696">
            <v>0</v>
          </cell>
          <cell r="AD696">
            <v>0</v>
          </cell>
          <cell r="AF696">
            <v>0</v>
          </cell>
          <cell r="AG696">
            <v>0</v>
          </cell>
          <cell r="AI696">
            <v>0</v>
          </cell>
          <cell r="AJ696">
            <v>0</v>
          </cell>
          <cell r="AL696">
            <v>0</v>
          </cell>
          <cell r="AM696">
            <v>0</v>
          </cell>
          <cell r="AO696">
            <v>0</v>
          </cell>
          <cell r="AP696">
            <v>0</v>
          </cell>
          <cell r="AR696">
            <v>0</v>
          </cell>
          <cell r="AS696">
            <v>0</v>
          </cell>
          <cell r="AU696">
            <v>0</v>
          </cell>
          <cell r="AV696">
            <v>0</v>
          </cell>
          <cell r="AX696">
            <v>0</v>
          </cell>
          <cell r="AY696">
            <v>0</v>
          </cell>
          <cell r="BA696">
            <v>0</v>
          </cell>
          <cell r="BB696">
            <v>0</v>
          </cell>
          <cell r="BD696">
            <v>0</v>
          </cell>
          <cell r="BE696">
            <v>0</v>
          </cell>
          <cell r="BG696">
            <v>0</v>
          </cell>
          <cell r="BH696">
            <v>0</v>
          </cell>
          <cell r="BJ696">
            <v>0</v>
          </cell>
          <cell r="BK696">
            <v>0</v>
          </cell>
          <cell r="BM696">
            <v>0</v>
          </cell>
          <cell r="BN696">
            <v>1</v>
          </cell>
          <cell r="BP696">
            <v>0</v>
          </cell>
          <cell r="BQ696">
            <v>0</v>
          </cell>
          <cell r="BS696">
            <v>0</v>
          </cell>
          <cell r="BT696">
            <v>0</v>
          </cell>
          <cell r="BV696">
            <v>0</v>
          </cell>
          <cell r="BW696">
            <v>0</v>
          </cell>
          <cell r="BY696">
            <v>0</v>
          </cell>
          <cell r="BZ696">
            <v>0</v>
          </cell>
          <cell r="CB696">
            <v>0</v>
          </cell>
          <cell r="CC696">
            <v>0</v>
          </cell>
          <cell r="CE696">
            <v>0</v>
          </cell>
          <cell r="CF696">
            <v>0</v>
          </cell>
          <cell r="CH696">
            <v>0</v>
          </cell>
          <cell r="CI696">
            <v>0</v>
          </cell>
          <cell r="CK696">
            <v>0</v>
          </cell>
          <cell r="CL696">
            <v>0</v>
          </cell>
          <cell r="CN696">
            <v>0</v>
          </cell>
          <cell r="CO696">
            <v>0</v>
          </cell>
        </row>
        <row r="697">
          <cell r="B697">
            <v>0</v>
          </cell>
          <cell r="C697">
            <v>0</v>
          </cell>
          <cell r="E697">
            <v>0</v>
          </cell>
          <cell r="F697">
            <v>0</v>
          </cell>
          <cell r="H697">
            <v>0</v>
          </cell>
          <cell r="I697">
            <v>0</v>
          </cell>
          <cell r="K697">
            <v>0</v>
          </cell>
          <cell r="L697">
            <v>0</v>
          </cell>
          <cell r="N697">
            <v>0</v>
          </cell>
          <cell r="O697">
            <v>0</v>
          </cell>
          <cell r="Q697">
            <v>0</v>
          </cell>
          <cell r="R697">
            <v>0</v>
          </cell>
          <cell r="T697">
            <v>0</v>
          </cell>
          <cell r="U697">
            <v>0</v>
          </cell>
          <cell r="W697">
            <v>0</v>
          </cell>
          <cell r="X697">
            <v>0</v>
          </cell>
          <cell r="Z697">
            <v>0</v>
          </cell>
          <cell r="AA697">
            <v>0</v>
          </cell>
          <cell r="AC697">
            <v>0</v>
          </cell>
          <cell r="AD697">
            <v>0</v>
          </cell>
          <cell r="AF697">
            <v>0</v>
          </cell>
          <cell r="AG697">
            <v>0</v>
          </cell>
          <cell r="AI697">
            <v>0</v>
          </cell>
          <cell r="AJ697">
            <v>0</v>
          </cell>
          <cell r="AL697">
            <v>0</v>
          </cell>
          <cell r="AM697">
            <v>0</v>
          </cell>
          <cell r="AO697">
            <v>0</v>
          </cell>
          <cell r="AP697">
            <v>0</v>
          </cell>
          <cell r="AR697">
            <v>0</v>
          </cell>
          <cell r="AS697">
            <v>0</v>
          </cell>
          <cell r="AU697">
            <v>0</v>
          </cell>
          <cell r="AV697">
            <v>0</v>
          </cell>
          <cell r="AX697">
            <v>0</v>
          </cell>
          <cell r="AY697">
            <v>0</v>
          </cell>
          <cell r="BA697">
            <v>0</v>
          </cell>
          <cell r="BB697">
            <v>0</v>
          </cell>
          <cell r="BD697">
            <v>0</v>
          </cell>
          <cell r="BE697">
            <v>0</v>
          </cell>
          <cell r="BG697">
            <v>0</v>
          </cell>
          <cell r="BH697">
            <v>0</v>
          </cell>
          <cell r="BJ697">
            <v>0</v>
          </cell>
          <cell r="BK697">
            <v>0</v>
          </cell>
          <cell r="BM697">
            <v>0</v>
          </cell>
          <cell r="BN697">
            <v>1</v>
          </cell>
          <cell r="BP697">
            <v>0</v>
          </cell>
          <cell r="BQ697">
            <v>0</v>
          </cell>
          <cell r="BS697">
            <v>0</v>
          </cell>
          <cell r="BT697">
            <v>0</v>
          </cell>
          <cell r="BV697">
            <v>0</v>
          </cell>
          <cell r="BW697">
            <v>0</v>
          </cell>
          <cell r="BY697">
            <v>0</v>
          </cell>
          <cell r="BZ697">
            <v>0</v>
          </cell>
          <cell r="CB697">
            <v>0</v>
          </cell>
          <cell r="CC697">
            <v>0</v>
          </cell>
          <cell r="CE697">
            <v>0</v>
          </cell>
          <cell r="CF697">
            <v>0</v>
          </cell>
          <cell r="CH697">
            <v>0</v>
          </cell>
          <cell r="CI697">
            <v>0</v>
          </cell>
          <cell r="CK697">
            <v>0</v>
          </cell>
          <cell r="CL697">
            <v>0</v>
          </cell>
          <cell r="CN697">
            <v>0</v>
          </cell>
          <cell r="CO697">
            <v>0</v>
          </cell>
        </row>
        <row r="698">
          <cell r="B698">
            <v>0</v>
          </cell>
          <cell r="C698">
            <v>0</v>
          </cell>
          <cell r="E698">
            <v>0</v>
          </cell>
          <cell r="F698">
            <v>0</v>
          </cell>
          <cell r="H698">
            <v>0</v>
          </cell>
          <cell r="I698">
            <v>0</v>
          </cell>
          <cell r="K698">
            <v>0</v>
          </cell>
          <cell r="L698">
            <v>0</v>
          </cell>
          <cell r="N698">
            <v>0</v>
          </cell>
          <cell r="O698">
            <v>0</v>
          </cell>
          <cell r="Q698">
            <v>0</v>
          </cell>
          <cell r="R698">
            <v>0</v>
          </cell>
          <cell r="T698">
            <v>0</v>
          </cell>
          <cell r="U698">
            <v>0</v>
          </cell>
          <cell r="W698">
            <v>0</v>
          </cell>
          <cell r="X698">
            <v>0</v>
          </cell>
          <cell r="Z698">
            <v>0</v>
          </cell>
          <cell r="AA698">
            <v>0</v>
          </cell>
          <cell r="AC698">
            <v>0</v>
          </cell>
          <cell r="AD698">
            <v>0</v>
          </cell>
          <cell r="AF698">
            <v>0</v>
          </cell>
          <cell r="AG698">
            <v>0</v>
          </cell>
          <cell r="AI698">
            <v>0</v>
          </cell>
          <cell r="AJ698">
            <v>0</v>
          </cell>
          <cell r="AL698">
            <v>0</v>
          </cell>
          <cell r="AM698">
            <v>0</v>
          </cell>
          <cell r="AO698">
            <v>0</v>
          </cell>
          <cell r="AP698">
            <v>0</v>
          </cell>
          <cell r="AR698">
            <v>0</v>
          </cell>
          <cell r="AS698">
            <v>0</v>
          </cell>
          <cell r="AU698">
            <v>0</v>
          </cell>
          <cell r="AV698">
            <v>0</v>
          </cell>
          <cell r="AX698">
            <v>0</v>
          </cell>
          <cell r="AY698">
            <v>0</v>
          </cell>
          <cell r="BA698">
            <v>0</v>
          </cell>
          <cell r="BB698">
            <v>0</v>
          </cell>
          <cell r="BD698">
            <v>0</v>
          </cell>
          <cell r="BE698">
            <v>0</v>
          </cell>
          <cell r="BG698">
            <v>0</v>
          </cell>
          <cell r="BH698">
            <v>0</v>
          </cell>
          <cell r="BJ698">
            <v>0</v>
          </cell>
          <cell r="BK698">
            <v>0</v>
          </cell>
          <cell r="BM698">
            <v>0</v>
          </cell>
          <cell r="BN698">
            <v>1</v>
          </cell>
          <cell r="BP698">
            <v>0</v>
          </cell>
          <cell r="BQ698">
            <v>0</v>
          </cell>
          <cell r="BS698">
            <v>0</v>
          </cell>
          <cell r="BT698">
            <v>0</v>
          </cell>
          <cell r="BV698">
            <v>0</v>
          </cell>
          <cell r="BW698">
            <v>0</v>
          </cell>
          <cell r="BY698">
            <v>0</v>
          </cell>
          <cell r="BZ698">
            <v>0</v>
          </cell>
          <cell r="CB698">
            <v>0</v>
          </cell>
          <cell r="CC698">
            <v>0</v>
          </cell>
          <cell r="CE698">
            <v>0</v>
          </cell>
          <cell r="CF698">
            <v>0</v>
          </cell>
          <cell r="CH698">
            <v>0</v>
          </cell>
          <cell r="CI698">
            <v>0</v>
          </cell>
          <cell r="CK698">
            <v>0</v>
          </cell>
          <cell r="CL698">
            <v>0</v>
          </cell>
          <cell r="CN698">
            <v>0</v>
          </cell>
          <cell r="CO698">
            <v>0</v>
          </cell>
        </row>
        <row r="699">
          <cell r="B699">
            <v>0</v>
          </cell>
          <cell r="C699">
            <v>0</v>
          </cell>
          <cell r="E699">
            <v>0</v>
          </cell>
          <cell r="F699">
            <v>0</v>
          </cell>
          <cell r="H699">
            <v>0</v>
          </cell>
          <cell r="I699">
            <v>0</v>
          </cell>
          <cell r="K699">
            <v>0</v>
          </cell>
          <cell r="L699">
            <v>0</v>
          </cell>
          <cell r="N699">
            <v>0</v>
          </cell>
          <cell r="O699">
            <v>0</v>
          </cell>
          <cell r="Q699">
            <v>0</v>
          </cell>
          <cell r="R699">
            <v>0</v>
          </cell>
          <cell r="T699">
            <v>0</v>
          </cell>
          <cell r="U699">
            <v>0</v>
          </cell>
          <cell r="W699">
            <v>0</v>
          </cell>
          <cell r="X699">
            <v>0</v>
          </cell>
          <cell r="Z699">
            <v>0</v>
          </cell>
          <cell r="AA699">
            <v>0</v>
          </cell>
          <cell r="AC699">
            <v>0</v>
          </cell>
          <cell r="AD699">
            <v>0</v>
          </cell>
          <cell r="AF699">
            <v>0</v>
          </cell>
          <cell r="AG699">
            <v>0</v>
          </cell>
          <cell r="AI699">
            <v>0</v>
          </cell>
          <cell r="AJ699">
            <v>0</v>
          </cell>
          <cell r="AL699">
            <v>0</v>
          </cell>
          <cell r="AM699">
            <v>0</v>
          </cell>
          <cell r="AO699">
            <v>0</v>
          </cell>
          <cell r="AP699">
            <v>0</v>
          </cell>
          <cell r="AR699">
            <v>0</v>
          </cell>
          <cell r="AS699">
            <v>0</v>
          </cell>
          <cell r="AU699">
            <v>0</v>
          </cell>
          <cell r="AV699">
            <v>0</v>
          </cell>
          <cell r="AX699">
            <v>0</v>
          </cell>
          <cell r="AY699">
            <v>0</v>
          </cell>
          <cell r="BA699">
            <v>0</v>
          </cell>
          <cell r="BB699">
            <v>0</v>
          </cell>
          <cell r="BD699">
            <v>0</v>
          </cell>
          <cell r="BE699">
            <v>0</v>
          </cell>
          <cell r="BG699">
            <v>0</v>
          </cell>
          <cell r="BH699">
            <v>0</v>
          </cell>
          <cell r="BJ699">
            <v>0</v>
          </cell>
          <cell r="BK699">
            <v>0</v>
          </cell>
          <cell r="BM699">
            <v>0</v>
          </cell>
          <cell r="BN699">
            <v>1</v>
          </cell>
          <cell r="BP699">
            <v>0</v>
          </cell>
          <cell r="BQ699">
            <v>0</v>
          </cell>
          <cell r="BS699">
            <v>0</v>
          </cell>
          <cell r="BT699">
            <v>0</v>
          </cell>
          <cell r="BV699">
            <v>0</v>
          </cell>
          <cell r="BW699">
            <v>0</v>
          </cell>
          <cell r="BY699">
            <v>0</v>
          </cell>
          <cell r="BZ699">
            <v>0</v>
          </cell>
          <cell r="CB699">
            <v>0</v>
          </cell>
          <cell r="CC699">
            <v>0</v>
          </cell>
          <cell r="CE699">
            <v>0</v>
          </cell>
          <cell r="CF699">
            <v>0</v>
          </cell>
          <cell r="CH699">
            <v>0</v>
          </cell>
          <cell r="CI699">
            <v>0</v>
          </cell>
          <cell r="CK699">
            <v>0</v>
          </cell>
          <cell r="CL699">
            <v>0</v>
          </cell>
          <cell r="CN699">
            <v>0</v>
          </cell>
          <cell r="CO699">
            <v>0</v>
          </cell>
        </row>
        <row r="700">
          <cell r="B700">
            <v>0</v>
          </cell>
          <cell r="C700">
            <v>0</v>
          </cell>
          <cell r="E700">
            <v>0</v>
          </cell>
          <cell r="F700">
            <v>0</v>
          </cell>
          <cell r="H700">
            <v>0</v>
          </cell>
          <cell r="I700">
            <v>0</v>
          </cell>
          <cell r="K700">
            <v>0</v>
          </cell>
          <cell r="L700">
            <v>0</v>
          </cell>
          <cell r="N700">
            <v>0</v>
          </cell>
          <cell r="O700">
            <v>0</v>
          </cell>
          <cell r="Q700">
            <v>0</v>
          </cell>
          <cell r="R700">
            <v>0</v>
          </cell>
          <cell r="T700">
            <v>0</v>
          </cell>
          <cell r="U700">
            <v>0</v>
          </cell>
          <cell r="W700">
            <v>0</v>
          </cell>
          <cell r="X700">
            <v>0</v>
          </cell>
          <cell r="Z700">
            <v>0</v>
          </cell>
          <cell r="AA700">
            <v>0</v>
          </cell>
          <cell r="AC700">
            <v>0</v>
          </cell>
          <cell r="AD700">
            <v>0</v>
          </cell>
          <cell r="AF700">
            <v>0</v>
          </cell>
          <cell r="AG700">
            <v>0</v>
          </cell>
          <cell r="AI700">
            <v>0</v>
          </cell>
          <cell r="AJ700">
            <v>0</v>
          </cell>
          <cell r="AL700">
            <v>0</v>
          </cell>
          <cell r="AM700">
            <v>0</v>
          </cell>
          <cell r="AO700">
            <v>0</v>
          </cell>
          <cell r="AP700">
            <v>0</v>
          </cell>
          <cell r="AR700">
            <v>0</v>
          </cell>
          <cell r="AS700">
            <v>0</v>
          </cell>
          <cell r="AU700">
            <v>0</v>
          </cell>
          <cell r="AV700">
            <v>0</v>
          </cell>
          <cell r="AX700">
            <v>0</v>
          </cell>
          <cell r="AY700">
            <v>0</v>
          </cell>
          <cell r="BA700">
            <v>0</v>
          </cell>
          <cell r="BB700">
            <v>0</v>
          </cell>
          <cell r="BD700">
            <v>0</v>
          </cell>
          <cell r="BE700">
            <v>0</v>
          </cell>
          <cell r="BG700">
            <v>0</v>
          </cell>
          <cell r="BH700">
            <v>0</v>
          </cell>
          <cell r="BJ700">
            <v>0</v>
          </cell>
          <cell r="BK700">
            <v>0</v>
          </cell>
          <cell r="BM700">
            <v>0</v>
          </cell>
          <cell r="BN700">
            <v>1</v>
          </cell>
          <cell r="BP700">
            <v>0</v>
          </cell>
          <cell r="BQ700">
            <v>0</v>
          </cell>
          <cell r="BS700">
            <v>0</v>
          </cell>
          <cell r="BT700">
            <v>0</v>
          </cell>
          <cell r="BV700">
            <v>0</v>
          </cell>
          <cell r="BW700">
            <v>0</v>
          </cell>
          <cell r="BY700">
            <v>0</v>
          </cell>
          <cell r="BZ700">
            <v>0</v>
          </cell>
          <cell r="CB700">
            <v>0</v>
          </cell>
          <cell r="CC700">
            <v>0</v>
          </cell>
          <cell r="CE700">
            <v>0</v>
          </cell>
          <cell r="CF700">
            <v>0</v>
          </cell>
          <cell r="CH700">
            <v>0</v>
          </cell>
          <cell r="CI700">
            <v>0</v>
          </cell>
          <cell r="CK700">
            <v>0</v>
          </cell>
          <cell r="CL700">
            <v>0</v>
          </cell>
          <cell r="CN700">
            <v>0</v>
          </cell>
          <cell r="CO700">
            <v>0</v>
          </cell>
        </row>
        <row r="701">
          <cell r="B701">
            <v>0</v>
          </cell>
          <cell r="C701">
            <v>0</v>
          </cell>
          <cell r="E701">
            <v>0</v>
          </cell>
          <cell r="F701">
            <v>0</v>
          </cell>
          <cell r="H701">
            <v>0</v>
          </cell>
          <cell r="I701">
            <v>0</v>
          </cell>
          <cell r="K701">
            <v>0</v>
          </cell>
          <cell r="L701">
            <v>0</v>
          </cell>
          <cell r="N701">
            <v>0</v>
          </cell>
          <cell r="O701">
            <v>0</v>
          </cell>
          <cell r="Q701">
            <v>0</v>
          </cell>
          <cell r="R701">
            <v>0</v>
          </cell>
          <cell r="T701">
            <v>0</v>
          </cell>
          <cell r="U701">
            <v>0</v>
          </cell>
          <cell r="W701">
            <v>0</v>
          </cell>
          <cell r="X701">
            <v>0</v>
          </cell>
          <cell r="Z701">
            <v>0</v>
          </cell>
          <cell r="AA701">
            <v>0</v>
          </cell>
          <cell r="AC701">
            <v>0</v>
          </cell>
          <cell r="AD701">
            <v>0</v>
          </cell>
          <cell r="AF701">
            <v>0</v>
          </cell>
          <cell r="AG701">
            <v>0</v>
          </cell>
          <cell r="AI701">
            <v>0</v>
          </cell>
          <cell r="AJ701">
            <v>0</v>
          </cell>
          <cell r="AL701">
            <v>0</v>
          </cell>
          <cell r="AM701">
            <v>0</v>
          </cell>
          <cell r="AO701">
            <v>0</v>
          </cell>
          <cell r="AP701">
            <v>0</v>
          </cell>
          <cell r="AR701">
            <v>0</v>
          </cell>
          <cell r="AS701">
            <v>0</v>
          </cell>
          <cell r="AU701">
            <v>0</v>
          </cell>
          <cell r="AV701">
            <v>0</v>
          </cell>
          <cell r="AX701">
            <v>0</v>
          </cell>
          <cell r="AY701">
            <v>0</v>
          </cell>
          <cell r="BA701">
            <v>0</v>
          </cell>
          <cell r="BB701">
            <v>0</v>
          </cell>
          <cell r="BD701">
            <v>0</v>
          </cell>
          <cell r="BE701">
            <v>0</v>
          </cell>
          <cell r="BG701">
            <v>0</v>
          </cell>
          <cell r="BH701">
            <v>0</v>
          </cell>
          <cell r="BJ701">
            <v>0</v>
          </cell>
          <cell r="BK701">
            <v>0</v>
          </cell>
          <cell r="BM701">
            <v>0</v>
          </cell>
          <cell r="BN701">
            <v>1</v>
          </cell>
          <cell r="BP701">
            <v>0</v>
          </cell>
          <cell r="BQ701">
            <v>0</v>
          </cell>
          <cell r="BS701">
            <v>0</v>
          </cell>
          <cell r="BT701">
            <v>0</v>
          </cell>
          <cell r="BV701">
            <v>0</v>
          </cell>
          <cell r="BW701">
            <v>0</v>
          </cell>
          <cell r="BY701">
            <v>0</v>
          </cell>
          <cell r="BZ701">
            <v>0</v>
          </cell>
          <cell r="CB701">
            <v>0</v>
          </cell>
          <cell r="CC701">
            <v>0</v>
          </cell>
          <cell r="CE701">
            <v>0</v>
          </cell>
          <cell r="CF701">
            <v>0</v>
          </cell>
          <cell r="CH701">
            <v>0</v>
          </cell>
          <cell r="CI701">
            <v>0</v>
          </cell>
          <cell r="CK701">
            <v>0</v>
          </cell>
          <cell r="CL701">
            <v>0</v>
          </cell>
          <cell r="CN701">
            <v>0</v>
          </cell>
          <cell r="CO701">
            <v>0</v>
          </cell>
        </row>
        <row r="702">
          <cell r="B702">
            <v>0</v>
          </cell>
          <cell r="C702">
            <v>0</v>
          </cell>
          <cell r="E702">
            <v>0</v>
          </cell>
          <cell r="F702">
            <v>0</v>
          </cell>
          <cell r="H702">
            <v>0</v>
          </cell>
          <cell r="I702">
            <v>0</v>
          </cell>
          <cell r="K702">
            <v>0</v>
          </cell>
          <cell r="L702">
            <v>0</v>
          </cell>
          <cell r="N702">
            <v>0</v>
          </cell>
          <cell r="O702">
            <v>0</v>
          </cell>
          <cell r="Q702">
            <v>0</v>
          </cell>
          <cell r="R702">
            <v>0</v>
          </cell>
          <cell r="T702">
            <v>0</v>
          </cell>
          <cell r="U702">
            <v>0</v>
          </cell>
          <cell r="W702">
            <v>0</v>
          </cell>
          <cell r="X702">
            <v>0</v>
          </cell>
          <cell r="Z702">
            <v>0</v>
          </cell>
          <cell r="AA702">
            <v>0</v>
          </cell>
          <cell r="AC702">
            <v>0</v>
          </cell>
          <cell r="AD702">
            <v>0</v>
          </cell>
          <cell r="AF702">
            <v>0</v>
          </cell>
          <cell r="AG702">
            <v>0</v>
          </cell>
          <cell r="AI702">
            <v>0</v>
          </cell>
          <cell r="AJ702">
            <v>0</v>
          </cell>
          <cell r="AL702">
            <v>0</v>
          </cell>
          <cell r="AM702">
            <v>0</v>
          </cell>
          <cell r="AO702">
            <v>0</v>
          </cell>
          <cell r="AP702">
            <v>0</v>
          </cell>
          <cell r="AR702">
            <v>0</v>
          </cell>
          <cell r="AS702">
            <v>0</v>
          </cell>
          <cell r="AU702">
            <v>0</v>
          </cell>
          <cell r="AV702">
            <v>0</v>
          </cell>
          <cell r="AX702">
            <v>0</v>
          </cell>
          <cell r="AY702">
            <v>0</v>
          </cell>
          <cell r="BA702">
            <v>0</v>
          </cell>
          <cell r="BB702">
            <v>0</v>
          </cell>
          <cell r="BD702">
            <v>0</v>
          </cell>
          <cell r="BE702">
            <v>0</v>
          </cell>
          <cell r="BG702">
            <v>0</v>
          </cell>
          <cell r="BH702">
            <v>0</v>
          </cell>
          <cell r="BJ702">
            <v>0</v>
          </cell>
          <cell r="BK702">
            <v>0</v>
          </cell>
          <cell r="BM702">
            <v>0</v>
          </cell>
          <cell r="BN702">
            <v>1</v>
          </cell>
          <cell r="BP702">
            <v>0</v>
          </cell>
          <cell r="BQ702">
            <v>0</v>
          </cell>
          <cell r="BS702">
            <v>0</v>
          </cell>
          <cell r="BT702">
            <v>0</v>
          </cell>
          <cell r="BV702">
            <v>0</v>
          </cell>
          <cell r="BW702">
            <v>0</v>
          </cell>
          <cell r="BY702">
            <v>0</v>
          </cell>
          <cell r="BZ702">
            <v>0</v>
          </cell>
          <cell r="CB702">
            <v>0</v>
          </cell>
          <cell r="CC702">
            <v>0</v>
          </cell>
          <cell r="CE702">
            <v>0</v>
          </cell>
          <cell r="CF702">
            <v>0</v>
          </cell>
          <cell r="CH702">
            <v>0</v>
          </cell>
          <cell r="CI702">
            <v>0</v>
          </cell>
          <cell r="CK702">
            <v>0</v>
          </cell>
          <cell r="CL702">
            <v>0</v>
          </cell>
          <cell r="CN702">
            <v>0</v>
          </cell>
          <cell r="CO702">
            <v>0</v>
          </cell>
        </row>
        <row r="703">
          <cell r="B703">
            <v>0</v>
          </cell>
          <cell r="C703">
            <v>0</v>
          </cell>
          <cell r="E703">
            <v>0</v>
          </cell>
          <cell r="F703">
            <v>0</v>
          </cell>
          <cell r="H703">
            <v>0</v>
          </cell>
          <cell r="I703">
            <v>0</v>
          </cell>
          <cell r="K703">
            <v>0</v>
          </cell>
          <cell r="L703">
            <v>0</v>
          </cell>
          <cell r="N703">
            <v>0</v>
          </cell>
          <cell r="O703">
            <v>0</v>
          </cell>
          <cell r="Q703">
            <v>0</v>
          </cell>
          <cell r="R703">
            <v>0</v>
          </cell>
          <cell r="T703">
            <v>0</v>
          </cell>
          <cell r="U703">
            <v>0</v>
          </cell>
          <cell r="W703">
            <v>0</v>
          </cell>
          <cell r="X703">
            <v>0</v>
          </cell>
          <cell r="Z703">
            <v>0</v>
          </cell>
          <cell r="AA703">
            <v>0</v>
          </cell>
          <cell r="AC703">
            <v>0</v>
          </cell>
          <cell r="AD703">
            <v>0</v>
          </cell>
          <cell r="AF703">
            <v>0</v>
          </cell>
          <cell r="AG703">
            <v>0</v>
          </cell>
          <cell r="AI703">
            <v>0</v>
          </cell>
          <cell r="AJ703">
            <v>0</v>
          </cell>
          <cell r="AL703">
            <v>0</v>
          </cell>
          <cell r="AM703">
            <v>0</v>
          </cell>
          <cell r="AO703">
            <v>0</v>
          </cell>
          <cell r="AP703">
            <v>0</v>
          </cell>
          <cell r="AR703">
            <v>0</v>
          </cell>
          <cell r="AS703">
            <v>0</v>
          </cell>
          <cell r="AU703">
            <v>0</v>
          </cell>
          <cell r="AV703">
            <v>0</v>
          </cell>
          <cell r="AX703">
            <v>0</v>
          </cell>
          <cell r="AY703">
            <v>0</v>
          </cell>
          <cell r="BA703">
            <v>0</v>
          </cell>
          <cell r="BB703">
            <v>0</v>
          </cell>
          <cell r="BD703">
            <v>0</v>
          </cell>
          <cell r="BE703">
            <v>0</v>
          </cell>
          <cell r="BG703">
            <v>0</v>
          </cell>
          <cell r="BH703">
            <v>0</v>
          </cell>
          <cell r="BJ703">
            <v>0</v>
          </cell>
          <cell r="BK703">
            <v>0</v>
          </cell>
          <cell r="BM703">
            <v>0</v>
          </cell>
          <cell r="BN703">
            <v>1</v>
          </cell>
          <cell r="BP703">
            <v>0</v>
          </cell>
          <cell r="BQ703">
            <v>0</v>
          </cell>
          <cell r="BS703">
            <v>0</v>
          </cell>
          <cell r="BT703">
            <v>0</v>
          </cell>
          <cell r="BV703">
            <v>0</v>
          </cell>
          <cell r="BW703">
            <v>0</v>
          </cell>
          <cell r="BY703">
            <v>0</v>
          </cell>
          <cell r="BZ703">
            <v>0</v>
          </cell>
          <cell r="CB703">
            <v>0</v>
          </cell>
          <cell r="CC703">
            <v>0</v>
          </cell>
          <cell r="CE703">
            <v>0</v>
          </cell>
          <cell r="CF703">
            <v>0</v>
          </cell>
          <cell r="CH703">
            <v>0</v>
          </cell>
          <cell r="CI703">
            <v>0</v>
          </cell>
          <cell r="CK703">
            <v>0</v>
          </cell>
          <cell r="CL703">
            <v>0</v>
          </cell>
          <cell r="CN703">
            <v>0</v>
          </cell>
          <cell r="CO703">
            <v>0</v>
          </cell>
        </row>
        <row r="704">
          <cell r="B704">
            <v>0</v>
          </cell>
          <cell r="C704">
            <v>0</v>
          </cell>
          <cell r="E704">
            <v>0</v>
          </cell>
          <cell r="F704">
            <v>0</v>
          </cell>
          <cell r="H704">
            <v>0</v>
          </cell>
          <cell r="I704">
            <v>0</v>
          </cell>
          <cell r="K704">
            <v>0</v>
          </cell>
          <cell r="L704">
            <v>0</v>
          </cell>
          <cell r="N704">
            <v>0</v>
          </cell>
          <cell r="O704">
            <v>0</v>
          </cell>
          <cell r="Q704">
            <v>0</v>
          </cell>
          <cell r="R704">
            <v>0</v>
          </cell>
          <cell r="T704">
            <v>0</v>
          </cell>
          <cell r="U704">
            <v>0</v>
          </cell>
          <cell r="W704">
            <v>0</v>
          </cell>
          <cell r="X704">
            <v>0</v>
          </cell>
          <cell r="Z704">
            <v>0</v>
          </cell>
          <cell r="AA704">
            <v>0</v>
          </cell>
          <cell r="AC704">
            <v>0</v>
          </cell>
          <cell r="AD704">
            <v>0</v>
          </cell>
          <cell r="AF704">
            <v>0</v>
          </cell>
          <cell r="AG704">
            <v>0</v>
          </cell>
          <cell r="AI704">
            <v>0</v>
          </cell>
          <cell r="AJ704">
            <v>0</v>
          </cell>
          <cell r="AL704">
            <v>0</v>
          </cell>
          <cell r="AM704">
            <v>0</v>
          </cell>
          <cell r="AO704">
            <v>0</v>
          </cell>
          <cell r="AP704">
            <v>0</v>
          </cell>
          <cell r="AR704">
            <v>0</v>
          </cell>
          <cell r="AS704">
            <v>0</v>
          </cell>
          <cell r="AU704">
            <v>0</v>
          </cell>
          <cell r="AV704">
            <v>0</v>
          </cell>
          <cell r="AX704">
            <v>0</v>
          </cell>
          <cell r="AY704">
            <v>0</v>
          </cell>
          <cell r="BA704">
            <v>0</v>
          </cell>
          <cell r="BB704">
            <v>0</v>
          </cell>
          <cell r="BD704">
            <v>0</v>
          </cell>
          <cell r="BE704">
            <v>0</v>
          </cell>
          <cell r="BG704">
            <v>0</v>
          </cell>
          <cell r="BH704">
            <v>0</v>
          </cell>
          <cell r="BJ704">
            <v>0</v>
          </cell>
          <cell r="BK704">
            <v>0</v>
          </cell>
          <cell r="BM704">
            <v>0</v>
          </cell>
          <cell r="BN704">
            <v>1</v>
          </cell>
          <cell r="BP704">
            <v>0</v>
          </cell>
          <cell r="BQ704">
            <v>0</v>
          </cell>
          <cell r="BS704">
            <v>0</v>
          </cell>
          <cell r="BT704">
            <v>0</v>
          </cell>
          <cell r="BV704">
            <v>0</v>
          </cell>
          <cell r="BW704">
            <v>0</v>
          </cell>
          <cell r="BY704">
            <v>0</v>
          </cell>
          <cell r="BZ704">
            <v>0</v>
          </cell>
          <cell r="CB704">
            <v>0</v>
          </cell>
          <cell r="CC704">
            <v>0</v>
          </cell>
          <cell r="CE704">
            <v>0</v>
          </cell>
          <cell r="CF704">
            <v>0</v>
          </cell>
          <cell r="CH704">
            <v>0</v>
          </cell>
          <cell r="CI704">
            <v>0</v>
          </cell>
          <cell r="CK704">
            <v>0</v>
          </cell>
          <cell r="CL704">
            <v>0</v>
          </cell>
          <cell r="CN704">
            <v>0</v>
          </cell>
          <cell r="CO704">
            <v>0</v>
          </cell>
        </row>
        <row r="705">
          <cell r="B705">
            <v>0</v>
          </cell>
          <cell r="C705">
            <v>0</v>
          </cell>
          <cell r="E705">
            <v>0</v>
          </cell>
          <cell r="F705">
            <v>0</v>
          </cell>
          <cell r="H705">
            <v>0</v>
          </cell>
          <cell r="I705">
            <v>0</v>
          </cell>
          <cell r="K705">
            <v>0</v>
          </cell>
          <cell r="L705">
            <v>0</v>
          </cell>
          <cell r="N705">
            <v>0</v>
          </cell>
          <cell r="O705">
            <v>0</v>
          </cell>
          <cell r="Q705">
            <v>0</v>
          </cell>
          <cell r="R705">
            <v>0</v>
          </cell>
          <cell r="T705">
            <v>0</v>
          </cell>
          <cell r="U705">
            <v>0</v>
          </cell>
          <cell r="W705">
            <v>0</v>
          </cell>
          <cell r="X705">
            <v>0</v>
          </cell>
          <cell r="Z705">
            <v>0</v>
          </cell>
          <cell r="AA705">
            <v>0</v>
          </cell>
          <cell r="AC705">
            <v>0</v>
          </cell>
          <cell r="AD705">
            <v>0</v>
          </cell>
          <cell r="AF705">
            <v>0</v>
          </cell>
          <cell r="AG705">
            <v>0</v>
          </cell>
          <cell r="AI705">
            <v>0</v>
          </cell>
          <cell r="AJ705">
            <v>0</v>
          </cell>
          <cell r="AL705">
            <v>0</v>
          </cell>
          <cell r="AM705">
            <v>0</v>
          </cell>
          <cell r="AO705">
            <v>0</v>
          </cell>
          <cell r="AP705">
            <v>0</v>
          </cell>
          <cell r="AR705">
            <v>0</v>
          </cell>
          <cell r="AS705">
            <v>0</v>
          </cell>
          <cell r="AU705">
            <v>0</v>
          </cell>
          <cell r="AV705">
            <v>0</v>
          </cell>
          <cell r="AX705">
            <v>0</v>
          </cell>
          <cell r="AY705">
            <v>0</v>
          </cell>
          <cell r="BA705">
            <v>0</v>
          </cell>
          <cell r="BB705">
            <v>0</v>
          </cell>
          <cell r="BD705">
            <v>0</v>
          </cell>
          <cell r="BE705">
            <v>0</v>
          </cell>
          <cell r="BG705">
            <v>0</v>
          </cell>
          <cell r="BH705">
            <v>0</v>
          </cell>
          <cell r="BJ705">
            <v>0</v>
          </cell>
          <cell r="BK705">
            <v>0</v>
          </cell>
          <cell r="BM705">
            <v>0</v>
          </cell>
          <cell r="BN705">
            <v>1</v>
          </cell>
          <cell r="BP705">
            <v>0</v>
          </cell>
          <cell r="BQ705">
            <v>0</v>
          </cell>
          <cell r="BS705">
            <v>0</v>
          </cell>
          <cell r="BT705">
            <v>0</v>
          </cell>
          <cell r="BV705">
            <v>0</v>
          </cell>
          <cell r="BW705">
            <v>0</v>
          </cell>
          <cell r="BY705">
            <v>0</v>
          </cell>
          <cell r="BZ705">
            <v>0</v>
          </cell>
          <cell r="CB705">
            <v>0</v>
          </cell>
          <cell r="CC705">
            <v>0</v>
          </cell>
          <cell r="CE705">
            <v>0</v>
          </cell>
          <cell r="CF705">
            <v>0</v>
          </cell>
          <cell r="CH705">
            <v>0</v>
          </cell>
          <cell r="CI705">
            <v>0</v>
          </cell>
          <cell r="CK705">
            <v>0</v>
          </cell>
          <cell r="CL705">
            <v>0</v>
          </cell>
          <cell r="CN705">
            <v>0</v>
          </cell>
          <cell r="CO705">
            <v>0</v>
          </cell>
        </row>
        <row r="706">
          <cell r="B706">
            <v>0</v>
          </cell>
          <cell r="C706">
            <v>0</v>
          </cell>
          <cell r="E706">
            <v>0</v>
          </cell>
          <cell r="F706">
            <v>0</v>
          </cell>
          <cell r="H706">
            <v>0</v>
          </cell>
          <cell r="I706">
            <v>0</v>
          </cell>
          <cell r="K706">
            <v>0</v>
          </cell>
          <cell r="L706">
            <v>0</v>
          </cell>
          <cell r="N706">
            <v>0</v>
          </cell>
          <cell r="O706">
            <v>0</v>
          </cell>
          <cell r="Q706">
            <v>0</v>
          </cell>
          <cell r="R706">
            <v>0</v>
          </cell>
          <cell r="T706">
            <v>0</v>
          </cell>
          <cell r="U706">
            <v>0</v>
          </cell>
          <cell r="W706">
            <v>0</v>
          </cell>
          <cell r="X706">
            <v>0</v>
          </cell>
          <cell r="Z706">
            <v>0</v>
          </cell>
          <cell r="AA706">
            <v>0</v>
          </cell>
          <cell r="AC706">
            <v>0</v>
          </cell>
          <cell r="AD706">
            <v>0</v>
          </cell>
          <cell r="AF706">
            <v>0</v>
          </cell>
          <cell r="AG706">
            <v>0</v>
          </cell>
          <cell r="AI706">
            <v>0</v>
          </cell>
          <cell r="AJ706">
            <v>0</v>
          </cell>
          <cell r="AL706">
            <v>0</v>
          </cell>
          <cell r="AM706">
            <v>0</v>
          </cell>
          <cell r="AO706">
            <v>0</v>
          </cell>
          <cell r="AP706">
            <v>0</v>
          </cell>
          <cell r="AR706">
            <v>0</v>
          </cell>
          <cell r="AS706">
            <v>0</v>
          </cell>
          <cell r="AU706">
            <v>0</v>
          </cell>
          <cell r="AV706">
            <v>0</v>
          </cell>
          <cell r="AX706">
            <v>0</v>
          </cell>
          <cell r="AY706">
            <v>0</v>
          </cell>
          <cell r="BA706">
            <v>0</v>
          </cell>
          <cell r="BB706">
            <v>0</v>
          </cell>
          <cell r="BD706">
            <v>0</v>
          </cell>
          <cell r="BE706">
            <v>0</v>
          </cell>
          <cell r="BG706">
            <v>0</v>
          </cell>
          <cell r="BH706">
            <v>0</v>
          </cell>
          <cell r="BJ706">
            <v>0</v>
          </cell>
          <cell r="BK706">
            <v>0</v>
          </cell>
          <cell r="BM706">
            <v>0</v>
          </cell>
          <cell r="BN706">
            <v>1</v>
          </cell>
          <cell r="BP706">
            <v>0</v>
          </cell>
          <cell r="BQ706">
            <v>0</v>
          </cell>
          <cell r="BS706">
            <v>0</v>
          </cell>
          <cell r="BT706">
            <v>0</v>
          </cell>
          <cell r="BV706">
            <v>0</v>
          </cell>
          <cell r="BW706">
            <v>0</v>
          </cell>
          <cell r="BY706">
            <v>0</v>
          </cell>
          <cell r="BZ706">
            <v>0</v>
          </cell>
          <cell r="CB706">
            <v>0</v>
          </cell>
          <cell r="CC706">
            <v>0</v>
          </cell>
          <cell r="CE706">
            <v>0</v>
          </cell>
          <cell r="CF706">
            <v>0</v>
          </cell>
          <cell r="CH706">
            <v>0</v>
          </cell>
          <cell r="CI706">
            <v>0</v>
          </cell>
          <cell r="CK706">
            <v>0</v>
          </cell>
          <cell r="CL706">
            <v>0</v>
          </cell>
          <cell r="CN706">
            <v>0</v>
          </cell>
          <cell r="CO706">
            <v>0</v>
          </cell>
        </row>
        <row r="707">
          <cell r="B707">
            <v>0</v>
          </cell>
          <cell r="C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0</v>
          </cell>
          <cell r="K707">
            <v>0</v>
          </cell>
          <cell r="L707">
            <v>0</v>
          </cell>
          <cell r="N707">
            <v>0</v>
          </cell>
          <cell r="O707">
            <v>0</v>
          </cell>
          <cell r="Q707">
            <v>0</v>
          </cell>
          <cell r="R707">
            <v>0</v>
          </cell>
          <cell r="T707">
            <v>0</v>
          </cell>
          <cell r="U707">
            <v>0</v>
          </cell>
          <cell r="W707">
            <v>0</v>
          </cell>
          <cell r="X707">
            <v>0</v>
          </cell>
          <cell r="Z707">
            <v>0</v>
          </cell>
          <cell r="AA707">
            <v>0</v>
          </cell>
          <cell r="AC707">
            <v>0</v>
          </cell>
          <cell r="AD707">
            <v>0</v>
          </cell>
          <cell r="AF707">
            <v>0</v>
          </cell>
          <cell r="AG707">
            <v>0</v>
          </cell>
          <cell r="AI707">
            <v>0</v>
          </cell>
          <cell r="AJ707">
            <v>0</v>
          </cell>
          <cell r="AL707">
            <v>0</v>
          </cell>
          <cell r="AM707">
            <v>0</v>
          </cell>
          <cell r="AO707">
            <v>0</v>
          </cell>
          <cell r="AP707">
            <v>0</v>
          </cell>
          <cell r="AR707">
            <v>0</v>
          </cell>
          <cell r="AS707">
            <v>0</v>
          </cell>
          <cell r="AU707">
            <v>0</v>
          </cell>
          <cell r="AV707">
            <v>0</v>
          </cell>
          <cell r="AX707">
            <v>0</v>
          </cell>
          <cell r="AY707">
            <v>0</v>
          </cell>
          <cell r="BA707">
            <v>0</v>
          </cell>
          <cell r="BB707">
            <v>0</v>
          </cell>
          <cell r="BD707">
            <v>0</v>
          </cell>
          <cell r="BE707">
            <v>0</v>
          </cell>
          <cell r="BG707">
            <v>0</v>
          </cell>
          <cell r="BH707">
            <v>0</v>
          </cell>
          <cell r="BJ707">
            <v>0</v>
          </cell>
          <cell r="BK707">
            <v>0</v>
          </cell>
          <cell r="BM707">
            <v>0</v>
          </cell>
          <cell r="BN707">
            <v>1</v>
          </cell>
          <cell r="BP707">
            <v>0</v>
          </cell>
          <cell r="BQ707">
            <v>0</v>
          </cell>
          <cell r="BS707">
            <v>0</v>
          </cell>
          <cell r="BT707">
            <v>0</v>
          </cell>
          <cell r="BV707">
            <v>0</v>
          </cell>
          <cell r="BW707">
            <v>0</v>
          </cell>
          <cell r="BY707">
            <v>0</v>
          </cell>
          <cell r="BZ707">
            <v>0</v>
          </cell>
          <cell r="CB707">
            <v>0</v>
          </cell>
          <cell r="CC707">
            <v>0</v>
          </cell>
          <cell r="CE707">
            <v>0</v>
          </cell>
          <cell r="CF707">
            <v>0</v>
          </cell>
          <cell r="CH707">
            <v>0</v>
          </cell>
          <cell r="CI707">
            <v>0</v>
          </cell>
          <cell r="CK707">
            <v>0</v>
          </cell>
          <cell r="CL707">
            <v>0</v>
          </cell>
          <cell r="CN707">
            <v>0</v>
          </cell>
          <cell r="CO707">
            <v>0</v>
          </cell>
        </row>
        <row r="708">
          <cell r="B708">
            <v>0</v>
          </cell>
          <cell r="C708">
            <v>0</v>
          </cell>
          <cell r="E708">
            <v>0</v>
          </cell>
          <cell r="F708">
            <v>0</v>
          </cell>
          <cell r="H708">
            <v>0</v>
          </cell>
          <cell r="I708">
            <v>0</v>
          </cell>
          <cell r="K708">
            <v>0</v>
          </cell>
          <cell r="L708">
            <v>0</v>
          </cell>
          <cell r="N708">
            <v>0</v>
          </cell>
          <cell r="O708">
            <v>0</v>
          </cell>
          <cell r="Q708">
            <v>0</v>
          </cell>
          <cell r="R708">
            <v>0</v>
          </cell>
          <cell r="T708">
            <v>0</v>
          </cell>
          <cell r="U708">
            <v>0</v>
          </cell>
          <cell r="W708">
            <v>0</v>
          </cell>
          <cell r="X708">
            <v>0</v>
          </cell>
          <cell r="Z708">
            <v>0</v>
          </cell>
          <cell r="AA708">
            <v>0</v>
          </cell>
          <cell r="AC708">
            <v>0</v>
          </cell>
          <cell r="AD708">
            <v>0</v>
          </cell>
          <cell r="AF708">
            <v>0</v>
          </cell>
          <cell r="AG708">
            <v>0</v>
          </cell>
          <cell r="AI708">
            <v>0</v>
          </cell>
          <cell r="AJ708">
            <v>0</v>
          </cell>
          <cell r="AL708">
            <v>0</v>
          </cell>
          <cell r="AM708">
            <v>0</v>
          </cell>
          <cell r="AO708">
            <v>0</v>
          </cell>
          <cell r="AP708">
            <v>0</v>
          </cell>
          <cell r="AR708">
            <v>0</v>
          </cell>
          <cell r="AS708">
            <v>0</v>
          </cell>
          <cell r="AU708">
            <v>0</v>
          </cell>
          <cell r="AV708">
            <v>0</v>
          </cell>
          <cell r="AX708">
            <v>0</v>
          </cell>
          <cell r="AY708">
            <v>0</v>
          </cell>
          <cell r="BA708">
            <v>0</v>
          </cell>
          <cell r="BB708">
            <v>0</v>
          </cell>
          <cell r="BD708">
            <v>0</v>
          </cell>
          <cell r="BE708">
            <v>0</v>
          </cell>
          <cell r="BG708">
            <v>0</v>
          </cell>
          <cell r="BH708">
            <v>0</v>
          </cell>
          <cell r="BJ708">
            <v>0</v>
          </cell>
          <cell r="BK708">
            <v>0</v>
          </cell>
          <cell r="BM708">
            <v>0</v>
          </cell>
          <cell r="BN708">
            <v>1</v>
          </cell>
          <cell r="BP708">
            <v>0</v>
          </cell>
          <cell r="BQ708">
            <v>0</v>
          </cell>
          <cell r="BS708">
            <v>0</v>
          </cell>
          <cell r="BT708">
            <v>0</v>
          </cell>
          <cell r="BV708">
            <v>0</v>
          </cell>
          <cell r="BW708">
            <v>0</v>
          </cell>
          <cell r="BY708">
            <v>0</v>
          </cell>
          <cell r="BZ708">
            <v>0</v>
          </cell>
          <cell r="CB708">
            <v>0</v>
          </cell>
          <cell r="CC708">
            <v>0</v>
          </cell>
          <cell r="CE708">
            <v>0</v>
          </cell>
          <cell r="CF708">
            <v>0</v>
          </cell>
          <cell r="CH708">
            <v>0</v>
          </cell>
          <cell r="CI708">
            <v>0</v>
          </cell>
          <cell r="CK708">
            <v>0</v>
          </cell>
          <cell r="CL708">
            <v>0</v>
          </cell>
          <cell r="CN708">
            <v>0</v>
          </cell>
          <cell r="CO708">
            <v>0</v>
          </cell>
        </row>
        <row r="709">
          <cell r="B709">
            <v>0</v>
          </cell>
          <cell r="C709">
            <v>0</v>
          </cell>
          <cell r="E709">
            <v>0</v>
          </cell>
          <cell r="F709">
            <v>0</v>
          </cell>
          <cell r="H709">
            <v>0</v>
          </cell>
          <cell r="I709">
            <v>0</v>
          </cell>
          <cell r="K709">
            <v>0</v>
          </cell>
          <cell r="L709">
            <v>0</v>
          </cell>
          <cell r="N709">
            <v>0</v>
          </cell>
          <cell r="O709">
            <v>0</v>
          </cell>
          <cell r="Q709">
            <v>0</v>
          </cell>
          <cell r="R709">
            <v>0</v>
          </cell>
          <cell r="T709">
            <v>0</v>
          </cell>
          <cell r="U709">
            <v>0</v>
          </cell>
          <cell r="W709">
            <v>0</v>
          </cell>
          <cell r="X709">
            <v>0</v>
          </cell>
          <cell r="Z709">
            <v>0</v>
          </cell>
          <cell r="AA709">
            <v>0</v>
          </cell>
          <cell r="AC709">
            <v>0</v>
          </cell>
          <cell r="AD709">
            <v>0</v>
          </cell>
          <cell r="AF709">
            <v>0</v>
          </cell>
          <cell r="AG709">
            <v>0</v>
          </cell>
          <cell r="AI709">
            <v>0</v>
          </cell>
          <cell r="AJ709">
            <v>0</v>
          </cell>
          <cell r="AL709">
            <v>0</v>
          </cell>
          <cell r="AM709">
            <v>0</v>
          </cell>
          <cell r="AO709">
            <v>0</v>
          </cell>
          <cell r="AP709">
            <v>0</v>
          </cell>
          <cell r="AR709">
            <v>0</v>
          </cell>
          <cell r="AS709">
            <v>0</v>
          </cell>
          <cell r="AU709">
            <v>0</v>
          </cell>
          <cell r="AV709">
            <v>0</v>
          </cell>
          <cell r="AX709">
            <v>0</v>
          </cell>
          <cell r="AY709">
            <v>0</v>
          </cell>
          <cell r="BA709">
            <v>0</v>
          </cell>
          <cell r="BB709">
            <v>0</v>
          </cell>
          <cell r="BD709">
            <v>0</v>
          </cell>
          <cell r="BE709">
            <v>0</v>
          </cell>
          <cell r="BG709">
            <v>0</v>
          </cell>
          <cell r="BH709">
            <v>0</v>
          </cell>
          <cell r="BJ709">
            <v>0</v>
          </cell>
          <cell r="BK709">
            <v>0</v>
          </cell>
          <cell r="BM709">
            <v>0</v>
          </cell>
          <cell r="BN709">
            <v>1</v>
          </cell>
          <cell r="BP709">
            <v>0</v>
          </cell>
          <cell r="BQ709">
            <v>0</v>
          </cell>
          <cell r="BS709">
            <v>0</v>
          </cell>
          <cell r="BT709">
            <v>0</v>
          </cell>
          <cell r="BV709">
            <v>0</v>
          </cell>
          <cell r="BW709">
            <v>0</v>
          </cell>
          <cell r="BY709">
            <v>0</v>
          </cell>
          <cell r="BZ709">
            <v>0</v>
          </cell>
          <cell r="CB709">
            <v>0</v>
          </cell>
          <cell r="CC709">
            <v>0</v>
          </cell>
          <cell r="CE709">
            <v>0</v>
          </cell>
          <cell r="CF709">
            <v>0</v>
          </cell>
          <cell r="CH709">
            <v>0</v>
          </cell>
          <cell r="CI709">
            <v>0</v>
          </cell>
          <cell r="CK709">
            <v>0</v>
          </cell>
          <cell r="CL709">
            <v>0</v>
          </cell>
          <cell r="CN709">
            <v>0</v>
          </cell>
          <cell r="CO709">
            <v>0</v>
          </cell>
        </row>
        <row r="710">
          <cell r="B710">
            <v>0</v>
          </cell>
          <cell r="C710">
            <v>0</v>
          </cell>
          <cell r="E710">
            <v>0</v>
          </cell>
          <cell r="F710">
            <v>0</v>
          </cell>
          <cell r="H710">
            <v>0</v>
          </cell>
          <cell r="I710">
            <v>0</v>
          </cell>
          <cell r="K710">
            <v>0</v>
          </cell>
          <cell r="L710">
            <v>0</v>
          </cell>
          <cell r="N710">
            <v>0</v>
          </cell>
          <cell r="O710">
            <v>0</v>
          </cell>
          <cell r="Q710">
            <v>0</v>
          </cell>
          <cell r="R710">
            <v>0</v>
          </cell>
          <cell r="T710">
            <v>0</v>
          </cell>
          <cell r="U710">
            <v>0</v>
          </cell>
          <cell r="W710">
            <v>0</v>
          </cell>
          <cell r="X710">
            <v>0</v>
          </cell>
          <cell r="Z710">
            <v>0</v>
          </cell>
          <cell r="AA710">
            <v>0</v>
          </cell>
          <cell r="AC710">
            <v>0</v>
          </cell>
          <cell r="AD710">
            <v>0</v>
          </cell>
          <cell r="AF710">
            <v>0</v>
          </cell>
          <cell r="AG710">
            <v>0</v>
          </cell>
          <cell r="AI710">
            <v>0</v>
          </cell>
          <cell r="AJ710">
            <v>0</v>
          </cell>
          <cell r="AL710">
            <v>0</v>
          </cell>
          <cell r="AM710">
            <v>0</v>
          </cell>
          <cell r="AO710">
            <v>0</v>
          </cell>
          <cell r="AP710">
            <v>0</v>
          </cell>
          <cell r="AR710">
            <v>0</v>
          </cell>
          <cell r="AS710">
            <v>0</v>
          </cell>
          <cell r="AU710">
            <v>0</v>
          </cell>
          <cell r="AV710">
            <v>0</v>
          </cell>
          <cell r="AX710">
            <v>0</v>
          </cell>
          <cell r="AY710">
            <v>0</v>
          </cell>
          <cell r="BA710">
            <v>0</v>
          </cell>
          <cell r="BB710">
            <v>0</v>
          </cell>
          <cell r="BD710">
            <v>0</v>
          </cell>
          <cell r="BE710">
            <v>0</v>
          </cell>
          <cell r="BG710">
            <v>0</v>
          </cell>
          <cell r="BH710">
            <v>0</v>
          </cell>
          <cell r="BJ710">
            <v>0</v>
          </cell>
          <cell r="BK710">
            <v>0</v>
          </cell>
          <cell r="BM710">
            <v>0</v>
          </cell>
          <cell r="BN710">
            <v>1</v>
          </cell>
          <cell r="BP710">
            <v>0</v>
          </cell>
          <cell r="BQ710">
            <v>0</v>
          </cell>
          <cell r="BS710">
            <v>0</v>
          </cell>
          <cell r="BT710">
            <v>0</v>
          </cell>
          <cell r="BV710">
            <v>0</v>
          </cell>
          <cell r="BW710">
            <v>0</v>
          </cell>
          <cell r="BY710">
            <v>0</v>
          </cell>
          <cell r="BZ710">
            <v>0</v>
          </cell>
          <cell r="CB710">
            <v>0</v>
          </cell>
          <cell r="CC710">
            <v>0</v>
          </cell>
          <cell r="CE710">
            <v>0</v>
          </cell>
          <cell r="CF710">
            <v>0</v>
          </cell>
          <cell r="CH710">
            <v>0</v>
          </cell>
          <cell r="CI710">
            <v>0</v>
          </cell>
          <cell r="CK710">
            <v>0</v>
          </cell>
          <cell r="CL710">
            <v>0</v>
          </cell>
          <cell r="CN710">
            <v>0</v>
          </cell>
          <cell r="CO710">
            <v>0</v>
          </cell>
        </row>
        <row r="711">
          <cell r="B711">
            <v>0</v>
          </cell>
          <cell r="C711">
            <v>0</v>
          </cell>
          <cell r="E711">
            <v>0</v>
          </cell>
          <cell r="F711">
            <v>0</v>
          </cell>
          <cell r="H711">
            <v>0</v>
          </cell>
          <cell r="I711">
            <v>0</v>
          </cell>
          <cell r="K711">
            <v>0</v>
          </cell>
          <cell r="L711">
            <v>0</v>
          </cell>
          <cell r="N711">
            <v>0</v>
          </cell>
          <cell r="O711">
            <v>0</v>
          </cell>
          <cell r="Q711">
            <v>0</v>
          </cell>
          <cell r="R711">
            <v>0</v>
          </cell>
          <cell r="T711">
            <v>0</v>
          </cell>
          <cell r="U711">
            <v>0</v>
          </cell>
          <cell r="W711">
            <v>0</v>
          </cell>
          <cell r="X711">
            <v>0</v>
          </cell>
          <cell r="Z711">
            <v>0</v>
          </cell>
          <cell r="AA711">
            <v>0</v>
          </cell>
          <cell r="AC711">
            <v>0</v>
          </cell>
          <cell r="AD711">
            <v>0</v>
          </cell>
          <cell r="AF711">
            <v>0</v>
          </cell>
          <cell r="AG711">
            <v>0</v>
          </cell>
          <cell r="AI711">
            <v>0</v>
          </cell>
          <cell r="AJ711">
            <v>0</v>
          </cell>
          <cell r="AL711">
            <v>0</v>
          </cell>
          <cell r="AM711">
            <v>0</v>
          </cell>
          <cell r="AO711">
            <v>0</v>
          </cell>
          <cell r="AP711">
            <v>0</v>
          </cell>
          <cell r="AR711">
            <v>0</v>
          </cell>
          <cell r="AS711">
            <v>0</v>
          </cell>
          <cell r="AU711">
            <v>0</v>
          </cell>
          <cell r="AV711">
            <v>0</v>
          </cell>
          <cell r="AX711">
            <v>0</v>
          </cell>
          <cell r="AY711">
            <v>0</v>
          </cell>
          <cell r="BA711">
            <v>0</v>
          </cell>
          <cell r="BB711">
            <v>0</v>
          </cell>
          <cell r="BD711">
            <v>0</v>
          </cell>
          <cell r="BE711">
            <v>0</v>
          </cell>
          <cell r="BG711">
            <v>0</v>
          </cell>
          <cell r="BH711">
            <v>0</v>
          </cell>
          <cell r="BJ711">
            <v>0</v>
          </cell>
          <cell r="BK711">
            <v>0</v>
          </cell>
          <cell r="BM711">
            <v>0</v>
          </cell>
          <cell r="BN711">
            <v>1</v>
          </cell>
          <cell r="BP711">
            <v>0</v>
          </cell>
          <cell r="BQ711">
            <v>0</v>
          </cell>
          <cell r="BS711">
            <v>0</v>
          </cell>
          <cell r="BT711">
            <v>0</v>
          </cell>
          <cell r="BV711">
            <v>0</v>
          </cell>
          <cell r="BW711">
            <v>0</v>
          </cell>
          <cell r="BY711">
            <v>0</v>
          </cell>
          <cell r="BZ711">
            <v>0</v>
          </cell>
          <cell r="CB711">
            <v>0</v>
          </cell>
          <cell r="CC711">
            <v>0</v>
          </cell>
          <cell r="CE711">
            <v>0</v>
          </cell>
          <cell r="CF711">
            <v>0</v>
          </cell>
          <cell r="CH711">
            <v>0</v>
          </cell>
          <cell r="CI711">
            <v>0</v>
          </cell>
          <cell r="CK711">
            <v>0</v>
          </cell>
          <cell r="CL711">
            <v>0</v>
          </cell>
          <cell r="CN711">
            <v>0</v>
          </cell>
          <cell r="CO711">
            <v>0</v>
          </cell>
        </row>
        <row r="712">
          <cell r="B712">
            <v>0</v>
          </cell>
          <cell r="C712">
            <v>0</v>
          </cell>
          <cell r="E712">
            <v>0</v>
          </cell>
          <cell r="F712">
            <v>0</v>
          </cell>
          <cell r="H712">
            <v>0</v>
          </cell>
          <cell r="I712">
            <v>0</v>
          </cell>
          <cell r="K712">
            <v>0</v>
          </cell>
          <cell r="L712">
            <v>0</v>
          </cell>
          <cell r="N712">
            <v>0</v>
          </cell>
          <cell r="O712">
            <v>0</v>
          </cell>
          <cell r="Q712">
            <v>0</v>
          </cell>
          <cell r="R712">
            <v>0</v>
          </cell>
          <cell r="T712">
            <v>0</v>
          </cell>
          <cell r="U712">
            <v>0</v>
          </cell>
          <cell r="W712">
            <v>0</v>
          </cell>
          <cell r="X712">
            <v>0</v>
          </cell>
          <cell r="Z712">
            <v>0</v>
          </cell>
          <cell r="AA712">
            <v>0</v>
          </cell>
          <cell r="AC712">
            <v>0</v>
          </cell>
          <cell r="AD712">
            <v>0</v>
          </cell>
          <cell r="AF712">
            <v>0</v>
          </cell>
          <cell r="AG712">
            <v>0</v>
          </cell>
          <cell r="AI712">
            <v>0</v>
          </cell>
          <cell r="AJ712">
            <v>0</v>
          </cell>
          <cell r="AL712">
            <v>0</v>
          </cell>
          <cell r="AM712">
            <v>0</v>
          </cell>
          <cell r="AO712">
            <v>0</v>
          </cell>
          <cell r="AP712">
            <v>0</v>
          </cell>
          <cell r="AR712">
            <v>0</v>
          </cell>
          <cell r="AS712">
            <v>0</v>
          </cell>
          <cell r="AU712">
            <v>0</v>
          </cell>
          <cell r="AV712">
            <v>0</v>
          </cell>
          <cell r="AX712">
            <v>0</v>
          </cell>
          <cell r="AY712">
            <v>0</v>
          </cell>
          <cell r="BA712">
            <v>0</v>
          </cell>
          <cell r="BB712">
            <v>0</v>
          </cell>
          <cell r="BD712">
            <v>0</v>
          </cell>
          <cell r="BE712">
            <v>0</v>
          </cell>
          <cell r="BG712">
            <v>0</v>
          </cell>
          <cell r="BH712">
            <v>0</v>
          </cell>
          <cell r="BJ712">
            <v>0</v>
          </cell>
          <cell r="BK712">
            <v>0</v>
          </cell>
          <cell r="BM712">
            <v>0</v>
          </cell>
          <cell r="BN712">
            <v>1</v>
          </cell>
          <cell r="BP712">
            <v>0</v>
          </cell>
          <cell r="BQ712">
            <v>0</v>
          </cell>
          <cell r="BS712">
            <v>0</v>
          </cell>
          <cell r="BT712">
            <v>0</v>
          </cell>
          <cell r="BV712">
            <v>0</v>
          </cell>
          <cell r="BW712">
            <v>0</v>
          </cell>
          <cell r="BY712">
            <v>0</v>
          </cell>
          <cell r="BZ712">
            <v>0</v>
          </cell>
          <cell r="CB712">
            <v>0</v>
          </cell>
          <cell r="CC712">
            <v>0</v>
          </cell>
          <cell r="CE712">
            <v>0</v>
          </cell>
          <cell r="CF712">
            <v>0</v>
          </cell>
          <cell r="CH712">
            <v>0</v>
          </cell>
          <cell r="CI712">
            <v>0</v>
          </cell>
          <cell r="CK712">
            <v>0</v>
          </cell>
          <cell r="CL712">
            <v>0</v>
          </cell>
          <cell r="CN712">
            <v>0</v>
          </cell>
          <cell r="CO712">
            <v>0</v>
          </cell>
        </row>
        <row r="713">
          <cell r="B713">
            <v>0</v>
          </cell>
          <cell r="C713">
            <v>0</v>
          </cell>
          <cell r="E713">
            <v>0</v>
          </cell>
          <cell r="F713">
            <v>0</v>
          </cell>
          <cell r="H713">
            <v>0</v>
          </cell>
          <cell r="I713">
            <v>0</v>
          </cell>
          <cell r="K713">
            <v>0</v>
          </cell>
          <cell r="L713">
            <v>0</v>
          </cell>
          <cell r="N713">
            <v>0</v>
          </cell>
          <cell r="O713">
            <v>0</v>
          </cell>
          <cell r="Q713">
            <v>0</v>
          </cell>
          <cell r="R713">
            <v>0</v>
          </cell>
          <cell r="T713">
            <v>0</v>
          </cell>
          <cell r="U713">
            <v>0</v>
          </cell>
          <cell r="W713">
            <v>0</v>
          </cell>
          <cell r="X713">
            <v>0</v>
          </cell>
          <cell r="Z713">
            <v>0</v>
          </cell>
          <cell r="AA713">
            <v>0</v>
          </cell>
          <cell r="AC713">
            <v>0</v>
          </cell>
          <cell r="AD713">
            <v>0</v>
          </cell>
          <cell r="AF713">
            <v>0</v>
          </cell>
          <cell r="AG713">
            <v>0</v>
          </cell>
          <cell r="AI713">
            <v>0</v>
          </cell>
          <cell r="AJ713">
            <v>0</v>
          </cell>
          <cell r="AL713">
            <v>0</v>
          </cell>
          <cell r="AM713">
            <v>0</v>
          </cell>
          <cell r="AO713">
            <v>0</v>
          </cell>
          <cell r="AP713">
            <v>0</v>
          </cell>
          <cell r="AR713">
            <v>0</v>
          </cell>
          <cell r="AS713">
            <v>0</v>
          </cell>
          <cell r="AU713">
            <v>0</v>
          </cell>
          <cell r="AV713">
            <v>0</v>
          </cell>
          <cell r="AX713">
            <v>0</v>
          </cell>
          <cell r="AY713">
            <v>0</v>
          </cell>
          <cell r="BA713">
            <v>0</v>
          </cell>
          <cell r="BB713">
            <v>0</v>
          </cell>
          <cell r="BD713">
            <v>0</v>
          </cell>
          <cell r="BE713">
            <v>0</v>
          </cell>
          <cell r="BG713">
            <v>0</v>
          </cell>
          <cell r="BH713">
            <v>0</v>
          </cell>
          <cell r="BJ713">
            <v>0</v>
          </cell>
          <cell r="BK713">
            <v>0</v>
          </cell>
          <cell r="BM713">
            <v>0</v>
          </cell>
          <cell r="BN713">
            <v>1</v>
          </cell>
          <cell r="BP713">
            <v>0</v>
          </cell>
          <cell r="BQ713">
            <v>0</v>
          </cell>
          <cell r="BS713">
            <v>0</v>
          </cell>
          <cell r="BT713">
            <v>0</v>
          </cell>
          <cell r="BV713">
            <v>0</v>
          </cell>
          <cell r="BW713">
            <v>0</v>
          </cell>
          <cell r="BY713">
            <v>0</v>
          </cell>
          <cell r="BZ713">
            <v>0</v>
          </cell>
          <cell r="CB713">
            <v>0</v>
          </cell>
          <cell r="CC713">
            <v>0</v>
          </cell>
          <cell r="CE713">
            <v>0</v>
          </cell>
          <cell r="CF713">
            <v>0</v>
          </cell>
          <cell r="CH713">
            <v>0</v>
          </cell>
          <cell r="CI713">
            <v>0</v>
          </cell>
          <cell r="CK713">
            <v>0</v>
          </cell>
          <cell r="CL713">
            <v>0</v>
          </cell>
          <cell r="CN713">
            <v>0</v>
          </cell>
          <cell r="CO713">
            <v>0</v>
          </cell>
        </row>
        <row r="714">
          <cell r="B714">
            <v>0</v>
          </cell>
          <cell r="C714">
            <v>0</v>
          </cell>
          <cell r="E714">
            <v>0</v>
          </cell>
          <cell r="F714">
            <v>0</v>
          </cell>
          <cell r="H714">
            <v>0</v>
          </cell>
          <cell r="I714">
            <v>0</v>
          </cell>
          <cell r="K714">
            <v>0</v>
          </cell>
          <cell r="L714">
            <v>0</v>
          </cell>
          <cell r="N714">
            <v>0</v>
          </cell>
          <cell r="O714">
            <v>0</v>
          </cell>
          <cell r="Q714">
            <v>0</v>
          </cell>
          <cell r="R714">
            <v>0</v>
          </cell>
          <cell r="T714">
            <v>0</v>
          </cell>
          <cell r="U714">
            <v>0</v>
          </cell>
          <cell r="W714">
            <v>0</v>
          </cell>
          <cell r="X714">
            <v>0</v>
          </cell>
          <cell r="Z714">
            <v>0</v>
          </cell>
          <cell r="AA714">
            <v>0</v>
          </cell>
          <cell r="AC714">
            <v>0</v>
          </cell>
          <cell r="AD714">
            <v>0</v>
          </cell>
          <cell r="AF714">
            <v>0</v>
          </cell>
          <cell r="AG714">
            <v>0</v>
          </cell>
          <cell r="AI714">
            <v>0</v>
          </cell>
          <cell r="AJ714">
            <v>0</v>
          </cell>
          <cell r="AL714">
            <v>0</v>
          </cell>
          <cell r="AM714">
            <v>0</v>
          </cell>
          <cell r="AO714">
            <v>0</v>
          </cell>
          <cell r="AP714">
            <v>0</v>
          </cell>
          <cell r="AR714">
            <v>0</v>
          </cell>
          <cell r="AS714">
            <v>0</v>
          </cell>
          <cell r="AU714">
            <v>0</v>
          </cell>
          <cell r="AV714">
            <v>0</v>
          </cell>
          <cell r="AX714">
            <v>0</v>
          </cell>
          <cell r="AY714">
            <v>0</v>
          </cell>
          <cell r="BA714">
            <v>0</v>
          </cell>
          <cell r="BB714">
            <v>0</v>
          </cell>
          <cell r="BD714">
            <v>0</v>
          </cell>
          <cell r="BE714">
            <v>0</v>
          </cell>
          <cell r="BG714">
            <v>0</v>
          </cell>
          <cell r="BH714">
            <v>0</v>
          </cell>
          <cell r="BJ714">
            <v>0</v>
          </cell>
          <cell r="BK714">
            <v>0</v>
          </cell>
          <cell r="BM714">
            <v>0</v>
          </cell>
          <cell r="BN714">
            <v>1</v>
          </cell>
          <cell r="BP714">
            <v>0</v>
          </cell>
          <cell r="BQ714">
            <v>0</v>
          </cell>
          <cell r="BS714">
            <v>0</v>
          </cell>
          <cell r="BT714">
            <v>0</v>
          </cell>
          <cell r="BV714">
            <v>0</v>
          </cell>
          <cell r="BW714">
            <v>0</v>
          </cell>
          <cell r="BY714">
            <v>0</v>
          </cell>
          <cell r="BZ714">
            <v>0</v>
          </cell>
          <cell r="CB714">
            <v>0</v>
          </cell>
          <cell r="CC714">
            <v>0</v>
          </cell>
          <cell r="CE714">
            <v>0</v>
          </cell>
          <cell r="CF714">
            <v>0</v>
          </cell>
          <cell r="CH714">
            <v>0</v>
          </cell>
          <cell r="CI714">
            <v>0</v>
          </cell>
          <cell r="CK714">
            <v>0</v>
          </cell>
          <cell r="CL714">
            <v>0</v>
          </cell>
          <cell r="CN714">
            <v>0</v>
          </cell>
          <cell r="CO714">
            <v>0</v>
          </cell>
        </row>
        <row r="715">
          <cell r="B715">
            <v>0</v>
          </cell>
          <cell r="C715">
            <v>0</v>
          </cell>
          <cell r="E715">
            <v>0</v>
          </cell>
          <cell r="F715">
            <v>0</v>
          </cell>
          <cell r="H715">
            <v>0</v>
          </cell>
          <cell r="I715">
            <v>0</v>
          </cell>
          <cell r="K715">
            <v>0</v>
          </cell>
          <cell r="L715">
            <v>0</v>
          </cell>
          <cell r="N715">
            <v>0</v>
          </cell>
          <cell r="O715">
            <v>0</v>
          </cell>
          <cell r="Q715">
            <v>0</v>
          </cell>
          <cell r="R715">
            <v>0</v>
          </cell>
          <cell r="T715">
            <v>0</v>
          </cell>
          <cell r="U715">
            <v>0</v>
          </cell>
          <cell r="W715">
            <v>0</v>
          </cell>
          <cell r="X715">
            <v>0</v>
          </cell>
          <cell r="Z715">
            <v>0</v>
          </cell>
          <cell r="AA715">
            <v>0</v>
          </cell>
          <cell r="AC715">
            <v>0</v>
          </cell>
          <cell r="AD715">
            <v>0</v>
          </cell>
          <cell r="AF715">
            <v>0</v>
          </cell>
          <cell r="AG715">
            <v>0</v>
          </cell>
          <cell r="AI715">
            <v>0</v>
          </cell>
          <cell r="AJ715">
            <v>0</v>
          </cell>
          <cell r="AL715">
            <v>0</v>
          </cell>
          <cell r="AM715">
            <v>0</v>
          </cell>
          <cell r="AO715">
            <v>0</v>
          </cell>
          <cell r="AP715">
            <v>0</v>
          </cell>
          <cell r="AR715">
            <v>0</v>
          </cell>
          <cell r="AS715">
            <v>0</v>
          </cell>
          <cell r="AU715">
            <v>0</v>
          </cell>
          <cell r="AV715">
            <v>0</v>
          </cell>
          <cell r="AX715">
            <v>0</v>
          </cell>
          <cell r="AY715">
            <v>0</v>
          </cell>
          <cell r="BA715">
            <v>0</v>
          </cell>
          <cell r="BB715">
            <v>0</v>
          </cell>
          <cell r="BD715">
            <v>0</v>
          </cell>
          <cell r="BE715">
            <v>0</v>
          </cell>
          <cell r="BG715">
            <v>0</v>
          </cell>
          <cell r="BH715">
            <v>0</v>
          </cell>
          <cell r="BJ715">
            <v>0</v>
          </cell>
          <cell r="BK715">
            <v>0</v>
          </cell>
          <cell r="BM715">
            <v>0</v>
          </cell>
          <cell r="BN715">
            <v>1</v>
          </cell>
          <cell r="BP715">
            <v>0</v>
          </cell>
          <cell r="BQ715">
            <v>0</v>
          </cell>
          <cell r="BS715">
            <v>0</v>
          </cell>
          <cell r="BT715">
            <v>0</v>
          </cell>
          <cell r="BV715">
            <v>0</v>
          </cell>
          <cell r="BW715">
            <v>0</v>
          </cell>
          <cell r="BY715">
            <v>0</v>
          </cell>
          <cell r="BZ715">
            <v>0</v>
          </cell>
          <cell r="CB715">
            <v>0</v>
          </cell>
          <cell r="CC715">
            <v>0</v>
          </cell>
          <cell r="CE715">
            <v>0</v>
          </cell>
          <cell r="CF715">
            <v>0</v>
          </cell>
          <cell r="CH715">
            <v>0</v>
          </cell>
          <cell r="CI715">
            <v>0</v>
          </cell>
          <cell r="CK715">
            <v>0</v>
          </cell>
          <cell r="CL715">
            <v>0</v>
          </cell>
          <cell r="CN715">
            <v>0</v>
          </cell>
          <cell r="CO715">
            <v>0</v>
          </cell>
        </row>
        <row r="716">
          <cell r="B716">
            <v>0</v>
          </cell>
          <cell r="C716">
            <v>0</v>
          </cell>
          <cell r="E716">
            <v>0</v>
          </cell>
          <cell r="F716">
            <v>0</v>
          </cell>
          <cell r="H716">
            <v>0</v>
          </cell>
          <cell r="I716">
            <v>0</v>
          </cell>
          <cell r="K716">
            <v>0</v>
          </cell>
          <cell r="L716">
            <v>0</v>
          </cell>
          <cell r="N716">
            <v>0</v>
          </cell>
          <cell r="O716">
            <v>0</v>
          </cell>
          <cell r="Q716">
            <v>0</v>
          </cell>
          <cell r="R716">
            <v>0</v>
          </cell>
          <cell r="T716">
            <v>0</v>
          </cell>
          <cell r="U716">
            <v>0</v>
          </cell>
          <cell r="W716">
            <v>0</v>
          </cell>
          <cell r="X716">
            <v>0</v>
          </cell>
          <cell r="Z716">
            <v>0</v>
          </cell>
          <cell r="AA716">
            <v>0</v>
          </cell>
          <cell r="AC716">
            <v>0</v>
          </cell>
          <cell r="AD716">
            <v>0</v>
          </cell>
          <cell r="AF716">
            <v>0</v>
          </cell>
          <cell r="AG716">
            <v>0</v>
          </cell>
          <cell r="AI716">
            <v>0</v>
          </cell>
          <cell r="AJ716">
            <v>0</v>
          </cell>
          <cell r="AL716">
            <v>0</v>
          </cell>
          <cell r="AM716">
            <v>0</v>
          </cell>
          <cell r="AO716">
            <v>0</v>
          </cell>
          <cell r="AP716">
            <v>0</v>
          </cell>
          <cell r="AR716">
            <v>0</v>
          </cell>
          <cell r="AS716">
            <v>0</v>
          </cell>
          <cell r="AU716">
            <v>0</v>
          </cell>
          <cell r="AV716">
            <v>0</v>
          </cell>
          <cell r="AX716">
            <v>0</v>
          </cell>
          <cell r="AY716">
            <v>0</v>
          </cell>
          <cell r="BA716">
            <v>0</v>
          </cell>
          <cell r="BB716">
            <v>0</v>
          </cell>
          <cell r="BD716">
            <v>0</v>
          </cell>
          <cell r="BE716">
            <v>0</v>
          </cell>
          <cell r="BG716">
            <v>0</v>
          </cell>
          <cell r="BH716">
            <v>0</v>
          </cell>
          <cell r="BJ716">
            <v>0</v>
          </cell>
          <cell r="BK716">
            <v>0</v>
          </cell>
          <cell r="BM716">
            <v>0</v>
          </cell>
          <cell r="BN716">
            <v>1</v>
          </cell>
          <cell r="BP716">
            <v>0</v>
          </cell>
          <cell r="BQ716">
            <v>0</v>
          </cell>
          <cell r="BS716">
            <v>0</v>
          </cell>
          <cell r="BT716">
            <v>0</v>
          </cell>
          <cell r="BV716">
            <v>0</v>
          </cell>
          <cell r="BW716">
            <v>0</v>
          </cell>
          <cell r="BY716">
            <v>0</v>
          </cell>
          <cell r="BZ716">
            <v>0</v>
          </cell>
          <cell r="CB716">
            <v>0</v>
          </cell>
          <cell r="CC716">
            <v>0</v>
          </cell>
          <cell r="CE716">
            <v>0</v>
          </cell>
          <cell r="CF716">
            <v>0</v>
          </cell>
          <cell r="CH716">
            <v>0</v>
          </cell>
          <cell r="CI716">
            <v>0</v>
          </cell>
          <cell r="CK716">
            <v>0</v>
          </cell>
          <cell r="CL716">
            <v>0</v>
          </cell>
          <cell r="CN716">
            <v>0</v>
          </cell>
          <cell r="CO716">
            <v>0</v>
          </cell>
        </row>
        <row r="717">
          <cell r="B717">
            <v>0</v>
          </cell>
          <cell r="C717">
            <v>0</v>
          </cell>
          <cell r="E717">
            <v>0</v>
          </cell>
          <cell r="F717">
            <v>0</v>
          </cell>
          <cell r="H717">
            <v>0</v>
          </cell>
          <cell r="I717">
            <v>0</v>
          </cell>
          <cell r="K717">
            <v>0</v>
          </cell>
          <cell r="L717">
            <v>0</v>
          </cell>
          <cell r="N717">
            <v>0</v>
          </cell>
          <cell r="O717">
            <v>0</v>
          </cell>
          <cell r="Q717">
            <v>0</v>
          </cell>
          <cell r="R717">
            <v>0</v>
          </cell>
          <cell r="T717">
            <v>0</v>
          </cell>
          <cell r="U717">
            <v>0</v>
          </cell>
          <cell r="W717">
            <v>0</v>
          </cell>
          <cell r="X717">
            <v>0</v>
          </cell>
          <cell r="Z717">
            <v>0</v>
          </cell>
          <cell r="AA717">
            <v>0</v>
          </cell>
          <cell r="AC717">
            <v>0</v>
          </cell>
          <cell r="AD717">
            <v>0</v>
          </cell>
          <cell r="AF717">
            <v>0</v>
          </cell>
          <cell r="AG717">
            <v>0</v>
          </cell>
          <cell r="AI717">
            <v>0</v>
          </cell>
          <cell r="AJ717">
            <v>0</v>
          </cell>
          <cell r="AL717">
            <v>0</v>
          </cell>
          <cell r="AM717">
            <v>0</v>
          </cell>
          <cell r="AO717">
            <v>0</v>
          </cell>
          <cell r="AP717">
            <v>0</v>
          </cell>
          <cell r="AR717">
            <v>0</v>
          </cell>
          <cell r="AS717">
            <v>0</v>
          </cell>
          <cell r="AU717">
            <v>0</v>
          </cell>
          <cell r="AV717">
            <v>0</v>
          </cell>
          <cell r="AX717">
            <v>0</v>
          </cell>
          <cell r="AY717">
            <v>0</v>
          </cell>
          <cell r="BA717">
            <v>0</v>
          </cell>
          <cell r="BB717">
            <v>0</v>
          </cell>
          <cell r="BD717">
            <v>0</v>
          </cell>
          <cell r="BE717">
            <v>0</v>
          </cell>
          <cell r="BG717">
            <v>0</v>
          </cell>
          <cell r="BH717">
            <v>0</v>
          </cell>
          <cell r="BJ717">
            <v>0</v>
          </cell>
          <cell r="BK717">
            <v>0</v>
          </cell>
          <cell r="BM717">
            <v>0</v>
          </cell>
          <cell r="BN717">
            <v>1</v>
          </cell>
          <cell r="BP717">
            <v>0</v>
          </cell>
          <cell r="BQ717">
            <v>0</v>
          </cell>
          <cell r="BS717">
            <v>0</v>
          </cell>
          <cell r="BT717">
            <v>0</v>
          </cell>
          <cell r="BV717">
            <v>0</v>
          </cell>
          <cell r="BW717">
            <v>0</v>
          </cell>
          <cell r="BY717">
            <v>0</v>
          </cell>
          <cell r="BZ717">
            <v>0</v>
          </cell>
          <cell r="CB717">
            <v>0</v>
          </cell>
          <cell r="CC717">
            <v>0</v>
          </cell>
          <cell r="CE717">
            <v>0</v>
          </cell>
          <cell r="CF717">
            <v>0</v>
          </cell>
          <cell r="CH717">
            <v>0</v>
          </cell>
          <cell r="CI717">
            <v>0</v>
          </cell>
          <cell r="CK717">
            <v>0</v>
          </cell>
          <cell r="CL717">
            <v>0</v>
          </cell>
          <cell r="CN717">
            <v>0</v>
          </cell>
          <cell r="CO717">
            <v>0</v>
          </cell>
        </row>
        <row r="718">
          <cell r="B718">
            <v>0</v>
          </cell>
          <cell r="C718">
            <v>0</v>
          </cell>
          <cell r="E718">
            <v>0</v>
          </cell>
          <cell r="F718">
            <v>0</v>
          </cell>
          <cell r="H718">
            <v>0</v>
          </cell>
          <cell r="I718">
            <v>0</v>
          </cell>
          <cell r="K718">
            <v>0</v>
          </cell>
          <cell r="L718">
            <v>0</v>
          </cell>
          <cell r="N718">
            <v>0</v>
          </cell>
          <cell r="O718">
            <v>0</v>
          </cell>
          <cell r="Q718">
            <v>0</v>
          </cell>
          <cell r="R718">
            <v>0</v>
          </cell>
          <cell r="T718">
            <v>0</v>
          </cell>
          <cell r="U718">
            <v>0</v>
          </cell>
          <cell r="W718">
            <v>0</v>
          </cell>
          <cell r="X718">
            <v>0</v>
          </cell>
          <cell r="Z718">
            <v>0</v>
          </cell>
          <cell r="AA718">
            <v>0</v>
          </cell>
          <cell r="AC718">
            <v>0</v>
          </cell>
          <cell r="AD718">
            <v>0</v>
          </cell>
          <cell r="AF718">
            <v>0</v>
          </cell>
          <cell r="AG718">
            <v>0</v>
          </cell>
          <cell r="AI718">
            <v>0</v>
          </cell>
          <cell r="AJ718">
            <v>0</v>
          </cell>
          <cell r="AL718">
            <v>0</v>
          </cell>
          <cell r="AM718">
            <v>0</v>
          </cell>
          <cell r="AO718">
            <v>0</v>
          </cell>
          <cell r="AP718">
            <v>0</v>
          </cell>
          <cell r="AR718">
            <v>0</v>
          </cell>
          <cell r="AS718">
            <v>0</v>
          </cell>
          <cell r="AU718">
            <v>0</v>
          </cell>
          <cell r="AV718">
            <v>0</v>
          </cell>
          <cell r="AX718">
            <v>0</v>
          </cell>
          <cell r="AY718">
            <v>0</v>
          </cell>
          <cell r="BA718">
            <v>0</v>
          </cell>
          <cell r="BB718">
            <v>0</v>
          </cell>
          <cell r="BD718">
            <v>0</v>
          </cell>
          <cell r="BE718">
            <v>0</v>
          </cell>
          <cell r="BG718">
            <v>0</v>
          </cell>
          <cell r="BH718">
            <v>0</v>
          </cell>
          <cell r="BJ718">
            <v>0</v>
          </cell>
          <cell r="BK718">
            <v>0</v>
          </cell>
          <cell r="BM718">
            <v>0</v>
          </cell>
          <cell r="BN718">
            <v>1</v>
          </cell>
          <cell r="BP718">
            <v>0</v>
          </cell>
          <cell r="BQ718">
            <v>0</v>
          </cell>
          <cell r="BS718">
            <v>0</v>
          </cell>
          <cell r="BT718">
            <v>0</v>
          </cell>
          <cell r="BV718">
            <v>0</v>
          </cell>
          <cell r="BW718">
            <v>0</v>
          </cell>
          <cell r="BY718">
            <v>0</v>
          </cell>
          <cell r="BZ718">
            <v>0</v>
          </cell>
          <cell r="CB718">
            <v>0</v>
          </cell>
          <cell r="CC718">
            <v>0</v>
          </cell>
          <cell r="CE718">
            <v>0</v>
          </cell>
          <cell r="CF718">
            <v>0</v>
          </cell>
          <cell r="CH718">
            <v>0</v>
          </cell>
          <cell r="CI718">
            <v>0</v>
          </cell>
          <cell r="CK718">
            <v>0</v>
          </cell>
          <cell r="CL718">
            <v>0</v>
          </cell>
          <cell r="CN718">
            <v>0</v>
          </cell>
          <cell r="CO718">
            <v>0</v>
          </cell>
        </row>
        <row r="719">
          <cell r="B719">
            <v>0</v>
          </cell>
          <cell r="C719">
            <v>0</v>
          </cell>
          <cell r="E719">
            <v>0</v>
          </cell>
          <cell r="F719">
            <v>0</v>
          </cell>
          <cell r="H719">
            <v>0</v>
          </cell>
          <cell r="I719">
            <v>0</v>
          </cell>
          <cell r="K719">
            <v>0</v>
          </cell>
          <cell r="L719">
            <v>0</v>
          </cell>
          <cell r="N719">
            <v>0</v>
          </cell>
          <cell r="O719">
            <v>0</v>
          </cell>
          <cell r="Q719">
            <v>0</v>
          </cell>
          <cell r="R719">
            <v>0</v>
          </cell>
          <cell r="T719">
            <v>0</v>
          </cell>
          <cell r="U719">
            <v>0</v>
          </cell>
          <cell r="W719">
            <v>0</v>
          </cell>
          <cell r="X719">
            <v>0</v>
          </cell>
          <cell r="Z719">
            <v>0</v>
          </cell>
          <cell r="AA719">
            <v>0</v>
          </cell>
          <cell r="AC719">
            <v>0</v>
          </cell>
          <cell r="AD719">
            <v>0</v>
          </cell>
          <cell r="AF719">
            <v>0</v>
          </cell>
          <cell r="AG719">
            <v>0</v>
          </cell>
          <cell r="AI719">
            <v>0</v>
          </cell>
          <cell r="AJ719">
            <v>0</v>
          </cell>
          <cell r="AL719">
            <v>0</v>
          </cell>
          <cell r="AM719">
            <v>0</v>
          </cell>
          <cell r="AO719">
            <v>0</v>
          </cell>
          <cell r="AP719">
            <v>0</v>
          </cell>
          <cell r="AR719">
            <v>0</v>
          </cell>
          <cell r="AS719">
            <v>0</v>
          </cell>
          <cell r="AU719">
            <v>0</v>
          </cell>
          <cell r="AV719">
            <v>0</v>
          </cell>
          <cell r="AX719">
            <v>0</v>
          </cell>
          <cell r="AY719">
            <v>0</v>
          </cell>
          <cell r="BA719">
            <v>0</v>
          </cell>
          <cell r="BB719">
            <v>0</v>
          </cell>
          <cell r="BD719">
            <v>0</v>
          </cell>
          <cell r="BE719">
            <v>0</v>
          </cell>
          <cell r="BG719">
            <v>0</v>
          </cell>
          <cell r="BH719">
            <v>0</v>
          </cell>
          <cell r="BJ719">
            <v>0</v>
          </cell>
          <cell r="BK719">
            <v>0</v>
          </cell>
          <cell r="BM719">
            <v>0</v>
          </cell>
          <cell r="BN719">
            <v>1</v>
          </cell>
          <cell r="BP719">
            <v>0</v>
          </cell>
          <cell r="BQ719">
            <v>0</v>
          </cell>
          <cell r="BS719">
            <v>0</v>
          </cell>
          <cell r="BT719">
            <v>0</v>
          </cell>
          <cell r="BV719">
            <v>0</v>
          </cell>
          <cell r="BW719">
            <v>0</v>
          </cell>
          <cell r="BY719">
            <v>0</v>
          </cell>
          <cell r="BZ719">
            <v>0</v>
          </cell>
          <cell r="CB719">
            <v>0</v>
          </cell>
          <cell r="CC719">
            <v>0</v>
          </cell>
          <cell r="CE719">
            <v>0</v>
          </cell>
          <cell r="CF719">
            <v>0</v>
          </cell>
          <cell r="CH719">
            <v>0</v>
          </cell>
          <cell r="CI719">
            <v>0</v>
          </cell>
          <cell r="CK719">
            <v>0</v>
          </cell>
          <cell r="CL719">
            <v>0</v>
          </cell>
          <cell r="CN719">
            <v>0</v>
          </cell>
          <cell r="CO719">
            <v>0</v>
          </cell>
        </row>
        <row r="720">
          <cell r="B720">
            <v>0</v>
          </cell>
          <cell r="C720">
            <v>0</v>
          </cell>
          <cell r="E720">
            <v>0</v>
          </cell>
          <cell r="F720">
            <v>0</v>
          </cell>
          <cell r="H720">
            <v>0</v>
          </cell>
          <cell r="I720">
            <v>0</v>
          </cell>
          <cell r="K720">
            <v>0</v>
          </cell>
          <cell r="L720">
            <v>0</v>
          </cell>
          <cell r="N720">
            <v>0</v>
          </cell>
          <cell r="O720">
            <v>0</v>
          </cell>
          <cell r="Q720">
            <v>0</v>
          </cell>
          <cell r="R720">
            <v>0</v>
          </cell>
          <cell r="T720">
            <v>0</v>
          </cell>
          <cell r="U720">
            <v>0</v>
          </cell>
          <cell r="W720">
            <v>0</v>
          </cell>
          <cell r="X720">
            <v>0</v>
          </cell>
          <cell r="Z720">
            <v>0</v>
          </cell>
          <cell r="AA720">
            <v>0</v>
          </cell>
          <cell r="AC720">
            <v>0</v>
          </cell>
          <cell r="AD720">
            <v>0</v>
          </cell>
          <cell r="AF720">
            <v>0</v>
          </cell>
          <cell r="AG720">
            <v>0</v>
          </cell>
          <cell r="AI720">
            <v>0</v>
          </cell>
          <cell r="AJ720">
            <v>0</v>
          </cell>
          <cell r="AL720">
            <v>0</v>
          </cell>
          <cell r="AM720">
            <v>0</v>
          </cell>
          <cell r="AO720">
            <v>0</v>
          </cell>
          <cell r="AP720">
            <v>0</v>
          </cell>
          <cell r="AR720">
            <v>0</v>
          </cell>
          <cell r="AS720">
            <v>0</v>
          </cell>
          <cell r="AU720">
            <v>0</v>
          </cell>
          <cell r="AV720">
            <v>0</v>
          </cell>
          <cell r="AX720">
            <v>0</v>
          </cell>
          <cell r="AY720">
            <v>0</v>
          </cell>
          <cell r="BA720">
            <v>0</v>
          </cell>
          <cell r="BB720">
            <v>0</v>
          </cell>
          <cell r="BD720">
            <v>0</v>
          </cell>
          <cell r="BE720">
            <v>0</v>
          </cell>
          <cell r="BG720">
            <v>0</v>
          </cell>
          <cell r="BH720">
            <v>0</v>
          </cell>
          <cell r="BJ720">
            <v>0</v>
          </cell>
          <cell r="BK720">
            <v>0</v>
          </cell>
          <cell r="BM720">
            <v>0</v>
          </cell>
          <cell r="BN720">
            <v>1</v>
          </cell>
          <cell r="BP720">
            <v>0</v>
          </cell>
          <cell r="BQ720">
            <v>0</v>
          </cell>
          <cell r="BS720">
            <v>0</v>
          </cell>
          <cell r="BT720">
            <v>0</v>
          </cell>
          <cell r="BV720">
            <v>0</v>
          </cell>
          <cell r="BW720">
            <v>0</v>
          </cell>
          <cell r="BY720">
            <v>0</v>
          </cell>
          <cell r="BZ720">
            <v>0</v>
          </cell>
          <cell r="CB720">
            <v>0</v>
          </cell>
          <cell r="CC720">
            <v>0</v>
          </cell>
          <cell r="CE720">
            <v>0</v>
          </cell>
          <cell r="CF720">
            <v>0</v>
          </cell>
          <cell r="CH720">
            <v>0</v>
          </cell>
          <cell r="CI720">
            <v>0</v>
          </cell>
          <cell r="CK720">
            <v>0</v>
          </cell>
          <cell r="CL720">
            <v>0</v>
          </cell>
          <cell r="CN720">
            <v>0</v>
          </cell>
          <cell r="CO720">
            <v>0</v>
          </cell>
        </row>
        <row r="721">
          <cell r="B721">
            <v>0</v>
          </cell>
          <cell r="C721">
            <v>0</v>
          </cell>
          <cell r="E721">
            <v>0</v>
          </cell>
          <cell r="F721">
            <v>0</v>
          </cell>
          <cell r="H721">
            <v>0</v>
          </cell>
          <cell r="I721">
            <v>0</v>
          </cell>
          <cell r="K721">
            <v>0</v>
          </cell>
          <cell r="L721">
            <v>0</v>
          </cell>
          <cell r="N721">
            <v>0</v>
          </cell>
          <cell r="O721">
            <v>0</v>
          </cell>
          <cell r="Q721">
            <v>0</v>
          </cell>
          <cell r="R721">
            <v>0</v>
          </cell>
          <cell r="T721">
            <v>0</v>
          </cell>
          <cell r="U721">
            <v>0</v>
          </cell>
          <cell r="W721">
            <v>0</v>
          </cell>
          <cell r="X721">
            <v>0</v>
          </cell>
          <cell r="Z721">
            <v>0</v>
          </cell>
          <cell r="AA721">
            <v>0</v>
          </cell>
          <cell r="AC721">
            <v>0</v>
          </cell>
          <cell r="AD721">
            <v>0</v>
          </cell>
          <cell r="AF721">
            <v>0</v>
          </cell>
          <cell r="AG721">
            <v>0</v>
          </cell>
          <cell r="AI721">
            <v>0</v>
          </cell>
          <cell r="AJ721">
            <v>0</v>
          </cell>
          <cell r="AL721">
            <v>0</v>
          </cell>
          <cell r="AM721">
            <v>0</v>
          </cell>
          <cell r="AO721">
            <v>0</v>
          </cell>
          <cell r="AP721">
            <v>0</v>
          </cell>
          <cell r="AR721">
            <v>0</v>
          </cell>
          <cell r="AS721">
            <v>0</v>
          </cell>
          <cell r="AU721">
            <v>0</v>
          </cell>
          <cell r="AV721">
            <v>0</v>
          </cell>
          <cell r="AX721">
            <v>0</v>
          </cell>
          <cell r="AY721">
            <v>0</v>
          </cell>
          <cell r="BA721">
            <v>0</v>
          </cell>
          <cell r="BB721">
            <v>0</v>
          </cell>
          <cell r="BD721">
            <v>0</v>
          </cell>
          <cell r="BE721">
            <v>0</v>
          </cell>
          <cell r="BG721">
            <v>0</v>
          </cell>
          <cell r="BH721">
            <v>0</v>
          </cell>
          <cell r="BJ721">
            <v>0</v>
          </cell>
          <cell r="BK721">
            <v>0</v>
          </cell>
          <cell r="BM721">
            <v>0</v>
          </cell>
          <cell r="BN721">
            <v>1</v>
          </cell>
          <cell r="BP721">
            <v>0</v>
          </cell>
          <cell r="BQ721">
            <v>0</v>
          </cell>
          <cell r="BS721">
            <v>0</v>
          </cell>
          <cell r="BT721">
            <v>0</v>
          </cell>
          <cell r="BV721">
            <v>0</v>
          </cell>
          <cell r="BW721">
            <v>0</v>
          </cell>
          <cell r="BY721">
            <v>0</v>
          </cell>
          <cell r="BZ721">
            <v>0</v>
          </cell>
          <cell r="CB721">
            <v>0</v>
          </cell>
          <cell r="CC721">
            <v>0</v>
          </cell>
          <cell r="CE721">
            <v>0</v>
          </cell>
          <cell r="CF721">
            <v>0</v>
          </cell>
          <cell r="CH721">
            <v>0</v>
          </cell>
          <cell r="CI721">
            <v>0</v>
          </cell>
          <cell r="CK721">
            <v>0</v>
          </cell>
          <cell r="CL721">
            <v>0</v>
          </cell>
          <cell r="CN721">
            <v>0</v>
          </cell>
          <cell r="CO721">
            <v>0</v>
          </cell>
        </row>
        <row r="722">
          <cell r="B722">
            <v>0</v>
          </cell>
          <cell r="C722">
            <v>0</v>
          </cell>
          <cell r="E722">
            <v>0</v>
          </cell>
          <cell r="F722">
            <v>0</v>
          </cell>
          <cell r="H722">
            <v>0</v>
          </cell>
          <cell r="I722">
            <v>0</v>
          </cell>
          <cell r="K722">
            <v>0</v>
          </cell>
          <cell r="L722">
            <v>0</v>
          </cell>
          <cell r="N722">
            <v>0</v>
          </cell>
          <cell r="O722">
            <v>0</v>
          </cell>
          <cell r="Q722">
            <v>0</v>
          </cell>
          <cell r="R722">
            <v>0</v>
          </cell>
          <cell r="T722">
            <v>0</v>
          </cell>
          <cell r="U722">
            <v>0</v>
          </cell>
          <cell r="W722">
            <v>0</v>
          </cell>
          <cell r="X722">
            <v>0</v>
          </cell>
          <cell r="Z722">
            <v>0</v>
          </cell>
          <cell r="AA722">
            <v>0</v>
          </cell>
          <cell r="AC722">
            <v>0</v>
          </cell>
          <cell r="AD722">
            <v>0</v>
          </cell>
          <cell r="AF722">
            <v>0</v>
          </cell>
          <cell r="AG722">
            <v>0</v>
          </cell>
          <cell r="AI722">
            <v>0</v>
          </cell>
          <cell r="AJ722">
            <v>0</v>
          </cell>
          <cell r="AL722">
            <v>0</v>
          </cell>
          <cell r="AM722">
            <v>0</v>
          </cell>
          <cell r="AO722">
            <v>0</v>
          </cell>
          <cell r="AP722">
            <v>0</v>
          </cell>
          <cell r="AR722">
            <v>0</v>
          </cell>
          <cell r="AS722">
            <v>0</v>
          </cell>
          <cell r="AU722">
            <v>0</v>
          </cell>
          <cell r="AV722">
            <v>0</v>
          </cell>
          <cell r="AX722">
            <v>0</v>
          </cell>
          <cell r="AY722">
            <v>0</v>
          </cell>
          <cell r="BA722">
            <v>0</v>
          </cell>
          <cell r="BB722">
            <v>0</v>
          </cell>
          <cell r="BD722">
            <v>0</v>
          </cell>
          <cell r="BE722">
            <v>0</v>
          </cell>
          <cell r="BG722">
            <v>0</v>
          </cell>
          <cell r="BH722">
            <v>0</v>
          </cell>
          <cell r="BJ722">
            <v>0</v>
          </cell>
          <cell r="BK722">
            <v>0</v>
          </cell>
          <cell r="BM722">
            <v>0</v>
          </cell>
          <cell r="BN722">
            <v>1</v>
          </cell>
          <cell r="BP722">
            <v>0</v>
          </cell>
          <cell r="BQ722">
            <v>0</v>
          </cell>
          <cell r="BS722">
            <v>0</v>
          </cell>
          <cell r="BT722">
            <v>0</v>
          </cell>
          <cell r="BV722">
            <v>0</v>
          </cell>
          <cell r="BW722">
            <v>0</v>
          </cell>
          <cell r="BY722">
            <v>0</v>
          </cell>
          <cell r="BZ722">
            <v>0</v>
          </cell>
          <cell r="CB722">
            <v>0</v>
          </cell>
          <cell r="CC722">
            <v>0</v>
          </cell>
          <cell r="CE722">
            <v>0</v>
          </cell>
          <cell r="CF722">
            <v>0</v>
          </cell>
          <cell r="CH722">
            <v>0</v>
          </cell>
          <cell r="CI722">
            <v>0</v>
          </cell>
          <cell r="CK722">
            <v>0</v>
          </cell>
          <cell r="CL722">
            <v>0</v>
          </cell>
          <cell r="CN722">
            <v>0</v>
          </cell>
          <cell r="CO722">
            <v>0</v>
          </cell>
        </row>
        <row r="723">
          <cell r="B723">
            <v>0</v>
          </cell>
          <cell r="C723">
            <v>0</v>
          </cell>
          <cell r="E723">
            <v>0</v>
          </cell>
          <cell r="F723">
            <v>0</v>
          </cell>
          <cell r="H723">
            <v>0</v>
          </cell>
          <cell r="I723">
            <v>0</v>
          </cell>
          <cell r="K723">
            <v>0</v>
          </cell>
          <cell r="L723">
            <v>0</v>
          </cell>
          <cell r="N723">
            <v>0</v>
          </cell>
          <cell r="O723">
            <v>0</v>
          </cell>
          <cell r="Q723">
            <v>0</v>
          </cell>
          <cell r="R723">
            <v>0</v>
          </cell>
          <cell r="T723">
            <v>0</v>
          </cell>
          <cell r="U723">
            <v>0</v>
          </cell>
          <cell r="W723">
            <v>0</v>
          </cell>
          <cell r="X723">
            <v>0</v>
          </cell>
          <cell r="Z723">
            <v>0</v>
          </cell>
          <cell r="AA723">
            <v>0</v>
          </cell>
          <cell r="AC723">
            <v>0</v>
          </cell>
          <cell r="AD723">
            <v>0</v>
          </cell>
          <cell r="AF723">
            <v>0</v>
          </cell>
          <cell r="AG723">
            <v>0</v>
          </cell>
          <cell r="AI723">
            <v>0</v>
          </cell>
          <cell r="AJ723">
            <v>0</v>
          </cell>
          <cell r="AL723">
            <v>0</v>
          </cell>
          <cell r="AM723">
            <v>0</v>
          </cell>
          <cell r="AO723">
            <v>0</v>
          </cell>
          <cell r="AP723">
            <v>0</v>
          </cell>
          <cell r="AR723">
            <v>0</v>
          </cell>
          <cell r="AS723">
            <v>0</v>
          </cell>
          <cell r="AU723">
            <v>0</v>
          </cell>
          <cell r="AV723">
            <v>0</v>
          </cell>
          <cell r="AX723">
            <v>0</v>
          </cell>
          <cell r="AY723">
            <v>0</v>
          </cell>
          <cell r="BA723">
            <v>0</v>
          </cell>
          <cell r="BB723">
            <v>0</v>
          </cell>
          <cell r="BD723">
            <v>0</v>
          </cell>
          <cell r="BE723">
            <v>0</v>
          </cell>
          <cell r="BG723">
            <v>0</v>
          </cell>
          <cell r="BH723">
            <v>0</v>
          </cell>
          <cell r="BJ723">
            <v>0</v>
          </cell>
          <cell r="BK723">
            <v>0</v>
          </cell>
          <cell r="BM723">
            <v>0</v>
          </cell>
          <cell r="BN723">
            <v>3</v>
          </cell>
          <cell r="BP723">
            <v>0</v>
          </cell>
          <cell r="BQ723">
            <v>0</v>
          </cell>
          <cell r="BS723">
            <v>0</v>
          </cell>
          <cell r="BT723">
            <v>0</v>
          </cell>
          <cell r="BV723">
            <v>0</v>
          </cell>
          <cell r="BW723">
            <v>0</v>
          </cell>
          <cell r="BY723">
            <v>0</v>
          </cell>
          <cell r="BZ723">
            <v>0</v>
          </cell>
          <cell r="CB723">
            <v>0</v>
          </cell>
          <cell r="CC723">
            <v>0</v>
          </cell>
          <cell r="CE723">
            <v>0</v>
          </cell>
          <cell r="CF723">
            <v>0</v>
          </cell>
          <cell r="CH723">
            <v>0</v>
          </cell>
          <cell r="CI723">
            <v>0</v>
          </cell>
          <cell r="CK723">
            <v>0</v>
          </cell>
          <cell r="CL723">
            <v>0</v>
          </cell>
          <cell r="CN723">
            <v>0</v>
          </cell>
          <cell r="CO723">
            <v>0</v>
          </cell>
        </row>
        <row r="724">
          <cell r="B724">
            <v>0</v>
          </cell>
          <cell r="C724">
            <v>0</v>
          </cell>
          <cell r="E724">
            <v>0</v>
          </cell>
          <cell r="F724">
            <v>0</v>
          </cell>
          <cell r="H724">
            <v>0</v>
          </cell>
          <cell r="I724">
            <v>0</v>
          </cell>
          <cell r="K724">
            <v>0</v>
          </cell>
          <cell r="L724">
            <v>0</v>
          </cell>
          <cell r="N724">
            <v>0</v>
          </cell>
          <cell r="O724">
            <v>0</v>
          </cell>
          <cell r="Q724">
            <v>0</v>
          </cell>
          <cell r="R724">
            <v>0</v>
          </cell>
          <cell r="T724">
            <v>0</v>
          </cell>
          <cell r="U724">
            <v>0</v>
          </cell>
          <cell r="W724">
            <v>0</v>
          </cell>
          <cell r="X724">
            <v>0</v>
          </cell>
          <cell r="Z724">
            <v>0</v>
          </cell>
          <cell r="AA724">
            <v>0</v>
          </cell>
          <cell r="AC724">
            <v>0</v>
          </cell>
          <cell r="AD724">
            <v>0</v>
          </cell>
          <cell r="AF724">
            <v>0</v>
          </cell>
          <cell r="AG724">
            <v>0</v>
          </cell>
          <cell r="AI724">
            <v>0</v>
          </cell>
          <cell r="AJ724">
            <v>0</v>
          </cell>
          <cell r="AL724">
            <v>0</v>
          </cell>
          <cell r="AM724">
            <v>0</v>
          </cell>
          <cell r="AO724">
            <v>0</v>
          </cell>
          <cell r="AP724">
            <v>0</v>
          </cell>
          <cell r="AR724">
            <v>0</v>
          </cell>
          <cell r="AS724">
            <v>0</v>
          </cell>
          <cell r="AU724">
            <v>0</v>
          </cell>
          <cell r="AV724">
            <v>0</v>
          </cell>
          <cell r="AX724">
            <v>0</v>
          </cell>
          <cell r="AY724">
            <v>0</v>
          </cell>
          <cell r="BA724">
            <v>0</v>
          </cell>
          <cell r="BB724">
            <v>0</v>
          </cell>
          <cell r="BD724">
            <v>0</v>
          </cell>
          <cell r="BE724">
            <v>0</v>
          </cell>
          <cell r="BG724">
            <v>0</v>
          </cell>
          <cell r="BH724">
            <v>0</v>
          </cell>
          <cell r="BJ724">
            <v>0</v>
          </cell>
          <cell r="BK724">
            <v>0</v>
          </cell>
          <cell r="BM724">
            <v>0</v>
          </cell>
          <cell r="BN724">
            <v>1</v>
          </cell>
          <cell r="BP724">
            <v>0</v>
          </cell>
          <cell r="BQ724">
            <v>0</v>
          </cell>
          <cell r="BS724">
            <v>0</v>
          </cell>
          <cell r="BT724">
            <v>0</v>
          </cell>
          <cell r="BV724">
            <v>0</v>
          </cell>
          <cell r="BW724">
            <v>0</v>
          </cell>
          <cell r="BY724">
            <v>0</v>
          </cell>
          <cell r="BZ724">
            <v>0</v>
          </cell>
          <cell r="CB724">
            <v>0</v>
          </cell>
          <cell r="CC724">
            <v>0</v>
          </cell>
          <cell r="CE724">
            <v>0</v>
          </cell>
          <cell r="CF724">
            <v>0</v>
          </cell>
          <cell r="CH724">
            <v>0</v>
          </cell>
          <cell r="CI724">
            <v>0</v>
          </cell>
          <cell r="CK724">
            <v>0</v>
          </cell>
          <cell r="CL724">
            <v>0</v>
          </cell>
          <cell r="CN724">
            <v>0</v>
          </cell>
          <cell r="CO724">
            <v>0</v>
          </cell>
        </row>
        <row r="725">
          <cell r="B725">
            <v>0</v>
          </cell>
          <cell r="C725">
            <v>0</v>
          </cell>
          <cell r="E725">
            <v>0</v>
          </cell>
          <cell r="F725">
            <v>0</v>
          </cell>
          <cell r="H725">
            <v>0</v>
          </cell>
          <cell r="I725">
            <v>0</v>
          </cell>
          <cell r="K725">
            <v>0</v>
          </cell>
          <cell r="L725">
            <v>0</v>
          </cell>
          <cell r="N725">
            <v>0</v>
          </cell>
          <cell r="O725">
            <v>0</v>
          </cell>
          <cell r="Q725">
            <v>0</v>
          </cell>
          <cell r="R725">
            <v>0</v>
          </cell>
          <cell r="T725">
            <v>0</v>
          </cell>
          <cell r="U725">
            <v>0</v>
          </cell>
          <cell r="W725">
            <v>0</v>
          </cell>
          <cell r="X725">
            <v>0</v>
          </cell>
          <cell r="Z725">
            <v>0</v>
          </cell>
          <cell r="AA725">
            <v>0</v>
          </cell>
          <cell r="AC725">
            <v>0</v>
          </cell>
          <cell r="AD725">
            <v>0</v>
          </cell>
          <cell r="AF725">
            <v>0</v>
          </cell>
          <cell r="AG725">
            <v>0</v>
          </cell>
          <cell r="AI725">
            <v>0</v>
          </cell>
          <cell r="AJ725">
            <v>0</v>
          </cell>
          <cell r="AL725">
            <v>0</v>
          </cell>
          <cell r="AM725">
            <v>0</v>
          </cell>
          <cell r="AO725">
            <v>0</v>
          </cell>
          <cell r="AP725">
            <v>0</v>
          </cell>
          <cell r="AR725">
            <v>0</v>
          </cell>
          <cell r="AS725">
            <v>0</v>
          </cell>
          <cell r="AU725">
            <v>0</v>
          </cell>
          <cell r="AV725">
            <v>0</v>
          </cell>
          <cell r="AX725">
            <v>0</v>
          </cell>
          <cell r="AY725">
            <v>0</v>
          </cell>
          <cell r="BA725">
            <v>0</v>
          </cell>
          <cell r="BB725">
            <v>0</v>
          </cell>
          <cell r="BD725">
            <v>0</v>
          </cell>
          <cell r="BE725">
            <v>0</v>
          </cell>
          <cell r="BG725">
            <v>0</v>
          </cell>
          <cell r="BH725">
            <v>0</v>
          </cell>
          <cell r="BJ725">
            <v>0</v>
          </cell>
          <cell r="BK725">
            <v>0</v>
          </cell>
          <cell r="BM725">
            <v>0</v>
          </cell>
          <cell r="BN725">
            <v>1</v>
          </cell>
          <cell r="BP725">
            <v>0</v>
          </cell>
          <cell r="BQ725">
            <v>0</v>
          </cell>
          <cell r="BS725">
            <v>0</v>
          </cell>
          <cell r="BT725">
            <v>0</v>
          </cell>
          <cell r="BV725">
            <v>0</v>
          </cell>
          <cell r="BW725">
            <v>0</v>
          </cell>
          <cell r="BY725">
            <v>0</v>
          </cell>
          <cell r="BZ725">
            <v>0</v>
          </cell>
          <cell r="CB725">
            <v>0</v>
          </cell>
          <cell r="CC725">
            <v>0</v>
          </cell>
          <cell r="CE725">
            <v>0</v>
          </cell>
          <cell r="CF725">
            <v>0</v>
          </cell>
          <cell r="CH725">
            <v>0</v>
          </cell>
          <cell r="CI725">
            <v>0</v>
          </cell>
          <cell r="CK725">
            <v>0</v>
          </cell>
          <cell r="CL725">
            <v>0</v>
          </cell>
          <cell r="CN725">
            <v>0</v>
          </cell>
          <cell r="CO725">
            <v>0</v>
          </cell>
        </row>
        <row r="726">
          <cell r="B726">
            <v>0</v>
          </cell>
          <cell r="C726">
            <v>0</v>
          </cell>
          <cell r="E726">
            <v>0</v>
          </cell>
          <cell r="F726">
            <v>0</v>
          </cell>
          <cell r="H726">
            <v>0</v>
          </cell>
          <cell r="I726">
            <v>0</v>
          </cell>
          <cell r="K726">
            <v>0</v>
          </cell>
          <cell r="L726">
            <v>0</v>
          </cell>
          <cell r="N726">
            <v>0</v>
          </cell>
          <cell r="O726">
            <v>0</v>
          </cell>
          <cell r="Q726">
            <v>0</v>
          </cell>
          <cell r="R726">
            <v>0</v>
          </cell>
          <cell r="T726">
            <v>0</v>
          </cell>
          <cell r="U726">
            <v>0</v>
          </cell>
          <cell r="W726">
            <v>0</v>
          </cell>
          <cell r="X726">
            <v>0</v>
          </cell>
          <cell r="Z726">
            <v>0</v>
          </cell>
          <cell r="AA726">
            <v>0</v>
          </cell>
          <cell r="AC726">
            <v>0</v>
          </cell>
          <cell r="AD726">
            <v>0</v>
          </cell>
          <cell r="AF726">
            <v>0</v>
          </cell>
          <cell r="AG726">
            <v>0</v>
          </cell>
          <cell r="AI726">
            <v>0</v>
          </cell>
          <cell r="AJ726">
            <v>0</v>
          </cell>
          <cell r="AL726">
            <v>0</v>
          </cell>
          <cell r="AM726">
            <v>0</v>
          </cell>
          <cell r="AO726">
            <v>0</v>
          </cell>
          <cell r="AP726">
            <v>0</v>
          </cell>
          <cell r="AR726">
            <v>0</v>
          </cell>
          <cell r="AS726">
            <v>0</v>
          </cell>
          <cell r="AU726">
            <v>0</v>
          </cell>
          <cell r="AV726">
            <v>0</v>
          </cell>
          <cell r="AX726">
            <v>0</v>
          </cell>
          <cell r="AY726">
            <v>0</v>
          </cell>
          <cell r="BA726">
            <v>0</v>
          </cell>
          <cell r="BB726">
            <v>0</v>
          </cell>
          <cell r="BD726">
            <v>0</v>
          </cell>
          <cell r="BE726">
            <v>0</v>
          </cell>
          <cell r="BG726">
            <v>0</v>
          </cell>
          <cell r="BH726">
            <v>0</v>
          </cell>
          <cell r="BJ726">
            <v>0</v>
          </cell>
          <cell r="BK726">
            <v>0</v>
          </cell>
          <cell r="BM726">
            <v>0</v>
          </cell>
          <cell r="BN726">
            <v>-1</v>
          </cell>
          <cell r="BP726">
            <v>0</v>
          </cell>
          <cell r="BQ726">
            <v>0</v>
          </cell>
          <cell r="BS726">
            <v>0</v>
          </cell>
          <cell r="BT726">
            <v>0</v>
          </cell>
          <cell r="BV726">
            <v>0</v>
          </cell>
          <cell r="BW726">
            <v>0</v>
          </cell>
          <cell r="BY726">
            <v>0</v>
          </cell>
          <cell r="BZ726">
            <v>0</v>
          </cell>
          <cell r="CB726">
            <v>0</v>
          </cell>
          <cell r="CC726">
            <v>0</v>
          </cell>
          <cell r="CE726">
            <v>0</v>
          </cell>
          <cell r="CF726">
            <v>0</v>
          </cell>
          <cell r="CH726">
            <v>0</v>
          </cell>
          <cell r="CI726">
            <v>0</v>
          </cell>
          <cell r="CK726">
            <v>0</v>
          </cell>
          <cell r="CL726">
            <v>0</v>
          </cell>
          <cell r="CN726">
            <v>0</v>
          </cell>
          <cell r="CO726">
            <v>0</v>
          </cell>
        </row>
        <row r="727">
          <cell r="B727">
            <v>0</v>
          </cell>
          <cell r="C727">
            <v>0</v>
          </cell>
          <cell r="E727">
            <v>0</v>
          </cell>
          <cell r="F727">
            <v>0</v>
          </cell>
          <cell r="H727">
            <v>0</v>
          </cell>
          <cell r="I727">
            <v>0</v>
          </cell>
          <cell r="K727">
            <v>0</v>
          </cell>
          <cell r="L727">
            <v>0</v>
          </cell>
          <cell r="N727">
            <v>0</v>
          </cell>
          <cell r="O727">
            <v>0</v>
          </cell>
          <cell r="Q727">
            <v>0</v>
          </cell>
          <cell r="R727">
            <v>0</v>
          </cell>
          <cell r="T727">
            <v>0</v>
          </cell>
          <cell r="U727">
            <v>0</v>
          </cell>
          <cell r="W727">
            <v>0</v>
          </cell>
          <cell r="X727">
            <v>0</v>
          </cell>
          <cell r="Z727">
            <v>0</v>
          </cell>
          <cell r="AA727">
            <v>0</v>
          </cell>
          <cell r="AC727">
            <v>0</v>
          </cell>
          <cell r="AD727">
            <v>0</v>
          </cell>
          <cell r="AF727">
            <v>0</v>
          </cell>
          <cell r="AG727">
            <v>0</v>
          </cell>
          <cell r="AI727">
            <v>0</v>
          </cell>
          <cell r="AJ727">
            <v>0</v>
          </cell>
          <cell r="AL727">
            <v>0</v>
          </cell>
          <cell r="AM727">
            <v>0</v>
          </cell>
          <cell r="AO727">
            <v>0</v>
          </cell>
          <cell r="AP727">
            <v>0</v>
          </cell>
          <cell r="AR727">
            <v>0</v>
          </cell>
          <cell r="AS727">
            <v>0</v>
          </cell>
          <cell r="AU727">
            <v>0</v>
          </cell>
          <cell r="AV727">
            <v>0</v>
          </cell>
          <cell r="AX727">
            <v>0</v>
          </cell>
          <cell r="AY727">
            <v>0</v>
          </cell>
          <cell r="BA727">
            <v>0</v>
          </cell>
          <cell r="BB727">
            <v>0</v>
          </cell>
          <cell r="BD727">
            <v>0</v>
          </cell>
          <cell r="BE727">
            <v>0</v>
          </cell>
          <cell r="BG727">
            <v>0</v>
          </cell>
          <cell r="BH727">
            <v>0</v>
          </cell>
          <cell r="BJ727">
            <v>0</v>
          </cell>
          <cell r="BK727">
            <v>0</v>
          </cell>
          <cell r="BM727">
            <v>0</v>
          </cell>
          <cell r="BN727">
            <v>1</v>
          </cell>
          <cell r="BP727">
            <v>0</v>
          </cell>
          <cell r="BQ727">
            <v>0</v>
          </cell>
          <cell r="BS727">
            <v>0</v>
          </cell>
          <cell r="BT727">
            <v>0</v>
          </cell>
          <cell r="BV727">
            <v>0</v>
          </cell>
          <cell r="BW727">
            <v>0</v>
          </cell>
          <cell r="BY727">
            <v>0</v>
          </cell>
          <cell r="BZ727">
            <v>0</v>
          </cell>
          <cell r="CB727">
            <v>0</v>
          </cell>
          <cell r="CC727">
            <v>0</v>
          </cell>
          <cell r="CE727">
            <v>0</v>
          </cell>
          <cell r="CF727">
            <v>0</v>
          </cell>
          <cell r="CH727">
            <v>0</v>
          </cell>
          <cell r="CI727">
            <v>0</v>
          </cell>
          <cell r="CK727">
            <v>0</v>
          </cell>
          <cell r="CL727">
            <v>0</v>
          </cell>
          <cell r="CN727">
            <v>0</v>
          </cell>
          <cell r="CO727">
            <v>0</v>
          </cell>
        </row>
        <row r="728">
          <cell r="B728">
            <v>0</v>
          </cell>
          <cell r="C728">
            <v>0</v>
          </cell>
          <cell r="E728">
            <v>0</v>
          </cell>
          <cell r="F728">
            <v>0</v>
          </cell>
          <cell r="H728">
            <v>0</v>
          </cell>
          <cell r="I728">
            <v>0</v>
          </cell>
          <cell r="K728">
            <v>0</v>
          </cell>
          <cell r="L728">
            <v>0</v>
          </cell>
          <cell r="N728">
            <v>0</v>
          </cell>
          <cell r="O728">
            <v>0</v>
          </cell>
          <cell r="Q728">
            <v>0</v>
          </cell>
          <cell r="R728">
            <v>0</v>
          </cell>
          <cell r="T728">
            <v>0</v>
          </cell>
          <cell r="U728">
            <v>0</v>
          </cell>
          <cell r="W728">
            <v>0</v>
          </cell>
          <cell r="X728">
            <v>0</v>
          </cell>
          <cell r="Z728">
            <v>0</v>
          </cell>
          <cell r="AA728">
            <v>0</v>
          </cell>
          <cell r="AC728">
            <v>0</v>
          </cell>
          <cell r="AD728">
            <v>0</v>
          </cell>
          <cell r="AF728">
            <v>0</v>
          </cell>
          <cell r="AG728">
            <v>0</v>
          </cell>
          <cell r="AI728">
            <v>0</v>
          </cell>
          <cell r="AJ728">
            <v>0</v>
          </cell>
          <cell r="AL728">
            <v>0</v>
          </cell>
          <cell r="AM728">
            <v>0</v>
          </cell>
          <cell r="AO728">
            <v>0</v>
          </cell>
          <cell r="AP728">
            <v>0</v>
          </cell>
          <cell r="AR728">
            <v>0</v>
          </cell>
          <cell r="AS728">
            <v>0</v>
          </cell>
          <cell r="AU728">
            <v>0</v>
          </cell>
          <cell r="AV728">
            <v>0</v>
          </cell>
          <cell r="AX728">
            <v>0</v>
          </cell>
          <cell r="AY728">
            <v>0</v>
          </cell>
          <cell r="BA728">
            <v>0</v>
          </cell>
          <cell r="BB728">
            <v>0</v>
          </cell>
          <cell r="BD728">
            <v>0</v>
          </cell>
          <cell r="BE728">
            <v>0</v>
          </cell>
          <cell r="BG728">
            <v>0</v>
          </cell>
          <cell r="BH728">
            <v>0</v>
          </cell>
          <cell r="BJ728">
            <v>0</v>
          </cell>
          <cell r="BK728">
            <v>0</v>
          </cell>
          <cell r="BM728">
            <v>0</v>
          </cell>
          <cell r="BN728">
            <v>1</v>
          </cell>
          <cell r="BP728">
            <v>0</v>
          </cell>
          <cell r="BQ728">
            <v>0</v>
          </cell>
          <cell r="BS728">
            <v>0</v>
          </cell>
          <cell r="BT728">
            <v>0</v>
          </cell>
          <cell r="BV728">
            <v>0</v>
          </cell>
          <cell r="BW728">
            <v>0</v>
          </cell>
          <cell r="BY728">
            <v>0</v>
          </cell>
          <cell r="BZ728">
            <v>0</v>
          </cell>
          <cell r="CB728">
            <v>0</v>
          </cell>
          <cell r="CC728">
            <v>0</v>
          </cell>
          <cell r="CE728">
            <v>0</v>
          </cell>
          <cell r="CF728">
            <v>0</v>
          </cell>
          <cell r="CH728">
            <v>0</v>
          </cell>
          <cell r="CI728">
            <v>0</v>
          </cell>
          <cell r="CK728">
            <v>0</v>
          </cell>
          <cell r="CL728">
            <v>0</v>
          </cell>
          <cell r="CN728">
            <v>0</v>
          </cell>
          <cell r="CO728">
            <v>0</v>
          </cell>
        </row>
        <row r="729">
          <cell r="B729">
            <v>0</v>
          </cell>
          <cell r="C729">
            <v>0</v>
          </cell>
          <cell r="E729">
            <v>0</v>
          </cell>
          <cell r="F729">
            <v>0</v>
          </cell>
          <cell r="H729">
            <v>0</v>
          </cell>
          <cell r="I729">
            <v>0</v>
          </cell>
          <cell r="K729">
            <v>0</v>
          </cell>
          <cell r="L729">
            <v>0</v>
          </cell>
          <cell r="N729">
            <v>0</v>
          </cell>
          <cell r="O729">
            <v>0</v>
          </cell>
          <cell r="Q729">
            <v>0</v>
          </cell>
          <cell r="R729">
            <v>0</v>
          </cell>
          <cell r="T729">
            <v>0</v>
          </cell>
          <cell r="U729">
            <v>0</v>
          </cell>
          <cell r="W729">
            <v>0</v>
          </cell>
          <cell r="X729">
            <v>0</v>
          </cell>
          <cell r="Z729">
            <v>0</v>
          </cell>
          <cell r="AA729">
            <v>0</v>
          </cell>
          <cell r="AC729">
            <v>0</v>
          </cell>
          <cell r="AD729">
            <v>0</v>
          </cell>
          <cell r="AF729">
            <v>0</v>
          </cell>
          <cell r="AG729">
            <v>0</v>
          </cell>
          <cell r="AI729">
            <v>0</v>
          </cell>
          <cell r="AJ729">
            <v>0</v>
          </cell>
          <cell r="AL729">
            <v>0</v>
          </cell>
          <cell r="AM729">
            <v>0</v>
          </cell>
          <cell r="AO729">
            <v>0</v>
          </cell>
          <cell r="AP729">
            <v>0</v>
          </cell>
          <cell r="AR729">
            <v>0</v>
          </cell>
          <cell r="AS729">
            <v>0</v>
          </cell>
          <cell r="AU729">
            <v>0</v>
          </cell>
          <cell r="AV729">
            <v>0</v>
          </cell>
          <cell r="AX729">
            <v>0</v>
          </cell>
          <cell r="AY729">
            <v>0</v>
          </cell>
          <cell r="BA729">
            <v>0</v>
          </cell>
          <cell r="BB729">
            <v>0</v>
          </cell>
          <cell r="BD729">
            <v>0</v>
          </cell>
          <cell r="BE729">
            <v>0</v>
          </cell>
          <cell r="BG729">
            <v>0</v>
          </cell>
          <cell r="BH729">
            <v>0</v>
          </cell>
          <cell r="BJ729">
            <v>0</v>
          </cell>
          <cell r="BK729">
            <v>0</v>
          </cell>
          <cell r="BM729">
            <v>0</v>
          </cell>
          <cell r="BN729">
            <v>-1</v>
          </cell>
          <cell r="BP729">
            <v>0</v>
          </cell>
          <cell r="BQ729">
            <v>0</v>
          </cell>
          <cell r="BS729">
            <v>0</v>
          </cell>
          <cell r="BT729">
            <v>0</v>
          </cell>
          <cell r="BV729">
            <v>0</v>
          </cell>
          <cell r="BW729">
            <v>0</v>
          </cell>
          <cell r="BY729">
            <v>0</v>
          </cell>
          <cell r="BZ729">
            <v>0</v>
          </cell>
          <cell r="CB729">
            <v>0</v>
          </cell>
          <cell r="CC729">
            <v>0</v>
          </cell>
          <cell r="CE729">
            <v>0</v>
          </cell>
          <cell r="CF729">
            <v>0</v>
          </cell>
          <cell r="CH729">
            <v>0</v>
          </cell>
          <cell r="CI729">
            <v>0</v>
          </cell>
          <cell r="CK729">
            <v>0</v>
          </cell>
          <cell r="CL729">
            <v>0</v>
          </cell>
          <cell r="CN729">
            <v>0</v>
          </cell>
          <cell r="CO729">
            <v>0</v>
          </cell>
        </row>
        <row r="730">
          <cell r="B730">
            <v>0</v>
          </cell>
          <cell r="C730">
            <v>0</v>
          </cell>
          <cell r="E730">
            <v>0</v>
          </cell>
          <cell r="F730">
            <v>0</v>
          </cell>
          <cell r="H730">
            <v>0</v>
          </cell>
          <cell r="I730">
            <v>0</v>
          </cell>
          <cell r="K730">
            <v>0</v>
          </cell>
          <cell r="L730">
            <v>0</v>
          </cell>
          <cell r="N730">
            <v>0</v>
          </cell>
          <cell r="O730">
            <v>0</v>
          </cell>
          <cell r="Q730">
            <v>0</v>
          </cell>
          <cell r="R730">
            <v>0</v>
          </cell>
          <cell r="T730">
            <v>0</v>
          </cell>
          <cell r="U730">
            <v>0</v>
          </cell>
          <cell r="W730">
            <v>0</v>
          </cell>
          <cell r="X730">
            <v>0</v>
          </cell>
          <cell r="Z730">
            <v>0</v>
          </cell>
          <cell r="AA730">
            <v>0</v>
          </cell>
          <cell r="AC730">
            <v>0</v>
          </cell>
          <cell r="AD730">
            <v>0</v>
          </cell>
          <cell r="AF730">
            <v>0</v>
          </cell>
          <cell r="AG730">
            <v>0</v>
          </cell>
          <cell r="AI730">
            <v>0</v>
          </cell>
          <cell r="AJ730">
            <v>0</v>
          </cell>
          <cell r="AL730">
            <v>0</v>
          </cell>
          <cell r="AM730">
            <v>0</v>
          </cell>
          <cell r="AO730">
            <v>0</v>
          </cell>
          <cell r="AP730">
            <v>0</v>
          </cell>
          <cell r="AR730">
            <v>0</v>
          </cell>
          <cell r="AS730">
            <v>0</v>
          </cell>
          <cell r="AU730">
            <v>0</v>
          </cell>
          <cell r="AV730">
            <v>0</v>
          </cell>
          <cell r="AX730">
            <v>0</v>
          </cell>
          <cell r="AY730">
            <v>0</v>
          </cell>
          <cell r="BA730">
            <v>0</v>
          </cell>
          <cell r="BB730">
            <v>0</v>
          </cell>
          <cell r="BD730">
            <v>0</v>
          </cell>
          <cell r="BE730">
            <v>0</v>
          </cell>
          <cell r="BG730">
            <v>0</v>
          </cell>
          <cell r="BH730">
            <v>0</v>
          </cell>
          <cell r="BJ730">
            <v>0</v>
          </cell>
          <cell r="BK730">
            <v>0</v>
          </cell>
          <cell r="BM730">
            <v>0</v>
          </cell>
          <cell r="BN730">
            <v>1</v>
          </cell>
          <cell r="BP730">
            <v>0</v>
          </cell>
          <cell r="BQ730">
            <v>0</v>
          </cell>
          <cell r="BS730">
            <v>0</v>
          </cell>
          <cell r="BT730">
            <v>0</v>
          </cell>
          <cell r="BV730">
            <v>0</v>
          </cell>
          <cell r="BW730">
            <v>0</v>
          </cell>
          <cell r="BY730">
            <v>0</v>
          </cell>
          <cell r="BZ730">
            <v>0</v>
          </cell>
          <cell r="CB730">
            <v>0</v>
          </cell>
          <cell r="CC730">
            <v>0</v>
          </cell>
          <cell r="CE730">
            <v>0</v>
          </cell>
          <cell r="CF730">
            <v>0</v>
          </cell>
          <cell r="CH730">
            <v>0</v>
          </cell>
          <cell r="CI730">
            <v>0</v>
          </cell>
          <cell r="CK730">
            <v>0</v>
          </cell>
          <cell r="CL730">
            <v>0</v>
          </cell>
          <cell r="CN730">
            <v>0</v>
          </cell>
          <cell r="CO730">
            <v>0</v>
          </cell>
        </row>
        <row r="731">
          <cell r="B731">
            <v>0</v>
          </cell>
          <cell r="C731">
            <v>0</v>
          </cell>
          <cell r="E731">
            <v>0</v>
          </cell>
          <cell r="F731">
            <v>0</v>
          </cell>
          <cell r="H731">
            <v>0</v>
          </cell>
          <cell r="I731">
            <v>0</v>
          </cell>
          <cell r="K731">
            <v>0</v>
          </cell>
          <cell r="L731">
            <v>0</v>
          </cell>
          <cell r="N731">
            <v>0</v>
          </cell>
          <cell r="O731">
            <v>0</v>
          </cell>
          <cell r="Q731">
            <v>0</v>
          </cell>
          <cell r="R731">
            <v>0</v>
          </cell>
          <cell r="T731">
            <v>0</v>
          </cell>
          <cell r="U731">
            <v>0</v>
          </cell>
          <cell r="W731">
            <v>0</v>
          </cell>
          <cell r="X731">
            <v>0</v>
          </cell>
          <cell r="Z731">
            <v>0</v>
          </cell>
          <cell r="AA731">
            <v>0</v>
          </cell>
          <cell r="AC731">
            <v>0</v>
          </cell>
          <cell r="AD731">
            <v>0</v>
          </cell>
          <cell r="AF731">
            <v>0</v>
          </cell>
          <cell r="AG731">
            <v>0</v>
          </cell>
          <cell r="AI731">
            <v>0</v>
          </cell>
          <cell r="AJ731">
            <v>0</v>
          </cell>
          <cell r="AL731">
            <v>0</v>
          </cell>
          <cell r="AM731">
            <v>0</v>
          </cell>
          <cell r="AO731">
            <v>0</v>
          </cell>
          <cell r="AP731">
            <v>0</v>
          </cell>
          <cell r="AR731">
            <v>0</v>
          </cell>
          <cell r="AS731">
            <v>0</v>
          </cell>
          <cell r="AU731">
            <v>0</v>
          </cell>
          <cell r="AV731">
            <v>0</v>
          </cell>
          <cell r="AX731">
            <v>0</v>
          </cell>
          <cell r="AY731">
            <v>0</v>
          </cell>
          <cell r="BA731">
            <v>0</v>
          </cell>
          <cell r="BB731">
            <v>0</v>
          </cell>
          <cell r="BD731">
            <v>0</v>
          </cell>
          <cell r="BE731">
            <v>0</v>
          </cell>
          <cell r="BG731">
            <v>0</v>
          </cell>
          <cell r="BH731">
            <v>0</v>
          </cell>
          <cell r="BJ731">
            <v>0</v>
          </cell>
          <cell r="BK731">
            <v>0</v>
          </cell>
          <cell r="BM731">
            <v>0</v>
          </cell>
          <cell r="BN731">
            <v>1</v>
          </cell>
          <cell r="BP731">
            <v>0</v>
          </cell>
          <cell r="BQ731">
            <v>0</v>
          </cell>
          <cell r="BS731">
            <v>0</v>
          </cell>
          <cell r="BT731">
            <v>0</v>
          </cell>
          <cell r="BV731">
            <v>0</v>
          </cell>
          <cell r="BW731">
            <v>0</v>
          </cell>
          <cell r="BY731">
            <v>0</v>
          </cell>
          <cell r="BZ731">
            <v>0</v>
          </cell>
          <cell r="CB731">
            <v>0</v>
          </cell>
          <cell r="CC731">
            <v>0</v>
          </cell>
          <cell r="CE731">
            <v>0</v>
          </cell>
          <cell r="CF731">
            <v>0</v>
          </cell>
          <cell r="CH731">
            <v>0</v>
          </cell>
          <cell r="CI731">
            <v>0</v>
          </cell>
          <cell r="CK731">
            <v>0</v>
          </cell>
          <cell r="CL731">
            <v>0</v>
          </cell>
          <cell r="CN731">
            <v>0</v>
          </cell>
          <cell r="CO731">
            <v>0</v>
          </cell>
        </row>
        <row r="732">
          <cell r="B732">
            <v>0</v>
          </cell>
          <cell r="C732">
            <v>0</v>
          </cell>
          <cell r="E732">
            <v>0</v>
          </cell>
          <cell r="F732">
            <v>0</v>
          </cell>
          <cell r="H732">
            <v>0</v>
          </cell>
          <cell r="I732">
            <v>0</v>
          </cell>
          <cell r="K732">
            <v>0</v>
          </cell>
          <cell r="L732">
            <v>0</v>
          </cell>
          <cell r="N732">
            <v>0</v>
          </cell>
          <cell r="O732">
            <v>0</v>
          </cell>
          <cell r="Q732">
            <v>0</v>
          </cell>
          <cell r="R732">
            <v>0</v>
          </cell>
          <cell r="T732">
            <v>0</v>
          </cell>
          <cell r="U732">
            <v>0</v>
          </cell>
          <cell r="W732">
            <v>0</v>
          </cell>
          <cell r="X732">
            <v>0</v>
          </cell>
          <cell r="Z732">
            <v>0</v>
          </cell>
          <cell r="AA732">
            <v>0</v>
          </cell>
          <cell r="AC732">
            <v>0</v>
          </cell>
          <cell r="AD732">
            <v>0</v>
          </cell>
          <cell r="AF732">
            <v>0</v>
          </cell>
          <cell r="AG732">
            <v>0</v>
          </cell>
          <cell r="AI732">
            <v>0</v>
          </cell>
          <cell r="AJ732">
            <v>0</v>
          </cell>
          <cell r="AL732">
            <v>0</v>
          </cell>
          <cell r="AM732">
            <v>0</v>
          </cell>
          <cell r="AO732">
            <v>0</v>
          </cell>
          <cell r="AP732">
            <v>0</v>
          </cell>
          <cell r="AR732">
            <v>0</v>
          </cell>
          <cell r="AS732">
            <v>0</v>
          </cell>
          <cell r="AU732">
            <v>0</v>
          </cell>
          <cell r="AV732">
            <v>0</v>
          </cell>
          <cell r="AX732">
            <v>0</v>
          </cell>
          <cell r="AY732">
            <v>0</v>
          </cell>
          <cell r="BA732">
            <v>0</v>
          </cell>
          <cell r="BB732">
            <v>0</v>
          </cell>
          <cell r="BD732">
            <v>0</v>
          </cell>
          <cell r="BE732">
            <v>0</v>
          </cell>
          <cell r="BG732">
            <v>0</v>
          </cell>
          <cell r="BH732">
            <v>0</v>
          </cell>
          <cell r="BJ732">
            <v>0</v>
          </cell>
          <cell r="BK732">
            <v>0</v>
          </cell>
          <cell r="BM732">
            <v>0</v>
          </cell>
          <cell r="BN732">
            <v>1</v>
          </cell>
          <cell r="BP732">
            <v>0</v>
          </cell>
          <cell r="BQ732">
            <v>0</v>
          </cell>
          <cell r="BS732">
            <v>0</v>
          </cell>
          <cell r="BT732">
            <v>0</v>
          </cell>
          <cell r="BV732">
            <v>0</v>
          </cell>
          <cell r="BW732">
            <v>0</v>
          </cell>
          <cell r="BY732">
            <v>0</v>
          </cell>
          <cell r="BZ732">
            <v>0</v>
          </cell>
          <cell r="CB732">
            <v>0</v>
          </cell>
          <cell r="CC732">
            <v>0</v>
          </cell>
          <cell r="CE732">
            <v>0</v>
          </cell>
          <cell r="CF732">
            <v>0</v>
          </cell>
          <cell r="CH732">
            <v>0</v>
          </cell>
          <cell r="CI732">
            <v>0</v>
          </cell>
          <cell r="CK732">
            <v>0</v>
          </cell>
          <cell r="CL732">
            <v>0</v>
          </cell>
          <cell r="CN732">
            <v>0</v>
          </cell>
          <cell r="CO732">
            <v>0</v>
          </cell>
        </row>
        <row r="733">
          <cell r="B733">
            <v>0</v>
          </cell>
          <cell r="C733">
            <v>0</v>
          </cell>
          <cell r="E733">
            <v>0</v>
          </cell>
          <cell r="F733">
            <v>0</v>
          </cell>
          <cell r="H733">
            <v>0</v>
          </cell>
          <cell r="I733">
            <v>0</v>
          </cell>
          <cell r="K733">
            <v>0</v>
          </cell>
          <cell r="L733">
            <v>0</v>
          </cell>
          <cell r="N733">
            <v>0</v>
          </cell>
          <cell r="O733">
            <v>0</v>
          </cell>
          <cell r="Q733">
            <v>0</v>
          </cell>
          <cell r="R733">
            <v>0</v>
          </cell>
          <cell r="T733">
            <v>0</v>
          </cell>
          <cell r="U733">
            <v>0</v>
          </cell>
          <cell r="W733">
            <v>0</v>
          </cell>
          <cell r="X733">
            <v>0</v>
          </cell>
          <cell r="Z733">
            <v>0</v>
          </cell>
          <cell r="AA733">
            <v>0</v>
          </cell>
          <cell r="AC733">
            <v>0</v>
          </cell>
          <cell r="AD733">
            <v>0</v>
          </cell>
          <cell r="AF733">
            <v>0</v>
          </cell>
          <cell r="AG733">
            <v>0</v>
          </cell>
          <cell r="AI733">
            <v>0</v>
          </cell>
          <cell r="AJ733">
            <v>0</v>
          </cell>
          <cell r="AL733">
            <v>0</v>
          </cell>
          <cell r="AM733">
            <v>0</v>
          </cell>
          <cell r="AO733">
            <v>0</v>
          </cell>
          <cell r="AP733">
            <v>0</v>
          </cell>
          <cell r="AR733">
            <v>0</v>
          </cell>
          <cell r="AS733">
            <v>0</v>
          </cell>
          <cell r="AU733">
            <v>0</v>
          </cell>
          <cell r="AV733">
            <v>0</v>
          </cell>
          <cell r="AX733">
            <v>0</v>
          </cell>
          <cell r="AY733">
            <v>0</v>
          </cell>
          <cell r="BA733">
            <v>0</v>
          </cell>
          <cell r="BB733">
            <v>0</v>
          </cell>
          <cell r="BD733">
            <v>0</v>
          </cell>
          <cell r="BE733">
            <v>0</v>
          </cell>
          <cell r="BG733">
            <v>0</v>
          </cell>
          <cell r="BH733">
            <v>0</v>
          </cell>
          <cell r="BJ733">
            <v>0</v>
          </cell>
          <cell r="BK733">
            <v>0</v>
          </cell>
          <cell r="BM733">
            <v>0</v>
          </cell>
          <cell r="BN733">
            <v>-1</v>
          </cell>
          <cell r="BP733">
            <v>0</v>
          </cell>
          <cell r="BQ733">
            <v>0</v>
          </cell>
          <cell r="BS733">
            <v>0</v>
          </cell>
          <cell r="BT733">
            <v>0</v>
          </cell>
          <cell r="BV733">
            <v>0</v>
          </cell>
          <cell r="BW733">
            <v>0</v>
          </cell>
          <cell r="BY733">
            <v>0</v>
          </cell>
          <cell r="BZ733">
            <v>0</v>
          </cell>
          <cell r="CB733">
            <v>0</v>
          </cell>
          <cell r="CC733">
            <v>0</v>
          </cell>
          <cell r="CE733">
            <v>0</v>
          </cell>
          <cell r="CF733">
            <v>0</v>
          </cell>
          <cell r="CH733">
            <v>0</v>
          </cell>
          <cell r="CI733">
            <v>0</v>
          </cell>
          <cell r="CK733">
            <v>0</v>
          </cell>
          <cell r="CL733">
            <v>0</v>
          </cell>
          <cell r="CN733">
            <v>0</v>
          </cell>
          <cell r="CO733">
            <v>0</v>
          </cell>
        </row>
        <row r="734">
          <cell r="B734">
            <v>0</v>
          </cell>
          <cell r="C734">
            <v>0</v>
          </cell>
          <cell r="E734">
            <v>0</v>
          </cell>
          <cell r="F734">
            <v>0</v>
          </cell>
          <cell r="H734">
            <v>0</v>
          </cell>
          <cell r="I734">
            <v>0</v>
          </cell>
          <cell r="K734">
            <v>0</v>
          </cell>
          <cell r="L734">
            <v>0</v>
          </cell>
          <cell r="N734">
            <v>0</v>
          </cell>
          <cell r="O734">
            <v>0</v>
          </cell>
          <cell r="Q734">
            <v>0</v>
          </cell>
          <cell r="R734">
            <v>0</v>
          </cell>
          <cell r="T734">
            <v>0</v>
          </cell>
          <cell r="U734">
            <v>0</v>
          </cell>
          <cell r="W734">
            <v>0</v>
          </cell>
          <cell r="X734">
            <v>0</v>
          </cell>
          <cell r="Z734">
            <v>0</v>
          </cell>
          <cell r="AA734">
            <v>0</v>
          </cell>
          <cell r="AC734">
            <v>0</v>
          </cell>
          <cell r="AD734">
            <v>0</v>
          </cell>
          <cell r="AF734">
            <v>0</v>
          </cell>
          <cell r="AG734">
            <v>0</v>
          </cell>
          <cell r="AI734">
            <v>0</v>
          </cell>
          <cell r="AJ734">
            <v>0</v>
          </cell>
          <cell r="AL734">
            <v>0</v>
          </cell>
          <cell r="AM734">
            <v>0</v>
          </cell>
          <cell r="AO734">
            <v>0</v>
          </cell>
          <cell r="AP734">
            <v>0</v>
          </cell>
          <cell r="AR734">
            <v>0</v>
          </cell>
          <cell r="AS734">
            <v>0</v>
          </cell>
          <cell r="AU734">
            <v>0</v>
          </cell>
          <cell r="AV734">
            <v>0</v>
          </cell>
          <cell r="AX734">
            <v>0</v>
          </cell>
          <cell r="AY734">
            <v>0</v>
          </cell>
          <cell r="BA734">
            <v>0</v>
          </cell>
          <cell r="BB734">
            <v>0</v>
          </cell>
          <cell r="BD734">
            <v>0</v>
          </cell>
          <cell r="BE734">
            <v>0</v>
          </cell>
          <cell r="BG734">
            <v>0</v>
          </cell>
          <cell r="BH734">
            <v>0</v>
          </cell>
          <cell r="BJ734">
            <v>0</v>
          </cell>
          <cell r="BK734">
            <v>0</v>
          </cell>
          <cell r="BM734">
            <v>0</v>
          </cell>
          <cell r="BN734">
            <v>1</v>
          </cell>
          <cell r="BP734">
            <v>0</v>
          </cell>
          <cell r="BQ734">
            <v>0</v>
          </cell>
          <cell r="BS734">
            <v>0</v>
          </cell>
          <cell r="BT734">
            <v>0</v>
          </cell>
          <cell r="BV734">
            <v>0</v>
          </cell>
          <cell r="BW734">
            <v>0</v>
          </cell>
          <cell r="BY734">
            <v>0</v>
          </cell>
          <cell r="BZ734">
            <v>0</v>
          </cell>
          <cell r="CB734">
            <v>0</v>
          </cell>
          <cell r="CC734">
            <v>0</v>
          </cell>
          <cell r="CE734">
            <v>0</v>
          </cell>
          <cell r="CF734">
            <v>0</v>
          </cell>
          <cell r="CH734">
            <v>0</v>
          </cell>
          <cell r="CI734">
            <v>0</v>
          </cell>
          <cell r="CK734">
            <v>0</v>
          </cell>
          <cell r="CL734">
            <v>0</v>
          </cell>
          <cell r="CN734">
            <v>0</v>
          </cell>
          <cell r="CO734">
            <v>0</v>
          </cell>
        </row>
        <row r="735">
          <cell r="B735">
            <v>0</v>
          </cell>
          <cell r="C735">
            <v>0</v>
          </cell>
          <cell r="E735">
            <v>0</v>
          </cell>
          <cell r="F735">
            <v>0</v>
          </cell>
          <cell r="H735">
            <v>0</v>
          </cell>
          <cell r="I735">
            <v>0</v>
          </cell>
          <cell r="K735">
            <v>0</v>
          </cell>
          <cell r="L735">
            <v>0</v>
          </cell>
          <cell r="N735">
            <v>0</v>
          </cell>
          <cell r="O735">
            <v>0</v>
          </cell>
          <cell r="Q735">
            <v>0</v>
          </cell>
          <cell r="R735">
            <v>0</v>
          </cell>
          <cell r="T735">
            <v>0</v>
          </cell>
          <cell r="U735">
            <v>0</v>
          </cell>
          <cell r="W735">
            <v>0</v>
          </cell>
          <cell r="X735">
            <v>0</v>
          </cell>
          <cell r="Z735">
            <v>0</v>
          </cell>
          <cell r="AA735">
            <v>0</v>
          </cell>
          <cell r="AC735">
            <v>0</v>
          </cell>
          <cell r="AD735">
            <v>0</v>
          </cell>
          <cell r="AF735">
            <v>0</v>
          </cell>
          <cell r="AG735">
            <v>0</v>
          </cell>
          <cell r="AI735">
            <v>0</v>
          </cell>
          <cell r="AJ735">
            <v>0</v>
          </cell>
          <cell r="AL735">
            <v>0</v>
          </cell>
          <cell r="AM735">
            <v>0</v>
          </cell>
          <cell r="AO735">
            <v>0</v>
          </cell>
          <cell r="AP735">
            <v>0</v>
          </cell>
          <cell r="AR735">
            <v>0</v>
          </cell>
          <cell r="AS735">
            <v>0</v>
          </cell>
          <cell r="AU735">
            <v>0</v>
          </cell>
          <cell r="AV735">
            <v>0</v>
          </cell>
          <cell r="AX735">
            <v>0</v>
          </cell>
          <cell r="AY735">
            <v>0</v>
          </cell>
          <cell r="BA735">
            <v>0</v>
          </cell>
          <cell r="BB735">
            <v>0</v>
          </cell>
          <cell r="BD735">
            <v>0</v>
          </cell>
          <cell r="BE735">
            <v>0</v>
          </cell>
          <cell r="BG735">
            <v>0</v>
          </cell>
          <cell r="BH735">
            <v>0</v>
          </cell>
          <cell r="BJ735">
            <v>0</v>
          </cell>
          <cell r="BK735">
            <v>0</v>
          </cell>
          <cell r="BM735">
            <v>0</v>
          </cell>
          <cell r="BN735">
            <v>1</v>
          </cell>
          <cell r="BP735">
            <v>0</v>
          </cell>
          <cell r="BQ735">
            <v>0</v>
          </cell>
          <cell r="BS735">
            <v>0</v>
          </cell>
          <cell r="BT735">
            <v>0</v>
          </cell>
          <cell r="BV735">
            <v>0</v>
          </cell>
          <cell r="BW735">
            <v>0</v>
          </cell>
          <cell r="BY735">
            <v>0</v>
          </cell>
          <cell r="BZ735">
            <v>0</v>
          </cell>
          <cell r="CB735">
            <v>0</v>
          </cell>
          <cell r="CC735">
            <v>0</v>
          </cell>
          <cell r="CE735">
            <v>0</v>
          </cell>
          <cell r="CF735">
            <v>0</v>
          </cell>
          <cell r="CH735">
            <v>0</v>
          </cell>
          <cell r="CI735">
            <v>0</v>
          </cell>
          <cell r="CK735">
            <v>0</v>
          </cell>
          <cell r="CL735">
            <v>0</v>
          </cell>
          <cell r="CN735">
            <v>0</v>
          </cell>
          <cell r="CO735">
            <v>0</v>
          </cell>
        </row>
        <row r="736">
          <cell r="B736">
            <v>0</v>
          </cell>
          <cell r="C736">
            <v>0</v>
          </cell>
          <cell r="E736">
            <v>0</v>
          </cell>
          <cell r="F736">
            <v>0</v>
          </cell>
          <cell r="H736">
            <v>0</v>
          </cell>
          <cell r="I736">
            <v>0</v>
          </cell>
          <cell r="K736">
            <v>0</v>
          </cell>
          <cell r="L736">
            <v>0</v>
          </cell>
          <cell r="N736">
            <v>0</v>
          </cell>
          <cell r="O736">
            <v>0</v>
          </cell>
          <cell r="Q736">
            <v>0</v>
          </cell>
          <cell r="R736">
            <v>0</v>
          </cell>
          <cell r="T736">
            <v>0</v>
          </cell>
          <cell r="U736">
            <v>0</v>
          </cell>
          <cell r="W736">
            <v>0</v>
          </cell>
          <cell r="X736">
            <v>0</v>
          </cell>
          <cell r="Z736">
            <v>0</v>
          </cell>
          <cell r="AA736">
            <v>0</v>
          </cell>
          <cell r="AC736">
            <v>0</v>
          </cell>
          <cell r="AD736">
            <v>0</v>
          </cell>
          <cell r="AF736">
            <v>0</v>
          </cell>
          <cell r="AG736">
            <v>0</v>
          </cell>
          <cell r="AI736">
            <v>0</v>
          </cell>
          <cell r="AJ736">
            <v>0</v>
          </cell>
          <cell r="AL736">
            <v>0</v>
          </cell>
          <cell r="AM736">
            <v>0</v>
          </cell>
          <cell r="AO736">
            <v>0</v>
          </cell>
          <cell r="AP736">
            <v>0</v>
          </cell>
          <cell r="AR736">
            <v>0</v>
          </cell>
          <cell r="AS736">
            <v>0</v>
          </cell>
          <cell r="AU736">
            <v>0</v>
          </cell>
          <cell r="AV736">
            <v>0</v>
          </cell>
          <cell r="AX736">
            <v>0</v>
          </cell>
          <cell r="AY736">
            <v>0</v>
          </cell>
          <cell r="BA736">
            <v>0</v>
          </cell>
          <cell r="BB736">
            <v>0</v>
          </cell>
          <cell r="BD736">
            <v>0</v>
          </cell>
          <cell r="BE736">
            <v>0</v>
          </cell>
          <cell r="BG736">
            <v>0</v>
          </cell>
          <cell r="BH736">
            <v>0</v>
          </cell>
          <cell r="BJ736">
            <v>0</v>
          </cell>
          <cell r="BK736">
            <v>0</v>
          </cell>
          <cell r="BM736">
            <v>0</v>
          </cell>
          <cell r="BN736">
            <v>1</v>
          </cell>
          <cell r="BP736">
            <v>0</v>
          </cell>
          <cell r="BQ736">
            <v>0</v>
          </cell>
          <cell r="BS736">
            <v>0</v>
          </cell>
          <cell r="BT736">
            <v>0</v>
          </cell>
          <cell r="BV736">
            <v>0</v>
          </cell>
          <cell r="BW736">
            <v>0</v>
          </cell>
          <cell r="BY736">
            <v>0</v>
          </cell>
          <cell r="BZ736">
            <v>0</v>
          </cell>
          <cell r="CB736">
            <v>0</v>
          </cell>
          <cell r="CC736">
            <v>0</v>
          </cell>
          <cell r="CE736">
            <v>0</v>
          </cell>
          <cell r="CF736">
            <v>0</v>
          </cell>
          <cell r="CH736">
            <v>0</v>
          </cell>
          <cell r="CI736">
            <v>0</v>
          </cell>
          <cell r="CK736">
            <v>0</v>
          </cell>
          <cell r="CL736">
            <v>0</v>
          </cell>
          <cell r="CN736">
            <v>0</v>
          </cell>
          <cell r="CO736">
            <v>0</v>
          </cell>
        </row>
        <row r="737">
          <cell r="B737">
            <v>0</v>
          </cell>
          <cell r="C737">
            <v>0</v>
          </cell>
          <cell r="E737">
            <v>0</v>
          </cell>
          <cell r="F737">
            <v>0</v>
          </cell>
          <cell r="H737">
            <v>0</v>
          </cell>
          <cell r="I737">
            <v>0</v>
          </cell>
          <cell r="K737">
            <v>0</v>
          </cell>
          <cell r="L737">
            <v>0</v>
          </cell>
          <cell r="N737">
            <v>0</v>
          </cell>
          <cell r="O737">
            <v>0</v>
          </cell>
          <cell r="Q737">
            <v>0</v>
          </cell>
          <cell r="R737">
            <v>0</v>
          </cell>
          <cell r="T737">
            <v>0</v>
          </cell>
          <cell r="U737">
            <v>0</v>
          </cell>
          <cell r="W737">
            <v>0</v>
          </cell>
          <cell r="X737">
            <v>0</v>
          </cell>
          <cell r="Z737">
            <v>0</v>
          </cell>
          <cell r="AA737">
            <v>0</v>
          </cell>
          <cell r="AC737">
            <v>0</v>
          </cell>
          <cell r="AD737">
            <v>0</v>
          </cell>
          <cell r="AF737">
            <v>0</v>
          </cell>
          <cell r="AG737">
            <v>0</v>
          </cell>
          <cell r="AI737">
            <v>0</v>
          </cell>
          <cell r="AJ737">
            <v>0</v>
          </cell>
          <cell r="AL737">
            <v>0</v>
          </cell>
          <cell r="AM737">
            <v>0</v>
          </cell>
          <cell r="AO737">
            <v>0</v>
          </cell>
          <cell r="AP737">
            <v>0</v>
          </cell>
          <cell r="AR737">
            <v>0</v>
          </cell>
          <cell r="AS737">
            <v>0</v>
          </cell>
          <cell r="AU737">
            <v>0</v>
          </cell>
          <cell r="AV737">
            <v>0</v>
          </cell>
          <cell r="AX737">
            <v>0</v>
          </cell>
          <cell r="AY737">
            <v>0</v>
          </cell>
          <cell r="BA737">
            <v>0</v>
          </cell>
          <cell r="BB737">
            <v>0</v>
          </cell>
          <cell r="BD737">
            <v>0</v>
          </cell>
          <cell r="BE737">
            <v>0</v>
          </cell>
          <cell r="BG737">
            <v>0</v>
          </cell>
          <cell r="BH737">
            <v>0</v>
          </cell>
          <cell r="BJ737">
            <v>0</v>
          </cell>
          <cell r="BK737">
            <v>0</v>
          </cell>
          <cell r="BM737">
            <v>0</v>
          </cell>
          <cell r="BN737">
            <v>1</v>
          </cell>
          <cell r="BP737">
            <v>0</v>
          </cell>
          <cell r="BQ737">
            <v>0</v>
          </cell>
          <cell r="BS737">
            <v>0</v>
          </cell>
          <cell r="BT737">
            <v>0</v>
          </cell>
          <cell r="BV737">
            <v>0</v>
          </cell>
          <cell r="BW737">
            <v>0</v>
          </cell>
          <cell r="BY737">
            <v>0</v>
          </cell>
          <cell r="BZ737">
            <v>0</v>
          </cell>
          <cell r="CB737">
            <v>0</v>
          </cell>
          <cell r="CC737">
            <v>0</v>
          </cell>
          <cell r="CE737">
            <v>0</v>
          </cell>
          <cell r="CF737">
            <v>0</v>
          </cell>
          <cell r="CH737">
            <v>0</v>
          </cell>
          <cell r="CI737">
            <v>0</v>
          </cell>
          <cell r="CK737">
            <v>0</v>
          </cell>
          <cell r="CL737">
            <v>0</v>
          </cell>
          <cell r="CN737">
            <v>0</v>
          </cell>
          <cell r="CO737">
            <v>0</v>
          </cell>
        </row>
        <row r="738">
          <cell r="B738">
            <v>0</v>
          </cell>
          <cell r="C738">
            <v>0</v>
          </cell>
          <cell r="E738">
            <v>0</v>
          </cell>
          <cell r="F738">
            <v>0</v>
          </cell>
          <cell r="H738">
            <v>0</v>
          </cell>
          <cell r="I738">
            <v>0</v>
          </cell>
          <cell r="K738">
            <v>0</v>
          </cell>
          <cell r="L738">
            <v>0</v>
          </cell>
          <cell r="N738">
            <v>0</v>
          </cell>
          <cell r="O738">
            <v>0</v>
          </cell>
          <cell r="Q738">
            <v>0</v>
          </cell>
          <cell r="R738">
            <v>0</v>
          </cell>
          <cell r="T738">
            <v>0</v>
          </cell>
          <cell r="U738">
            <v>0</v>
          </cell>
          <cell r="W738">
            <v>0</v>
          </cell>
          <cell r="X738">
            <v>0</v>
          </cell>
          <cell r="Z738">
            <v>0</v>
          </cell>
          <cell r="AA738">
            <v>0</v>
          </cell>
          <cell r="AC738">
            <v>0</v>
          </cell>
          <cell r="AD738">
            <v>0</v>
          </cell>
          <cell r="AF738">
            <v>0</v>
          </cell>
          <cell r="AG738">
            <v>0</v>
          </cell>
          <cell r="AI738">
            <v>0</v>
          </cell>
          <cell r="AJ738">
            <v>0</v>
          </cell>
          <cell r="AL738">
            <v>0</v>
          </cell>
          <cell r="AM738">
            <v>0</v>
          </cell>
          <cell r="AO738">
            <v>0</v>
          </cell>
          <cell r="AP738">
            <v>0</v>
          </cell>
          <cell r="AR738">
            <v>0</v>
          </cell>
          <cell r="AS738">
            <v>0</v>
          </cell>
          <cell r="AU738">
            <v>0</v>
          </cell>
          <cell r="AV738">
            <v>0</v>
          </cell>
          <cell r="AX738">
            <v>0</v>
          </cell>
          <cell r="AY738">
            <v>0</v>
          </cell>
          <cell r="BA738">
            <v>0</v>
          </cell>
          <cell r="BB738">
            <v>0</v>
          </cell>
          <cell r="BD738">
            <v>0</v>
          </cell>
          <cell r="BE738">
            <v>0</v>
          </cell>
          <cell r="BG738">
            <v>0</v>
          </cell>
          <cell r="BH738">
            <v>0</v>
          </cell>
          <cell r="BJ738">
            <v>0</v>
          </cell>
          <cell r="BK738">
            <v>0</v>
          </cell>
          <cell r="BM738">
            <v>0</v>
          </cell>
          <cell r="BN738">
            <v>1</v>
          </cell>
          <cell r="BP738">
            <v>0</v>
          </cell>
          <cell r="BQ738">
            <v>0</v>
          </cell>
          <cell r="BS738">
            <v>0</v>
          </cell>
          <cell r="BT738">
            <v>0</v>
          </cell>
          <cell r="BV738">
            <v>0</v>
          </cell>
          <cell r="BW738">
            <v>0</v>
          </cell>
          <cell r="BY738">
            <v>0</v>
          </cell>
          <cell r="BZ738">
            <v>0</v>
          </cell>
          <cell r="CB738">
            <v>0</v>
          </cell>
          <cell r="CC738">
            <v>0</v>
          </cell>
          <cell r="CE738">
            <v>0</v>
          </cell>
          <cell r="CF738">
            <v>0</v>
          </cell>
          <cell r="CH738">
            <v>0</v>
          </cell>
          <cell r="CI738">
            <v>0</v>
          </cell>
          <cell r="CK738">
            <v>0</v>
          </cell>
          <cell r="CL738">
            <v>0</v>
          </cell>
          <cell r="CN738">
            <v>0</v>
          </cell>
          <cell r="CO738">
            <v>0</v>
          </cell>
        </row>
        <row r="739">
          <cell r="B739">
            <v>0</v>
          </cell>
          <cell r="C739">
            <v>0</v>
          </cell>
          <cell r="E739">
            <v>0</v>
          </cell>
          <cell r="F739">
            <v>0</v>
          </cell>
          <cell r="H739">
            <v>0</v>
          </cell>
          <cell r="I739">
            <v>0</v>
          </cell>
          <cell r="K739">
            <v>0</v>
          </cell>
          <cell r="L739">
            <v>0</v>
          </cell>
          <cell r="N739">
            <v>0</v>
          </cell>
          <cell r="O739">
            <v>0</v>
          </cell>
          <cell r="Q739">
            <v>0</v>
          </cell>
          <cell r="R739">
            <v>0</v>
          </cell>
          <cell r="T739">
            <v>0</v>
          </cell>
          <cell r="U739">
            <v>0</v>
          </cell>
          <cell r="W739">
            <v>0</v>
          </cell>
          <cell r="X739">
            <v>0</v>
          </cell>
          <cell r="Z739">
            <v>0</v>
          </cell>
          <cell r="AA739">
            <v>0</v>
          </cell>
          <cell r="AC739">
            <v>0</v>
          </cell>
          <cell r="AD739">
            <v>0</v>
          </cell>
          <cell r="AF739">
            <v>0</v>
          </cell>
          <cell r="AG739">
            <v>0</v>
          </cell>
          <cell r="AI739">
            <v>0</v>
          </cell>
          <cell r="AJ739">
            <v>0</v>
          </cell>
          <cell r="AL739">
            <v>0</v>
          </cell>
          <cell r="AM739">
            <v>0</v>
          </cell>
          <cell r="AO739">
            <v>0</v>
          </cell>
          <cell r="AP739">
            <v>0</v>
          </cell>
          <cell r="AR739">
            <v>0</v>
          </cell>
          <cell r="AS739">
            <v>0</v>
          </cell>
          <cell r="AU739">
            <v>0</v>
          </cell>
          <cell r="AV739">
            <v>0</v>
          </cell>
          <cell r="AX739">
            <v>0</v>
          </cell>
          <cell r="AY739">
            <v>0</v>
          </cell>
          <cell r="BA739">
            <v>0</v>
          </cell>
          <cell r="BB739">
            <v>0</v>
          </cell>
          <cell r="BD739">
            <v>0</v>
          </cell>
          <cell r="BE739">
            <v>0</v>
          </cell>
          <cell r="BG739">
            <v>0</v>
          </cell>
          <cell r="BH739">
            <v>0</v>
          </cell>
          <cell r="BJ739">
            <v>0</v>
          </cell>
          <cell r="BK739">
            <v>0</v>
          </cell>
          <cell r="BM739">
            <v>0</v>
          </cell>
          <cell r="BN739">
            <v>1</v>
          </cell>
          <cell r="BP739">
            <v>0</v>
          </cell>
          <cell r="BQ739">
            <v>0</v>
          </cell>
          <cell r="BS739">
            <v>0</v>
          </cell>
          <cell r="BT739">
            <v>0</v>
          </cell>
          <cell r="BV739">
            <v>0</v>
          </cell>
          <cell r="BW739">
            <v>0</v>
          </cell>
          <cell r="BY739">
            <v>0</v>
          </cell>
          <cell r="BZ739">
            <v>0</v>
          </cell>
          <cell r="CB739">
            <v>0</v>
          </cell>
          <cell r="CC739">
            <v>0</v>
          </cell>
          <cell r="CE739">
            <v>0</v>
          </cell>
          <cell r="CF739">
            <v>0</v>
          </cell>
          <cell r="CH739">
            <v>0</v>
          </cell>
          <cell r="CI739">
            <v>0</v>
          </cell>
          <cell r="CK739">
            <v>0</v>
          </cell>
          <cell r="CL739">
            <v>0</v>
          </cell>
          <cell r="CN739">
            <v>0</v>
          </cell>
          <cell r="CO739">
            <v>0</v>
          </cell>
        </row>
        <row r="740">
          <cell r="B740">
            <v>0</v>
          </cell>
          <cell r="C740">
            <v>0</v>
          </cell>
          <cell r="E740">
            <v>0</v>
          </cell>
          <cell r="F740">
            <v>0</v>
          </cell>
          <cell r="H740">
            <v>0</v>
          </cell>
          <cell r="I740">
            <v>0</v>
          </cell>
          <cell r="K740">
            <v>0</v>
          </cell>
          <cell r="L740">
            <v>0</v>
          </cell>
          <cell r="N740">
            <v>0</v>
          </cell>
          <cell r="O740">
            <v>0</v>
          </cell>
          <cell r="Q740">
            <v>0</v>
          </cell>
          <cell r="R740">
            <v>0</v>
          </cell>
          <cell r="T740">
            <v>0</v>
          </cell>
          <cell r="U740">
            <v>0</v>
          </cell>
          <cell r="W740">
            <v>0</v>
          </cell>
          <cell r="X740">
            <v>0</v>
          </cell>
          <cell r="Z740">
            <v>0</v>
          </cell>
          <cell r="AA740">
            <v>0</v>
          </cell>
          <cell r="AC740">
            <v>0</v>
          </cell>
          <cell r="AD740">
            <v>0</v>
          </cell>
          <cell r="AF740">
            <v>0</v>
          </cell>
          <cell r="AG740">
            <v>0</v>
          </cell>
          <cell r="AI740">
            <v>0</v>
          </cell>
          <cell r="AJ740">
            <v>0</v>
          </cell>
          <cell r="AL740">
            <v>0</v>
          </cell>
          <cell r="AM740">
            <v>0</v>
          </cell>
          <cell r="AO740">
            <v>0</v>
          </cell>
          <cell r="AP740">
            <v>0</v>
          </cell>
          <cell r="AR740">
            <v>0</v>
          </cell>
          <cell r="AS740">
            <v>0</v>
          </cell>
          <cell r="AU740">
            <v>0</v>
          </cell>
          <cell r="AV740">
            <v>0</v>
          </cell>
          <cell r="AX740">
            <v>0</v>
          </cell>
          <cell r="AY740">
            <v>0</v>
          </cell>
          <cell r="BA740">
            <v>0</v>
          </cell>
          <cell r="BB740">
            <v>0</v>
          </cell>
          <cell r="BD740">
            <v>0</v>
          </cell>
          <cell r="BE740">
            <v>0</v>
          </cell>
          <cell r="BG740">
            <v>0</v>
          </cell>
          <cell r="BH740">
            <v>0</v>
          </cell>
          <cell r="BJ740">
            <v>0</v>
          </cell>
          <cell r="BK740">
            <v>0</v>
          </cell>
          <cell r="BM740">
            <v>0</v>
          </cell>
          <cell r="BN740">
            <v>1</v>
          </cell>
          <cell r="BP740">
            <v>0</v>
          </cell>
          <cell r="BQ740">
            <v>0</v>
          </cell>
          <cell r="BS740">
            <v>0</v>
          </cell>
          <cell r="BT740">
            <v>0</v>
          </cell>
          <cell r="BV740">
            <v>0</v>
          </cell>
          <cell r="BW740">
            <v>0</v>
          </cell>
          <cell r="BY740">
            <v>0</v>
          </cell>
          <cell r="BZ740">
            <v>0</v>
          </cell>
          <cell r="CB740">
            <v>0</v>
          </cell>
          <cell r="CC740">
            <v>0</v>
          </cell>
          <cell r="CE740">
            <v>0</v>
          </cell>
          <cell r="CF740">
            <v>0</v>
          </cell>
          <cell r="CH740">
            <v>0</v>
          </cell>
          <cell r="CI740">
            <v>0</v>
          </cell>
          <cell r="CK740">
            <v>0</v>
          </cell>
          <cell r="CL740">
            <v>0</v>
          </cell>
          <cell r="CN740">
            <v>0</v>
          </cell>
          <cell r="CO740">
            <v>0</v>
          </cell>
        </row>
        <row r="741">
          <cell r="B741">
            <v>0</v>
          </cell>
          <cell r="C741">
            <v>0</v>
          </cell>
          <cell r="E741">
            <v>0</v>
          </cell>
          <cell r="F741">
            <v>0</v>
          </cell>
          <cell r="H741">
            <v>0</v>
          </cell>
          <cell r="I741">
            <v>0</v>
          </cell>
          <cell r="K741">
            <v>0</v>
          </cell>
          <cell r="L741">
            <v>0</v>
          </cell>
          <cell r="N741">
            <v>0</v>
          </cell>
          <cell r="O741">
            <v>0</v>
          </cell>
          <cell r="Q741">
            <v>0</v>
          </cell>
          <cell r="R741">
            <v>0</v>
          </cell>
          <cell r="T741">
            <v>0</v>
          </cell>
          <cell r="U741">
            <v>0</v>
          </cell>
          <cell r="W741">
            <v>0</v>
          </cell>
          <cell r="X741">
            <v>0</v>
          </cell>
          <cell r="Z741">
            <v>0</v>
          </cell>
          <cell r="AA741">
            <v>0</v>
          </cell>
          <cell r="AC741">
            <v>0</v>
          </cell>
          <cell r="AD741">
            <v>0</v>
          </cell>
          <cell r="AF741">
            <v>0</v>
          </cell>
          <cell r="AG741">
            <v>0</v>
          </cell>
          <cell r="AI741">
            <v>0</v>
          </cell>
          <cell r="AJ741">
            <v>0</v>
          </cell>
          <cell r="AL741">
            <v>0</v>
          </cell>
          <cell r="AM741">
            <v>0</v>
          </cell>
          <cell r="AO741">
            <v>0</v>
          </cell>
          <cell r="AP741">
            <v>0</v>
          </cell>
          <cell r="AR741">
            <v>0</v>
          </cell>
          <cell r="AS741">
            <v>0</v>
          </cell>
          <cell r="AU741">
            <v>0</v>
          </cell>
          <cell r="AV741">
            <v>0</v>
          </cell>
          <cell r="AX741">
            <v>0</v>
          </cell>
          <cell r="AY741">
            <v>0</v>
          </cell>
          <cell r="BA741">
            <v>0</v>
          </cell>
          <cell r="BB741">
            <v>0</v>
          </cell>
          <cell r="BD741">
            <v>0</v>
          </cell>
          <cell r="BE741">
            <v>0</v>
          </cell>
          <cell r="BG741">
            <v>0</v>
          </cell>
          <cell r="BH741">
            <v>0</v>
          </cell>
          <cell r="BJ741">
            <v>0</v>
          </cell>
          <cell r="BK741">
            <v>0</v>
          </cell>
          <cell r="BM741">
            <v>0</v>
          </cell>
          <cell r="BN741">
            <v>1</v>
          </cell>
          <cell r="BP741">
            <v>0</v>
          </cell>
          <cell r="BQ741">
            <v>0</v>
          </cell>
          <cell r="BS741">
            <v>0</v>
          </cell>
          <cell r="BT741">
            <v>0</v>
          </cell>
          <cell r="BV741">
            <v>0</v>
          </cell>
          <cell r="BW741">
            <v>0</v>
          </cell>
          <cell r="BY741">
            <v>0</v>
          </cell>
          <cell r="BZ741">
            <v>0</v>
          </cell>
          <cell r="CB741">
            <v>0</v>
          </cell>
          <cell r="CC741">
            <v>0</v>
          </cell>
          <cell r="CE741">
            <v>0</v>
          </cell>
          <cell r="CF741">
            <v>0</v>
          </cell>
          <cell r="CH741">
            <v>0</v>
          </cell>
          <cell r="CI741">
            <v>0</v>
          </cell>
          <cell r="CK741">
            <v>0</v>
          </cell>
          <cell r="CL741">
            <v>0</v>
          </cell>
          <cell r="CN741">
            <v>0</v>
          </cell>
          <cell r="CO741">
            <v>0</v>
          </cell>
        </row>
        <row r="742">
          <cell r="B742">
            <v>0</v>
          </cell>
          <cell r="C742">
            <v>0</v>
          </cell>
          <cell r="E742">
            <v>0</v>
          </cell>
          <cell r="F742">
            <v>0</v>
          </cell>
          <cell r="H742">
            <v>0</v>
          </cell>
          <cell r="I742">
            <v>0</v>
          </cell>
          <cell r="K742">
            <v>0</v>
          </cell>
          <cell r="L742">
            <v>0</v>
          </cell>
          <cell r="N742">
            <v>0</v>
          </cell>
          <cell r="O742">
            <v>0</v>
          </cell>
          <cell r="Q742">
            <v>0</v>
          </cell>
          <cell r="R742">
            <v>0</v>
          </cell>
          <cell r="T742">
            <v>0</v>
          </cell>
          <cell r="U742">
            <v>0</v>
          </cell>
          <cell r="W742">
            <v>0</v>
          </cell>
          <cell r="X742">
            <v>0</v>
          </cell>
          <cell r="Z742">
            <v>0</v>
          </cell>
          <cell r="AA742">
            <v>0</v>
          </cell>
          <cell r="AC742">
            <v>0</v>
          </cell>
          <cell r="AD742">
            <v>0</v>
          </cell>
          <cell r="AF742">
            <v>0</v>
          </cell>
          <cell r="AG742">
            <v>0</v>
          </cell>
          <cell r="AI742">
            <v>0</v>
          </cell>
          <cell r="AJ742">
            <v>0</v>
          </cell>
          <cell r="AL742">
            <v>0</v>
          </cell>
          <cell r="AM742">
            <v>0</v>
          </cell>
          <cell r="AO742">
            <v>0</v>
          </cell>
          <cell r="AP742">
            <v>0</v>
          </cell>
          <cell r="AR742">
            <v>0</v>
          </cell>
          <cell r="AS742">
            <v>0</v>
          </cell>
          <cell r="AU742">
            <v>0</v>
          </cell>
          <cell r="AV742">
            <v>0</v>
          </cell>
          <cell r="AX742">
            <v>0</v>
          </cell>
          <cell r="AY742">
            <v>0</v>
          </cell>
          <cell r="BA742">
            <v>0</v>
          </cell>
          <cell r="BB742">
            <v>0</v>
          </cell>
          <cell r="BD742">
            <v>0</v>
          </cell>
          <cell r="BE742">
            <v>0</v>
          </cell>
          <cell r="BG742">
            <v>0</v>
          </cell>
          <cell r="BH742">
            <v>0</v>
          </cell>
          <cell r="BJ742">
            <v>0</v>
          </cell>
          <cell r="BK742">
            <v>0</v>
          </cell>
          <cell r="BM742">
            <v>0</v>
          </cell>
          <cell r="BN742">
            <v>1</v>
          </cell>
          <cell r="BP742">
            <v>0</v>
          </cell>
          <cell r="BQ742">
            <v>0</v>
          </cell>
          <cell r="BS742">
            <v>0</v>
          </cell>
          <cell r="BT742">
            <v>0</v>
          </cell>
          <cell r="BV742">
            <v>0</v>
          </cell>
          <cell r="BW742">
            <v>0</v>
          </cell>
          <cell r="BY742">
            <v>0</v>
          </cell>
          <cell r="BZ742">
            <v>0</v>
          </cell>
          <cell r="CB742">
            <v>0</v>
          </cell>
          <cell r="CC742">
            <v>0</v>
          </cell>
          <cell r="CE742">
            <v>0</v>
          </cell>
          <cell r="CF742">
            <v>0</v>
          </cell>
          <cell r="CH742">
            <v>0</v>
          </cell>
          <cell r="CI742">
            <v>0</v>
          </cell>
          <cell r="CK742">
            <v>0</v>
          </cell>
          <cell r="CL742">
            <v>0</v>
          </cell>
          <cell r="CN742">
            <v>0</v>
          </cell>
          <cell r="CO742">
            <v>0</v>
          </cell>
        </row>
        <row r="743">
          <cell r="B743">
            <v>0</v>
          </cell>
          <cell r="C743">
            <v>0</v>
          </cell>
          <cell r="E743">
            <v>0</v>
          </cell>
          <cell r="F743">
            <v>0</v>
          </cell>
          <cell r="H743">
            <v>0</v>
          </cell>
          <cell r="I743">
            <v>0</v>
          </cell>
          <cell r="K743">
            <v>0</v>
          </cell>
          <cell r="L743">
            <v>0</v>
          </cell>
          <cell r="N743">
            <v>0</v>
          </cell>
          <cell r="O743">
            <v>0</v>
          </cell>
          <cell r="Q743">
            <v>0</v>
          </cell>
          <cell r="R743">
            <v>0</v>
          </cell>
          <cell r="T743">
            <v>0</v>
          </cell>
          <cell r="U743">
            <v>0</v>
          </cell>
          <cell r="W743">
            <v>0</v>
          </cell>
          <cell r="X743">
            <v>0</v>
          </cell>
          <cell r="Z743">
            <v>0</v>
          </cell>
          <cell r="AA743">
            <v>0</v>
          </cell>
          <cell r="AC743">
            <v>0</v>
          </cell>
          <cell r="AD743">
            <v>0</v>
          </cell>
          <cell r="AF743">
            <v>0</v>
          </cell>
          <cell r="AG743">
            <v>0</v>
          </cell>
          <cell r="AI743">
            <v>0</v>
          </cell>
          <cell r="AJ743">
            <v>0</v>
          </cell>
          <cell r="AL743">
            <v>0</v>
          </cell>
          <cell r="AM743">
            <v>0</v>
          </cell>
          <cell r="AO743">
            <v>0</v>
          </cell>
          <cell r="AP743">
            <v>0</v>
          </cell>
          <cell r="AR743">
            <v>0</v>
          </cell>
          <cell r="AS743">
            <v>0</v>
          </cell>
          <cell r="AU743">
            <v>0</v>
          </cell>
          <cell r="AV743">
            <v>0</v>
          </cell>
          <cell r="AX743">
            <v>0</v>
          </cell>
          <cell r="AY743">
            <v>0</v>
          </cell>
          <cell r="BA743">
            <v>0</v>
          </cell>
          <cell r="BB743">
            <v>0</v>
          </cell>
          <cell r="BD743">
            <v>0</v>
          </cell>
          <cell r="BE743">
            <v>0</v>
          </cell>
          <cell r="BG743">
            <v>0</v>
          </cell>
          <cell r="BH743">
            <v>0</v>
          </cell>
          <cell r="BJ743">
            <v>0</v>
          </cell>
          <cell r="BK743">
            <v>0</v>
          </cell>
          <cell r="BM743">
            <v>0</v>
          </cell>
          <cell r="BN743">
            <v>1</v>
          </cell>
          <cell r="BP743">
            <v>0</v>
          </cell>
          <cell r="BQ743">
            <v>0</v>
          </cell>
          <cell r="BS743">
            <v>0</v>
          </cell>
          <cell r="BT743">
            <v>0</v>
          </cell>
          <cell r="BV743">
            <v>0</v>
          </cell>
          <cell r="BW743">
            <v>0</v>
          </cell>
          <cell r="BY743">
            <v>0</v>
          </cell>
          <cell r="BZ743">
            <v>0</v>
          </cell>
          <cell r="CB743">
            <v>0</v>
          </cell>
          <cell r="CC743">
            <v>0</v>
          </cell>
          <cell r="CE743">
            <v>0</v>
          </cell>
          <cell r="CF743">
            <v>0</v>
          </cell>
          <cell r="CH743">
            <v>0</v>
          </cell>
          <cell r="CI743">
            <v>0</v>
          </cell>
          <cell r="CK743">
            <v>0</v>
          </cell>
          <cell r="CL743">
            <v>0</v>
          </cell>
          <cell r="CN743">
            <v>0</v>
          </cell>
          <cell r="CO743">
            <v>0</v>
          </cell>
        </row>
        <row r="744">
          <cell r="B744">
            <v>0</v>
          </cell>
          <cell r="C744">
            <v>0</v>
          </cell>
          <cell r="E744">
            <v>0</v>
          </cell>
          <cell r="F744">
            <v>0</v>
          </cell>
          <cell r="H744">
            <v>0</v>
          </cell>
          <cell r="I744">
            <v>0</v>
          </cell>
          <cell r="K744">
            <v>0</v>
          </cell>
          <cell r="L744">
            <v>0</v>
          </cell>
          <cell r="N744">
            <v>0</v>
          </cell>
          <cell r="O744">
            <v>0</v>
          </cell>
          <cell r="Q744">
            <v>0</v>
          </cell>
          <cell r="R744">
            <v>0</v>
          </cell>
          <cell r="T744">
            <v>0</v>
          </cell>
          <cell r="U744">
            <v>0</v>
          </cell>
          <cell r="W744">
            <v>0</v>
          </cell>
          <cell r="X744">
            <v>0</v>
          </cell>
          <cell r="Z744">
            <v>0</v>
          </cell>
          <cell r="AA744">
            <v>0</v>
          </cell>
          <cell r="AC744">
            <v>0</v>
          </cell>
          <cell r="AD744">
            <v>0</v>
          </cell>
          <cell r="AF744">
            <v>0</v>
          </cell>
          <cell r="AG744">
            <v>0</v>
          </cell>
          <cell r="AI744">
            <v>0</v>
          </cell>
          <cell r="AJ744">
            <v>0</v>
          </cell>
          <cell r="AL744">
            <v>0</v>
          </cell>
          <cell r="AM744">
            <v>0</v>
          </cell>
          <cell r="AO744">
            <v>0</v>
          </cell>
          <cell r="AP744">
            <v>0</v>
          </cell>
          <cell r="AR744">
            <v>0</v>
          </cell>
          <cell r="AS744">
            <v>0</v>
          </cell>
          <cell r="AU744">
            <v>0</v>
          </cell>
          <cell r="AV744">
            <v>0</v>
          </cell>
          <cell r="AX744">
            <v>0</v>
          </cell>
          <cell r="AY744">
            <v>0</v>
          </cell>
          <cell r="BA744">
            <v>0</v>
          </cell>
          <cell r="BB744">
            <v>0</v>
          </cell>
          <cell r="BD744">
            <v>0</v>
          </cell>
          <cell r="BE744">
            <v>0</v>
          </cell>
          <cell r="BG744">
            <v>0</v>
          </cell>
          <cell r="BH744">
            <v>0</v>
          </cell>
          <cell r="BJ744">
            <v>0</v>
          </cell>
          <cell r="BK744">
            <v>0</v>
          </cell>
          <cell r="BM744">
            <v>0</v>
          </cell>
          <cell r="BN744">
            <v>1</v>
          </cell>
          <cell r="BP744">
            <v>0</v>
          </cell>
          <cell r="BQ744">
            <v>0</v>
          </cell>
          <cell r="BS744">
            <v>0</v>
          </cell>
          <cell r="BT744">
            <v>0</v>
          </cell>
          <cell r="BV744">
            <v>0</v>
          </cell>
          <cell r="BW744">
            <v>0</v>
          </cell>
          <cell r="BY744">
            <v>0</v>
          </cell>
          <cell r="BZ744">
            <v>0</v>
          </cell>
          <cell r="CB744">
            <v>0</v>
          </cell>
          <cell r="CC744">
            <v>0</v>
          </cell>
          <cell r="CE744">
            <v>0</v>
          </cell>
          <cell r="CF744">
            <v>0</v>
          </cell>
          <cell r="CH744">
            <v>0</v>
          </cell>
          <cell r="CI744">
            <v>0</v>
          </cell>
          <cell r="CK744">
            <v>0</v>
          </cell>
          <cell r="CL744">
            <v>0</v>
          </cell>
          <cell r="CN744">
            <v>0</v>
          </cell>
          <cell r="CO744">
            <v>0</v>
          </cell>
        </row>
        <row r="745">
          <cell r="B745">
            <v>0</v>
          </cell>
          <cell r="C745">
            <v>0</v>
          </cell>
          <cell r="E745">
            <v>0</v>
          </cell>
          <cell r="F745">
            <v>0</v>
          </cell>
          <cell r="H745">
            <v>0</v>
          </cell>
          <cell r="I745">
            <v>0</v>
          </cell>
          <cell r="K745">
            <v>0</v>
          </cell>
          <cell r="L745">
            <v>0</v>
          </cell>
          <cell r="N745">
            <v>0</v>
          </cell>
          <cell r="O745">
            <v>0</v>
          </cell>
          <cell r="Q745">
            <v>0</v>
          </cell>
          <cell r="R745">
            <v>0</v>
          </cell>
          <cell r="T745">
            <v>0</v>
          </cell>
          <cell r="U745">
            <v>0</v>
          </cell>
          <cell r="W745">
            <v>0</v>
          </cell>
          <cell r="X745">
            <v>0</v>
          </cell>
          <cell r="Z745">
            <v>0</v>
          </cell>
          <cell r="AA745">
            <v>0</v>
          </cell>
          <cell r="AC745">
            <v>0</v>
          </cell>
          <cell r="AD745">
            <v>0</v>
          </cell>
          <cell r="AF745">
            <v>0</v>
          </cell>
          <cell r="AG745">
            <v>0</v>
          </cell>
          <cell r="AI745">
            <v>0</v>
          </cell>
          <cell r="AJ745">
            <v>0</v>
          </cell>
          <cell r="AL745">
            <v>0</v>
          </cell>
          <cell r="AM745">
            <v>0</v>
          </cell>
          <cell r="AO745">
            <v>0</v>
          </cell>
          <cell r="AP745">
            <v>0</v>
          </cell>
          <cell r="AR745">
            <v>0</v>
          </cell>
          <cell r="AS745">
            <v>0</v>
          </cell>
          <cell r="AU745">
            <v>0</v>
          </cell>
          <cell r="AV745">
            <v>0</v>
          </cell>
          <cell r="AX745">
            <v>0</v>
          </cell>
          <cell r="AY745">
            <v>0</v>
          </cell>
          <cell r="BA745">
            <v>0</v>
          </cell>
          <cell r="BB745">
            <v>0</v>
          </cell>
          <cell r="BD745">
            <v>0</v>
          </cell>
          <cell r="BE745">
            <v>0</v>
          </cell>
          <cell r="BG745">
            <v>0</v>
          </cell>
          <cell r="BH745">
            <v>0</v>
          </cell>
          <cell r="BJ745">
            <v>0</v>
          </cell>
          <cell r="BK745">
            <v>0</v>
          </cell>
          <cell r="BM745">
            <v>0</v>
          </cell>
          <cell r="BN745">
            <v>1</v>
          </cell>
          <cell r="BP745">
            <v>0</v>
          </cell>
          <cell r="BQ745">
            <v>0</v>
          </cell>
          <cell r="BS745">
            <v>0</v>
          </cell>
          <cell r="BT745">
            <v>0</v>
          </cell>
          <cell r="BV745">
            <v>0</v>
          </cell>
          <cell r="BW745">
            <v>0</v>
          </cell>
          <cell r="BY745">
            <v>0</v>
          </cell>
          <cell r="BZ745">
            <v>0</v>
          </cell>
          <cell r="CB745">
            <v>0</v>
          </cell>
          <cell r="CC745">
            <v>0</v>
          </cell>
          <cell r="CE745">
            <v>0</v>
          </cell>
          <cell r="CF745">
            <v>0</v>
          </cell>
          <cell r="CH745">
            <v>0</v>
          </cell>
          <cell r="CI745">
            <v>0</v>
          </cell>
          <cell r="CK745">
            <v>0</v>
          </cell>
          <cell r="CL745">
            <v>0</v>
          </cell>
          <cell r="CN745">
            <v>0</v>
          </cell>
          <cell r="CO745">
            <v>0</v>
          </cell>
        </row>
        <row r="746">
          <cell r="B746">
            <v>0</v>
          </cell>
          <cell r="C746">
            <v>0</v>
          </cell>
          <cell r="E746">
            <v>0</v>
          </cell>
          <cell r="F746">
            <v>0</v>
          </cell>
          <cell r="H746">
            <v>0</v>
          </cell>
          <cell r="I746">
            <v>0</v>
          </cell>
          <cell r="K746">
            <v>0</v>
          </cell>
          <cell r="L746">
            <v>0</v>
          </cell>
          <cell r="N746">
            <v>0</v>
          </cell>
          <cell r="O746">
            <v>0</v>
          </cell>
          <cell r="Q746">
            <v>0</v>
          </cell>
          <cell r="R746">
            <v>0</v>
          </cell>
          <cell r="T746">
            <v>0</v>
          </cell>
          <cell r="U746">
            <v>0</v>
          </cell>
          <cell r="W746">
            <v>0</v>
          </cell>
          <cell r="X746">
            <v>0</v>
          </cell>
          <cell r="Z746">
            <v>0</v>
          </cell>
          <cell r="AA746">
            <v>0</v>
          </cell>
          <cell r="AC746">
            <v>0</v>
          </cell>
          <cell r="AD746">
            <v>0</v>
          </cell>
          <cell r="AF746">
            <v>0</v>
          </cell>
          <cell r="AG746">
            <v>0</v>
          </cell>
          <cell r="AI746">
            <v>0</v>
          </cell>
          <cell r="AJ746">
            <v>0</v>
          </cell>
          <cell r="AL746">
            <v>0</v>
          </cell>
          <cell r="AM746">
            <v>0</v>
          </cell>
          <cell r="AO746">
            <v>0</v>
          </cell>
          <cell r="AP746">
            <v>0</v>
          </cell>
          <cell r="AR746">
            <v>0</v>
          </cell>
          <cell r="AS746">
            <v>0</v>
          </cell>
          <cell r="AU746">
            <v>0</v>
          </cell>
          <cell r="AV746">
            <v>0</v>
          </cell>
          <cell r="AX746">
            <v>0</v>
          </cell>
          <cell r="AY746">
            <v>0</v>
          </cell>
          <cell r="BA746">
            <v>0</v>
          </cell>
          <cell r="BB746">
            <v>0</v>
          </cell>
          <cell r="BD746">
            <v>0</v>
          </cell>
          <cell r="BE746">
            <v>0</v>
          </cell>
          <cell r="BG746">
            <v>0</v>
          </cell>
          <cell r="BH746">
            <v>0</v>
          </cell>
          <cell r="BJ746">
            <v>0</v>
          </cell>
          <cell r="BK746">
            <v>0</v>
          </cell>
          <cell r="BM746">
            <v>0</v>
          </cell>
          <cell r="BN746">
            <v>1</v>
          </cell>
          <cell r="BP746">
            <v>0</v>
          </cell>
          <cell r="BQ746">
            <v>0</v>
          </cell>
          <cell r="BS746">
            <v>0</v>
          </cell>
          <cell r="BT746">
            <v>0</v>
          </cell>
          <cell r="BV746">
            <v>0</v>
          </cell>
          <cell r="BW746">
            <v>0</v>
          </cell>
          <cell r="BY746">
            <v>0</v>
          </cell>
          <cell r="BZ746">
            <v>0</v>
          </cell>
          <cell r="CB746">
            <v>0</v>
          </cell>
          <cell r="CC746">
            <v>0</v>
          </cell>
          <cell r="CE746">
            <v>0</v>
          </cell>
          <cell r="CF746">
            <v>0</v>
          </cell>
          <cell r="CH746">
            <v>0</v>
          </cell>
          <cell r="CI746">
            <v>0</v>
          </cell>
          <cell r="CK746">
            <v>0</v>
          </cell>
          <cell r="CL746">
            <v>0</v>
          </cell>
          <cell r="CN746">
            <v>0</v>
          </cell>
          <cell r="CO746">
            <v>0</v>
          </cell>
        </row>
        <row r="747">
          <cell r="B747">
            <v>0</v>
          </cell>
          <cell r="C747">
            <v>0</v>
          </cell>
          <cell r="E747">
            <v>0</v>
          </cell>
          <cell r="F747">
            <v>0</v>
          </cell>
          <cell r="H747">
            <v>0</v>
          </cell>
          <cell r="I747">
            <v>0</v>
          </cell>
          <cell r="K747">
            <v>0</v>
          </cell>
          <cell r="L747">
            <v>0</v>
          </cell>
          <cell r="N747">
            <v>0</v>
          </cell>
          <cell r="O747">
            <v>0</v>
          </cell>
          <cell r="Q747">
            <v>0</v>
          </cell>
          <cell r="R747">
            <v>0</v>
          </cell>
          <cell r="T747">
            <v>0</v>
          </cell>
          <cell r="U747">
            <v>0</v>
          </cell>
          <cell r="W747">
            <v>0</v>
          </cell>
          <cell r="X747">
            <v>0</v>
          </cell>
          <cell r="Z747">
            <v>0</v>
          </cell>
          <cell r="AA747">
            <v>0</v>
          </cell>
          <cell r="AC747">
            <v>0</v>
          </cell>
          <cell r="AD747">
            <v>0</v>
          </cell>
          <cell r="AF747">
            <v>0</v>
          </cell>
          <cell r="AG747">
            <v>0</v>
          </cell>
          <cell r="AI747">
            <v>0</v>
          </cell>
          <cell r="AJ747">
            <v>0</v>
          </cell>
          <cell r="AL747">
            <v>0</v>
          </cell>
          <cell r="AM747">
            <v>0</v>
          </cell>
          <cell r="AO747">
            <v>0</v>
          </cell>
          <cell r="AP747">
            <v>0</v>
          </cell>
          <cell r="AR747">
            <v>0</v>
          </cell>
          <cell r="AS747">
            <v>0</v>
          </cell>
          <cell r="AU747">
            <v>0</v>
          </cell>
          <cell r="AV747">
            <v>0</v>
          </cell>
          <cell r="AX747">
            <v>0</v>
          </cell>
          <cell r="AY747">
            <v>0</v>
          </cell>
          <cell r="BA747">
            <v>0</v>
          </cell>
          <cell r="BB747">
            <v>0</v>
          </cell>
          <cell r="BD747">
            <v>0</v>
          </cell>
          <cell r="BE747">
            <v>0</v>
          </cell>
          <cell r="BG747">
            <v>0</v>
          </cell>
          <cell r="BH747">
            <v>0</v>
          </cell>
          <cell r="BJ747">
            <v>0</v>
          </cell>
          <cell r="BK747">
            <v>0</v>
          </cell>
          <cell r="BM747">
            <v>0</v>
          </cell>
          <cell r="BN747">
            <v>1</v>
          </cell>
          <cell r="BP747">
            <v>0</v>
          </cell>
          <cell r="BQ747">
            <v>0</v>
          </cell>
          <cell r="BS747">
            <v>0</v>
          </cell>
          <cell r="BT747">
            <v>0</v>
          </cell>
          <cell r="BV747">
            <v>0</v>
          </cell>
          <cell r="BW747">
            <v>0</v>
          </cell>
          <cell r="BY747">
            <v>0</v>
          </cell>
          <cell r="BZ747">
            <v>0</v>
          </cell>
          <cell r="CB747">
            <v>0</v>
          </cell>
          <cell r="CC747">
            <v>0</v>
          </cell>
          <cell r="CE747">
            <v>0</v>
          </cell>
          <cell r="CF747">
            <v>0</v>
          </cell>
          <cell r="CH747">
            <v>0</v>
          </cell>
          <cell r="CI747">
            <v>0</v>
          </cell>
          <cell r="CK747">
            <v>0</v>
          </cell>
          <cell r="CL747">
            <v>0</v>
          </cell>
          <cell r="CN747">
            <v>0</v>
          </cell>
          <cell r="CO747">
            <v>0</v>
          </cell>
        </row>
        <row r="748">
          <cell r="B748">
            <v>0</v>
          </cell>
          <cell r="C748">
            <v>0</v>
          </cell>
          <cell r="E748">
            <v>0</v>
          </cell>
          <cell r="F748">
            <v>0</v>
          </cell>
          <cell r="H748">
            <v>0</v>
          </cell>
          <cell r="I748">
            <v>0</v>
          </cell>
          <cell r="K748">
            <v>0</v>
          </cell>
          <cell r="L748">
            <v>0</v>
          </cell>
          <cell r="N748">
            <v>0</v>
          </cell>
          <cell r="O748">
            <v>0</v>
          </cell>
          <cell r="Q748">
            <v>0</v>
          </cell>
          <cell r="R748">
            <v>0</v>
          </cell>
          <cell r="T748">
            <v>0</v>
          </cell>
          <cell r="U748">
            <v>0</v>
          </cell>
          <cell r="W748">
            <v>0</v>
          </cell>
          <cell r="X748">
            <v>0</v>
          </cell>
          <cell r="Z748">
            <v>0</v>
          </cell>
          <cell r="AA748">
            <v>0</v>
          </cell>
          <cell r="AC748">
            <v>0</v>
          </cell>
          <cell r="AD748">
            <v>0</v>
          </cell>
          <cell r="AF748">
            <v>0</v>
          </cell>
          <cell r="AG748">
            <v>0</v>
          </cell>
          <cell r="AI748">
            <v>0</v>
          </cell>
          <cell r="AJ748">
            <v>0</v>
          </cell>
          <cell r="AL748">
            <v>0</v>
          </cell>
          <cell r="AM748">
            <v>0</v>
          </cell>
          <cell r="AO748">
            <v>0</v>
          </cell>
          <cell r="AP748">
            <v>0</v>
          </cell>
          <cell r="AR748">
            <v>0</v>
          </cell>
          <cell r="AS748">
            <v>0</v>
          </cell>
          <cell r="AU748">
            <v>0</v>
          </cell>
          <cell r="AV748">
            <v>0</v>
          </cell>
          <cell r="AX748">
            <v>0</v>
          </cell>
          <cell r="AY748">
            <v>0</v>
          </cell>
          <cell r="BA748">
            <v>0</v>
          </cell>
          <cell r="BB748">
            <v>0</v>
          </cell>
          <cell r="BD748">
            <v>0</v>
          </cell>
          <cell r="BE748">
            <v>0</v>
          </cell>
          <cell r="BG748">
            <v>0</v>
          </cell>
          <cell r="BH748">
            <v>0</v>
          </cell>
          <cell r="BJ748">
            <v>0</v>
          </cell>
          <cell r="BK748">
            <v>0</v>
          </cell>
          <cell r="BM748">
            <v>0</v>
          </cell>
          <cell r="BN748">
            <v>1</v>
          </cell>
          <cell r="BP748">
            <v>0</v>
          </cell>
          <cell r="BQ748">
            <v>0</v>
          </cell>
          <cell r="BS748">
            <v>0</v>
          </cell>
          <cell r="BT748">
            <v>0</v>
          </cell>
          <cell r="BV748">
            <v>0</v>
          </cell>
          <cell r="BW748">
            <v>0</v>
          </cell>
          <cell r="BY748">
            <v>0</v>
          </cell>
          <cell r="BZ748">
            <v>0</v>
          </cell>
          <cell r="CB748">
            <v>0</v>
          </cell>
          <cell r="CC748">
            <v>0</v>
          </cell>
          <cell r="CE748">
            <v>0</v>
          </cell>
          <cell r="CF748">
            <v>0</v>
          </cell>
          <cell r="CH748">
            <v>0</v>
          </cell>
          <cell r="CI748">
            <v>0</v>
          </cell>
          <cell r="CK748">
            <v>0</v>
          </cell>
          <cell r="CL748">
            <v>0</v>
          </cell>
          <cell r="CN748">
            <v>0</v>
          </cell>
          <cell r="CO748">
            <v>0</v>
          </cell>
        </row>
        <row r="749">
          <cell r="B749">
            <v>0</v>
          </cell>
          <cell r="C749">
            <v>0</v>
          </cell>
          <cell r="E749">
            <v>0</v>
          </cell>
          <cell r="F749">
            <v>0</v>
          </cell>
          <cell r="H749">
            <v>0</v>
          </cell>
          <cell r="I749">
            <v>0</v>
          </cell>
          <cell r="K749">
            <v>0</v>
          </cell>
          <cell r="L749">
            <v>0</v>
          </cell>
          <cell r="N749">
            <v>0</v>
          </cell>
          <cell r="O749">
            <v>0</v>
          </cell>
          <cell r="Q749">
            <v>0</v>
          </cell>
          <cell r="R749">
            <v>0</v>
          </cell>
          <cell r="T749">
            <v>0</v>
          </cell>
          <cell r="U749">
            <v>0</v>
          </cell>
          <cell r="W749">
            <v>0</v>
          </cell>
          <cell r="X749">
            <v>0</v>
          </cell>
          <cell r="Z749">
            <v>0</v>
          </cell>
          <cell r="AA749">
            <v>0</v>
          </cell>
          <cell r="AC749">
            <v>0</v>
          </cell>
          <cell r="AD749">
            <v>0</v>
          </cell>
          <cell r="AF749">
            <v>0</v>
          </cell>
          <cell r="AG749">
            <v>0</v>
          </cell>
          <cell r="AI749">
            <v>0</v>
          </cell>
          <cell r="AJ749">
            <v>0</v>
          </cell>
          <cell r="AL749">
            <v>0</v>
          </cell>
          <cell r="AM749">
            <v>0</v>
          </cell>
          <cell r="AO749">
            <v>0</v>
          </cell>
          <cell r="AP749">
            <v>0</v>
          </cell>
          <cell r="AR749">
            <v>0</v>
          </cell>
          <cell r="AS749">
            <v>0</v>
          </cell>
          <cell r="AU749">
            <v>0</v>
          </cell>
          <cell r="AV749">
            <v>0</v>
          </cell>
          <cell r="AX749">
            <v>0</v>
          </cell>
          <cell r="AY749">
            <v>0</v>
          </cell>
          <cell r="BA749">
            <v>0</v>
          </cell>
          <cell r="BB749">
            <v>0</v>
          </cell>
          <cell r="BD749">
            <v>0</v>
          </cell>
          <cell r="BE749">
            <v>0</v>
          </cell>
          <cell r="BG749">
            <v>0</v>
          </cell>
          <cell r="BH749">
            <v>0</v>
          </cell>
          <cell r="BJ749">
            <v>0</v>
          </cell>
          <cell r="BK749">
            <v>0</v>
          </cell>
          <cell r="BM749">
            <v>0</v>
          </cell>
          <cell r="BN749">
            <v>1</v>
          </cell>
          <cell r="BP749">
            <v>0</v>
          </cell>
          <cell r="BQ749">
            <v>0</v>
          </cell>
          <cell r="BS749">
            <v>0</v>
          </cell>
          <cell r="BT749">
            <v>0</v>
          </cell>
          <cell r="BV749">
            <v>0</v>
          </cell>
          <cell r="BW749">
            <v>0</v>
          </cell>
          <cell r="BY749">
            <v>0</v>
          </cell>
          <cell r="BZ749">
            <v>0</v>
          </cell>
          <cell r="CB749">
            <v>0</v>
          </cell>
          <cell r="CC749">
            <v>0</v>
          </cell>
          <cell r="CE749">
            <v>0</v>
          </cell>
          <cell r="CF749">
            <v>0</v>
          </cell>
          <cell r="CH749">
            <v>0</v>
          </cell>
          <cell r="CI749">
            <v>0</v>
          </cell>
          <cell r="CK749">
            <v>0</v>
          </cell>
          <cell r="CL749">
            <v>0</v>
          </cell>
          <cell r="CN749">
            <v>0</v>
          </cell>
          <cell r="CO749">
            <v>0</v>
          </cell>
        </row>
        <row r="750">
          <cell r="B750">
            <v>0</v>
          </cell>
          <cell r="C750">
            <v>0</v>
          </cell>
          <cell r="E750">
            <v>0</v>
          </cell>
          <cell r="F750">
            <v>0</v>
          </cell>
          <cell r="H750">
            <v>0</v>
          </cell>
          <cell r="I750">
            <v>0</v>
          </cell>
          <cell r="K750">
            <v>0</v>
          </cell>
          <cell r="L750">
            <v>0</v>
          </cell>
          <cell r="N750">
            <v>0</v>
          </cell>
          <cell r="O750">
            <v>0</v>
          </cell>
          <cell r="Q750">
            <v>0</v>
          </cell>
          <cell r="R750">
            <v>0</v>
          </cell>
          <cell r="T750">
            <v>0</v>
          </cell>
          <cell r="U750">
            <v>0</v>
          </cell>
          <cell r="W750">
            <v>0</v>
          </cell>
          <cell r="X750">
            <v>0</v>
          </cell>
          <cell r="Z750">
            <v>0</v>
          </cell>
          <cell r="AA750">
            <v>0</v>
          </cell>
          <cell r="AC750">
            <v>0</v>
          </cell>
          <cell r="AD750">
            <v>0</v>
          </cell>
          <cell r="AF750">
            <v>0</v>
          </cell>
          <cell r="AG750">
            <v>0</v>
          </cell>
          <cell r="AI750">
            <v>0</v>
          </cell>
          <cell r="AJ750">
            <v>0</v>
          </cell>
          <cell r="AL750">
            <v>0</v>
          </cell>
          <cell r="AM750">
            <v>0</v>
          </cell>
          <cell r="AO750">
            <v>0</v>
          </cell>
          <cell r="AP750">
            <v>0</v>
          </cell>
          <cell r="AR750">
            <v>0</v>
          </cell>
          <cell r="AS750">
            <v>0</v>
          </cell>
          <cell r="AU750">
            <v>0</v>
          </cell>
          <cell r="AV750">
            <v>0</v>
          </cell>
          <cell r="AX750">
            <v>0</v>
          </cell>
          <cell r="AY750">
            <v>0</v>
          </cell>
          <cell r="BA750">
            <v>0</v>
          </cell>
          <cell r="BB750">
            <v>0</v>
          </cell>
          <cell r="BD750">
            <v>0</v>
          </cell>
          <cell r="BE750">
            <v>0</v>
          </cell>
          <cell r="BG750">
            <v>0</v>
          </cell>
          <cell r="BH750">
            <v>0</v>
          </cell>
          <cell r="BJ750">
            <v>0</v>
          </cell>
          <cell r="BK750">
            <v>0</v>
          </cell>
          <cell r="BM750">
            <v>0</v>
          </cell>
          <cell r="BN750">
            <v>1</v>
          </cell>
          <cell r="BP750">
            <v>0</v>
          </cell>
          <cell r="BQ750">
            <v>0</v>
          </cell>
          <cell r="BS750">
            <v>0</v>
          </cell>
          <cell r="BT750">
            <v>0</v>
          </cell>
          <cell r="BV750">
            <v>0</v>
          </cell>
          <cell r="BW750">
            <v>0</v>
          </cell>
          <cell r="BY750">
            <v>0</v>
          </cell>
          <cell r="BZ750">
            <v>0</v>
          </cell>
          <cell r="CB750">
            <v>0</v>
          </cell>
          <cell r="CC750">
            <v>0</v>
          </cell>
          <cell r="CE750">
            <v>0</v>
          </cell>
          <cell r="CF750">
            <v>0</v>
          </cell>
          <cell r="CH750">
            <v>0</v>
          </cell>
          <cell r="CI750">
            <v>0</v>
          </cell>
          <cell r="CK750">
            <v>0</v>
          </cell>
          <cell r="CL750">
            <v>0</v>
          </cell>
          <cell r="CN750">
            <v>0</v>
          </cell>
          <cell r="CO750">
            <v>0</v>
          </cell>
        </row>
        <row r="751">
          <cell r="B751">
            <v>0</v>
          </cell>
          <cell r="C751">
            <v>0</v>
          </cell>
          <cell r="E751">
            <v>0</v>
          </cell>
          <cell r="F751">
            <v>0</v>
          </cell>
          <cell r="H751">
            <v>0</v>
          </cell>
          <cell r="I751">
            <v>0</v>
          </cell>
          <cell r="K751">
            <v>0</v>
          </cell>
          <cell r="L751">
            <v>0</v>
          </cell>
          <cell r="N751">
            <v>0</v>
          </cell>
          <cell r="O751">
            <v>0</v>
          </cell>
          <cell r="Q751">
            <v>0</v>
          </cell>
          <cell r="R751">
            <v>0</v>
          </cell>
          <cell r="T751">
            <v>0</v>
          </cell>
          <cell r="U751">
            <v>0</v>
          </cell>
          <cell r="W751">
            <v>0</v>
          </cell>
          <cell r="X751">
            <v>0</v>
          </cell>
          <cell r="Z751">
            <v>0</v>
          </cell>
          <cell r="AA751">
            <v>0</v>
          </cell>
          <cell r="AC751">
            <v>0</v>
          </cell>
          <cell r="AD751">
            <v>0</v>
          </cell>
          <cell r="AF751">
            <v>0</v>
          </cell>
          <cell r="AG751">
            <v>0</v>
          </cell>
          <cell r="AI751">
            <v>0</v>
          </cell>
          <cell r="AJ751">
            <v>0</v>
          </cell>
          <cell r="AL751">
            <v>0</v>
          </cell>
          <cell r="AM751">
            <v>0</v>
          </cell>
          <cell r="AO751">
            <v>0</v>
          </cell>
          <cell r="AP751">
            <v>0</v>
          </cell>
          <cell r="AR751">
            <v>0</v>
          </cell>
          <cell r="AS751">
            <v>0</v>
          </cell>
          <cell r="AU751">
            <v>0</v>
          </cell>
          <cell r="AV751">
            <v>0</v>
          </cell>
          <cell r="AX751">
            <v>0</v>
          </cell>
          <cell r="AY751">
            <v>0</v>
          </cell>
          <cell r="BA751">
            <v>0</v>
          </cell>
          <cell r="BB751">
            <v>0</v>
          </cell>
          <cell r="BD751">
            <v>0</v>
          </cell>
          <cell r="BE751">
            <v>0</v>
          </cell>
          <cell r="BG751">
            <v>0</v>
          </cell>
          <cell r="BH751">
            <v>0</v>
          </cell>
          <cell r="BJ751">
            <v>0</v>
          </cell>
          <cell r="BK751">
            <v>0</v>
          </cell>
          <cell r="BM751">
            <v>0</v>
          </cell>
          <cell r="BN751">
            <v>1</v>
          </cell>
          <cell r="BP751">
            <v>0</v>
          </cell>
          <cell r="BQ751">
            <v>0</v>
          </cell>
          <cell r="BS751">
            <v>0</v>
          </cell>
          <cell r="BT751">
            <v>0</v>
          </cell>
          <cell r="BV751">
            <v>0</v>
          </cell>
          <cell r="BW751">
            <v>0</v>
          </cell>
          <cell r="BY751">
            <v>0</v>
          </cell>
          <cell r="BZ751">
            <v>0</v>
          </cell>
          <cell r="CB751">
            <v>0</v>
          </cell>
          <cell r="CC751">
            <v>0</v>
          </cell>
          <cell r="CE751">
            <v>0</v>
          </cell>
          <cell r="CF751">
            <v>0</v>
          </cell>
          <cell r="CH751">
            <v>0</v>
          </cell>
          <cell r="CI751">
            <v>0</v>
          </cell>
          <cell r="CK751">
            <v>0</v>
          </cell>
          <cell r="CL751">
            <v>0</v>
          </cell>
          <cell r="CN751">
            <v>0</v>
          </cell>
          <cell r="CO751">
            <v>0</v>
          </cell>
        </row>
        <row r="752">
          <cell r="B752">
            <v>0</v>
          </cell>
          <cell r="C752">
            <v>0</v>
          </cell>
          <cell r="E752">
            <v>0</v>
          </cell>
          <cell r="F752">
            <v>0</v>
          </cell>
          <cell r="H752">
            <v>0</v>
          </cell>
          <cell r="I752">
            <v>0</v>
          </cell>
          <cell r="K752">
            <v>0</v>
          </cell>
          <cell r="L752">
            <v>0</v>
          </cell>
          <cell r="N752">
            <v>0</v>
          </cell>
          <cell r="O752">
            <v>0</v>
          </cell>
          <cell r="Q752">
            <v>0</v>
          </cell>
          <cell r="R752">
            <v>0</v>
          </cell>
          <cell r="T752">
            <v>0</v>
          </cell>
          <cell r="U752">
            <v>0</v>
          </cell>
          <cell r="W752">
            <v>0</v>
          </cell>
          <cell r="X752">
            <v>0</v>
          </cell>
          <cell r="Z752">
            <v>0</v>
          </cell>
          <cell r="AA752">
            <v>0</v>
          </cell>
          <cell r="AC752">
            <v>0</v>
          </cell>
          <cell r="AD752">
            <v>0</v>
          </cell>
          <cell r="AF752">
            <v>0</v>
          </cell>
          <cell r="AG752">
            <v>0</v>
          </cell>
          <cell r="AI752">
            <v>0</v>
          </cell>
          <cell r="AJ752">
            <v>0</v>
          </cell>
          <cell r="AL752">
            <v>0</v>
          </cell>
          <cell r="AM752">
            <v>0</v>
          </cell>
          <cell r="AO752">
            <v>0</v>
          </cell>
          <cell r="AP752">
            <v>0</v>
          </cell>
          <cell r="AR752">
            <v>0</v>
          </cell>
          <cell r="AS752">
            <v>0</v>
          </cell>
          <cell r="AU752">
            <v>0</v>
          </cell>
          <cell r="AV752">
            <v>0</v>
          </cell>
          <cell r="AX752">
            <v>0</v>
          </cell>
          <cell r="AY752">
            <v>0</v>
          </cell>
          <cell r="BA752">
            <v>0</v>
          </cell>
          <cell r="BB752">
            <v>0</v>
          </cell>
          <cell r="BD752">
            <v>0</v>
          </cell>
          <cell r="BE752">
            <v>0</v>
          </cell>
          <cell r="BG752">
            <v>0</v>
          </cell>
          <cell r="BH752">
            <v>0</v>
          </cell>
          <cell r="BJ752">
            <v>0</v>
          </cell>
          <cell r="BK752">
            <v>0</v>
          </cell>
          <cell r="BM752">
            <v>0</v>
          </cell>
          <cell r="BN752">
            <v>1</v>
          </cell>
          <cell r="BP752">
            <v>0</v>
          </cell>
          <cell r="BQ752">
            <v>0</v>
          </cell>
          <cell r="BS752">
            <v>0</v>
          </cell>
          <cell r="BT752">
            <v>0</v>
          </cell>
          <cell r="BV752">
            <v>0</v>
          </cell>
          <cell r="BW752">
            <v>0</v>
          </cell>
          <cell r="BY752">
            <v>0</v>
          </cell>
          <cell r="BZ752">
            <v>0</v>
          </cell>
          <cell r="CB752">
            <v>0</v>
          </cell>
          <cell r="CC752">
            <v>0</v>
          </cell>
          <cell r="CE752">
            <v>0</v>
          </cell>
          <cell r="CF752">
            <v>0</v>
          </cell>
          <cell r="CH752">
            <v>0</v>
          </cell>
          <cell r="CI752">
            <v>0</v>
          </cell>
          <cell r="CK752">
            <v>0</v>
          </cell>
          <cell r="CL752">
            <v>0</v>
          </cell>
          <cell r="CN752">
            <v>0</v>
          </cell>
          <cell r="CO752">
            <v>0</v>
          </cell>
        </row>
        <row r="753">
          <cell r="B753">
            <v>0</v>
          </cell>
          <cell r="C753">
            <v>0</v>
          </cell>
          <cell r="E753">
            <v>0</v>
          </cell>
          <cell r="F753">
            <v>0</v>
          </cell>
          <cell r="H753">
            <v>0</v>
          </cell>
          <cell r="I753">
            <v>0</v>
          </cell>
          <cell r="K753">
            <v>0</v>
          </cell>
          <cell r="L753">
            <v>0</v>
          </cell>
          <cell r="N753">
            <v>0</v>
          </cell>
          <cell r="O753">
            <v>0</v>
          </cell>
          <cell r="Q753">
            <v>0</v>
          </cell>
          <cell r="R753">
            <v>0</v>
          </cell>
          <cell r="T753">
            <v>0</v>
          </cell>
          <cell r="U753">
            <v>0</v>
          </cell>
          <cell r="W753">
            <v>0</v>
          </cell>
          <cell r="X753">
            <v>0</v>
          </cell>
          <cell r="Z753">
            <v>0</v>
          </cell>
          <cell r="AA753">
            <v>0</v>
          </cell>
          <cell r="AC753">
            <v>0</v>
          </cell>
          <cell r="AD753">
            <v>0</v>
          </cell>
          <cell r="AF753">
            <v>0</v>
          </cell>
          <cell r="AG753">
            <v>0</v>
          </cell>
          <cell r="AI753">
            <v>0</v>
          </cell>
          <cell r="AJ753">
            <v>0</v>
          </cell>
          <cell r="AL753">
            <v>0</v>
          </cell>
          <cell r="AM753">
            <v>0</v>
          </cell>
          <cell r="AO753">
            <v>0</v>
          </cell>
          <cell r="AP753">
            <v>0</v>
          </cell>
          <cell r="AR753">
            <v>0</v>
          </cell>
          <cell r="AS753">
            <v>0</v>
          </cell>
          <cell r="AU753">
            <v>0</v>
          </cell>
          <cell r="AV753">
            <v>0</v>
          </cell>
          <cell r="AX753">
            <v>0</v>
          </cell>
          <cell r="AY753">
            <v>0</v>
          </cell>
          <cell r="BA753">
            <v>0</v>
          </cell>
          <cell r="BB753">
            <v>0</v>
          </cell>
          <cell r="BD753">
            <v>0</v>
          </cell>
          <cell r="BE753">
            <v>0</v>
          </cell>
          <cell r="BG753">
            <v>0</v>
          </cell>
          <cell r="BH753">
            <v>0</v>
          </cell>
          <cell r="BJ753">
            <v>0</v>
          </cell>
          <cell r="BK753">
            <v>0</v>
          </cell>
          <cell r="BM753">
            <v>0</v>
          </cell>
          <cell r="BN753">
            <v>1</v>
          </cell>
          <cell r="BP753">
            <v>0</v>
          </cell>
          <cell r="BQ753">
            <v>0</v>
          </cell>
          <cell r="BS753">
            <v>0</v>
          </cell>
          <cell r="BT753">
            <v>0</v>
          </cell>
          <cell r="BV753">
            <v>0</v>
          </cell>
          <cell r="BW753">
            <v>0</v>
          </cell>
          <cell r="BY753">
            <v>0</v>
          </cell>
          <cell r="BZ753">
            <v>0</v>
          </cell>
          <cell r="CB753">
            <v>0</v>
          </cell>
          <cell r="CC753">
            <v>0</v>
          </cell>
          <cell r="CE753">
            <v>0</v>
          </cell>
          <cell r="CF753">
            <v>0</v>
          </cell>
          <cell r="CH753">
            <v>0</v>
          </cell>
          <cell r="CI753">
            <v>0</v>
          </cell>
          <cell r="CK753">
            <v>0</v>
          </cell>
          <cell r="CL753">
            <v>0</v>
          </cell>
          <cell r="CN753">
            <v>0</v>
          </cell>
          <cell r="CO753">
            <v>0</v>
          </cell>
        </row>
        <row r="754">
          <cell r="B754">
            <v>0</v>
          </cell>
          <cell r="C754">
            <v>0</v>
          </cell>
          <cell r="E754">
            <v>0</v>
          </cell>
          <cell r="F754">
            <v>0</v>
          </cell>
          <cell r="H754">
            <v>0</v>
          </cell>
          <cell r="I754">
            <v>0</v>
          </cell>
          <cell r="K754">
            <v>0</v>
          </cell>
          <cell r="L754">
            <v>0</v>
          </cell>
          <cell r="N754">
            <v>0</v>
          </cell>
          <cell r="O754">
            <v>0</v>
          </cell>
          <cell r="Q754">
            <v>0</v>
          </cell>
          <cell r="R754">
            <v>0</v>
          </cell>
          <cell r="T754">
            <v>0</v>
          </cell>
          <cell r="U754">
            <v>0</v>
          </cell>
          <cell r="W754">
            <v>0</v>
          </cell>
          <cell r="X754">
            <v>0</v>
          </cell>
          <cell r="Z754">
            <v>0</v>
          </cell>
          <cell r="AA754">
            <v>0</v>
          </cell>
          <cell r="AC754">
            <v>0</v>
          </cell>
          <cell r="AD754">
            <v>0</v>
          </cell>
          <cell r="AF754">
            <v>0</v>
          </cell>
          <cell r="AG754">
            <v>0</v>
          </cell>
          <cell r="AI754">
            <v>0</v>
          </cell>
          <cell r="AJ754">
            <v>0</v>
          </cell>
          <cell r="AL754">
            <v>0</v>
          </cell>
          <cell r="AM754">
            <v>0</v>
          </cell>
          <cell r="AO754">
            <v>0</v>
          </cell>
          <cell r="AP754">
            <v>0</v>
          </cell>
          <cell r="AR754">
            <v>0</v>
          </cell>
          <cell r="AS754">
            <v>0</v>
          </cell>
          <cell r="AU754">
            <v>0</v>
          </cell>
          <cell r="AV754">
            <v>0</v>
          </cell>
          <cell r="AX754">
            <v>0</v>
          </cell>
          <cell r="AY754">
            <v>0</v>
          </cell>
          <cell r="BA754">
            <v>0</v>
          </cell>
          <cell r="BB754">
            <v>0</v>
          </cell>
          <cell r="BD754">
            <v>0</v>
          </cell>
          <cell r="BE754">
            <v>0</v>
          </cell>
          <cell r="BG754">
            <v>0</v>
          </cell>
          <cell r="BH754">
            <v>0</v>
          </cell>
          <cell r="BJ754">
            <v>0</v>
          </cell>
          <cell r="BK754">
            <v>0</v>
          </cell>
          <cell r="BM754">
            <v>0</v>
          </cell>
          <cell r="BN754">
            <v>1</v>
          </cell>
          <cell r="BP754">
            <v>0</v>
          </cell>
          <cell r="BQ754">
            <v>0</v>
          </cell>
          <cell r="BS754">
            <v>0</v>
          </cell>
          <cell r="BT754">
            <v>0</v>
          </cell>
          <cell r="BV754">
            <v>0</v>
          </cell>
          <cell r="BW754">
            <v>0</v>
          </cell>
          <cell r="BY754">
            <v>0</v>
          </cell>
          <cell r="BZ754">
            <v>0</v>
          </cell>
          <cell r="CB754">
            <v>0</v>
          </cell>
          <cell r="CC754">
            <v>0</v>
          </cell>
          <cell r="CE754">
            <v>0</v>
          </cell>
          <cell r="CF754">
            <v>0</v>
          </cell>
          <cell r="CH754">
            <v>0</v>
          </cell>
          <cell r="CI754">
            <v>0</v>
          </cell>
          <cell r="CK754">
            <v>0</v>
          </cell>
          <cell r="CL754">
            <v>0</v>
          </cell>
          <cell r="CN754">
            <v>0</v>
          </cell>
          <cell r="CO754">
            <v>0</v>
          </cell>
        </row>
        <row r="755">
          <cell r="B755">
            <v>0</v>
          </cell>
          <cell r="C755">
            <v>0</v>
          </cell>
          <cell r="E755">
            <v>0</v>
          </cell>
          <cell r="F755">
            <v>0</v>
          </cell>
          <cell r="H755">
            <v>0</v>
          </cell>
          <cell r="I755">
            <v>0</v>
          </cell>
          <cell r="K755">
            <v>0</v>
          </cell>
          <cell r="L755">
            <v>0</v>
          </cell>
          <cell r="N755">
            <v>0</v>
          </cell>
          <cell r="O755">
            <v>0</v>
          </cell>
          <cell r="Q755">
            <v>0</v>
          </cell>
          <cell r="R755">
            <v>0</v>
          </cell>
          <cell r="T755">
            <v>0</v>
          </cell>
          <cell r="U755">
            <v>0</v>
          </cell>
          <cell r="W755">
            <v>0</v>
          </cell>
          <cell r="X755">
            <v>0</v>
          </cell>
          <cell r="Z755">
            <v>0</v>
          </cell>
          <cell r="AA755">
            <v>0</v>
          </cell>
          <cell r="AC755">
            <v>0</v>
          </cell>
          <cell r="AD755">
            <v>0</v>
          </cell>
          <cell r="AF755">
            <v>0</v>
          </cell>
          <cell r="AG755">
            <v>0</v>
          </cell>
          <cell r="AI755">
            <v>0</v>
          </cell>
          <cell r="AJ755">
            <v>0</v>
          </cell>
          <cell r="AL755">
            <v>0</v>
          </cell>
          <cell r="AM755">
            <v>0</v>
          </cell>
          <cell r="AO755">
            <v>0</v>
          </cell>
          <cell r="AP755">
            <v>0</v>
          </cell>
          <cell r="AR755">
            <v>0</v>
          </cell>
          <cell r="AS755">
            <v>0</v>
          </cell>
          <cell r="AU755">
            <v>0</v>
          </cell>
          <cell r="AV755">
            <v>0</v>
          </cell>
          <cell r="AX755">
            <v>0</v>
          </cell>
          <cell r="AY755">
            <v>0</v>
          </cell>
          <cell r="BA755">
            <v>0</v>
          </cell>
          <cell r="BB755">
            <v>0</v>
          </cell>
          <cell r="BD755">
            <v>0</v>
          </cell>
          <cell r="BE755">
            <v>0</v>
          </cell>
          <cell r="BG755">
            <v>0</v>
          </cell>
          <cell r="BH755">
            <v>0</v>
          </cell>
          <cell r="BJ755">
            <v>0</v>
          </cell>
          <cell r="BK755">
            <v>0</v>
          </cell>
          <cell r="BM755">
            <v>0</v>
          </cell>
          <cell r="BN755">
            <v>1</v>
          </cell>
          <cell r="BP755">
            <v>0</v>
          </cell>
          <cell r="BQ755">
            <v>0</v>
          </cell>
          <cell r="BS755">
            <v>0</v>
          </cell>
          <cell r="BT755">
            <v>0</v>
          </cell>
          <cell r="BV755">
            <v>0</v>
          </cell>
          <cell r="BW755">
            <v>0</v>
          </cell>
          <cell r="BY755">
            <v>0</v>
          </cell>
          <cell r="BZ755">
            <v>0</v>
          </cell>
          <cell r="CB755">
            <v>0</v>
          </cell>
          <cell r="CC755">
            <v>0</v>
          </cell>
          <cell r="CE755">
            <v>0</v>
          </cell>
          <cell r="CF755">
            <v>0</v>
          </cell>
          <cell r="CH755">
            <v>0</v>
          </cell>
          <cell r="CI755">
            <v>0</v>
          </cell>
          <cell r="CK755">
            <v>0</v>
          </cell>
          <cell r="CL755">
            <v>0</v>
          </cell>
          <cell r="CN755">
            <v>0</v>
          </cell>
          <cell r="CO755">
            <v>0</v>
          </cell>
        </row>
        <row r="756">
          <cell r="B756">
            <v>0</v>
          </cell>
          <cell r="C756">
            <v>0</v>
          </cell>
          <cell r="E756">
            <v>0</v>
          </cell>
          <cell r="F756">
            <v>0</v>
          </cell>
          <cell r="H756">
            <v>0</v>
          </cell>
          <cell r="I756">
            <v>0</v>
          </cell>
          <cell r="K756">
            <v>0</v>
          </cell>
          <cell r="L756">
            <v>0</v>
          </cell>
          <cell r="N756">
            <v>0</v>
          </cell>
          <cell r="O756">
            <v>0</v>
          </cell>
          <cell r="Q756">
            <v>0</v>
          </cell>
          <cell r="R756">
            <v>0</v>
          </cell>
          <cell r="T756">
            <v>0</v>
          </cell>
          <cell r="U756">
            <v>0</v>
          </cell>
          <cell r="W756">
            <v>0</v>
          </cell>
          <cell r="X756">
            <v>0</v>
          </cell>
          <cell r="Z756">
            <v>0</v>
          </cell>
          <cell r="AA756">
            <v>0</v>
          </cell>
          <cell r="AC756">
            <v>0</v>
          </cell>
          <cell r="AD756">
            <v>0</v>
          </cell>
          <cell r="AF756">
            <v>0</v>
          </cell>
          <cell r="AG756">
            <v>0</v>
          </cell>
          <cell r="AI756">
            <v>0</v>
          </cell>
          <cell r="AJ756">
            <v>0</v>
          </cell>
          <cell r="AL756">
            <v>0</v>
          </cell>
          <cell r="AM756">
            <v>0</v>
          </cell>
          <cell r="AO756">
            <v>0</v>
          </cell>
          <cell r="AP756">
            <v>0</v>
          </cell>
          <cell r="AR756">
            <v>0</v>
          </cell>
          <cell r="AS756">
            <v>0</v>
          </cell>
          <cell r="AU756">
            <v>0</v>
          </cell>
          <cell r="AV756">
            <v>0</v>
          </cell>
          <cell r="AX756">
            <v>0</v>
          </cell>
          <cell r="AY756">
            <v>0</v>
          </cell>
          <cell r="BA756">
            <v>0</v>
          </cell>
          <cell r="BB756">
            <v>0</v>
          </cell>
          <cell r="BD756">
            <v>0</v>
          </cell>
          <cell r="BE756">
            <v>0</v>
          </cell>
          <cell r="BG756">
            <v>0</v>
          </cell>
          <cell r="BH756">
            <v>0</v>
          </cell>
          <cell r="BJ756">
            <v>0</v>
          </cell>
          <cell r="BK756">
            <v>0</v>
          </cell>
          <cell r="BM756">
            <v>0</v>
          </cell>
          <cell r="BN756">
            <v>1</v>
          </cell>
          <cell r="BP756">
            <v>0</v>
          </cell>
          <cell r="BQ756">
            <v>0</v>
          </cell>
          <cell r="BS756">
            <v>0</v>
          </cell>
          <cell r="BT756">
            <v>0</v>
          </cell>
          <cell r="BV756">
            <v>0</v>
          </cell>
          <cell r="BW756">
            <v>0</v>
          </cell>
          <cell r="BY756">
            <v>0</v>
          </cell>
          <cell r="BZ756">
            <v>0</v>
          </cell>
          <cell r="CB756">
            <v>0</v>
          </cell>
          <cell r="CC756">
            <v>0</v>
          </cell>
          <cell r="CE756">
            <v>0</v>
          </cell>
          <cell r="CF756">
            <v>0</v>
          </cell>
          <cell r="CH756">
            <v>0</v>
          </cell>
          <cell r="CI756">
            <v>0</v>
          </cell>
          <cell r="CK756">
            <v>0</v>
          </cell>
          <cell r="CL756">
            <v>0</v>
          </cell>
          <cell r="CN756">
            <v>0</v>
          </cell>
          <cell r="CO756">
            <v>0</v>
          </cell>
        </row>
        <row r="757">
          <cell r="B757">
            <v>0</v>
          </cell>
          <cell r="C757">
            <v>0</v>
          </cell>
          <cell r="E757">
            <v>0</v>
          </cell>
          <cell r="F757">
            <v>0</v>
          </cell>
          <cell r="H757">
            <v>0</v>
          </cell>
          <cell r="I757">
            <v>0</v>
          </cell>
          <cell r="K757">
            <v>0</v>
          </cell>
          <cell r="L757">
            <v>0</v>
          </cell>
          <cell r="N757">
            <v>0</v>
          </cell>
          <cell r="O757">
            <v>0</v>
          </cell>
          <cell r="Q757">
            <v>0</v>
          </cell>
          <cell r="R757">
            <v>0</v>
          </cell>
          <cell r="T757">
            <v>0</v>
          </cell>
          <cell r="U757">
            <v>0</v>
          </cell>
          <cell r="W757">
            <v>0</v>
          </cell>
          <cell r="X757">
            <v>0</v>
          </cell>
          <cell r="Z757">
            <v>0</v>
          </cell>
          <cell r="AA757">
            <v>0</v>
          </cell>
          <cell r="AC757">
            <v>0</v>
          </cell>
          <cell r="AD757">
            <v>0</v>
          </cell>
          <cell r="AF757">
            <v>0</v>
          </cell>
          <cell r="AG757">
            <v>0</v>
          </cell>
          <cell r="AI757">
            <v>0</v>
          </cell>
          <cell r="AJ757">
            <v>0</v>
          </cell>
          <cell r="AL757">
            <v>0</v>
          </cell>
          <cell r="AM757">
            <v>0</v>
          </cell>
          <cell r="AO757">
            <v>0</v>
          </cell>
          <cell r="AP757">
            <v>0</v>
          </cell>
          <cell r="AR757">
            <v>0</v>
          </cell>
          <cell r="AS757">
            <v>0</v>
          </cell>
          <cell r="AU757">
            <v>0</v>
          </cell>
          <cell r="AV757">
            <v>0</v>
          </cell>
          <cell r="AX757">
            <v>0</v>
          </cell>
          <cell r="AY757">
            <v>0</v>
          </cell>
          <cell r="BA757">
            <v>0</v>
          </cell>
          <cell r="BB757">
            <v>0</v>
          </cell>
          <cell r="BD757">
            <v>0</v>
          </cell>
          <cell r="BE757">
            <v>0</v>
          </cell>
          <cell r="BG757">
            <v>0</v>
          </cell>
          <cell r="BH757">
            <v>0</v>
          </cell>
          <cell r="BJ757">
            <v>0</v>
          </cell>
          <cell r="BK757">
            <v>0</v>
          </cell>
          <cell r="BM757">
            <v>0</v>
          </cell>
          <cell r="BN757">
            <v>1</v>
          </cell>
          <cell r="BP757">
            <v>0</v>
          </cell>
          <cell r="BQ757">
            <v>0</v>
          </cell>
          <cell r="BS757">
            <v>0</v>
          </cell>
          <cell r="BT757">
            <v>0</v>
          </cell>
          <cell r="BV757">
            <v>0</v>
          </cell>
          <cell r="BW757">
            <v>0</v>
          </cell>
          <cell r="BY757">
            <v>0</v>
          </cell>
          <cell r="BZ757">
            <v>0</v>
          </cell>
          <cell r="CB757">
            <v>0</v>
          </cell>
          <cell r="CC757">
            <v>0</v>
          </cell>
          <cell r="CE757">
            <v>0</v>
          </cell>
          <cell r="CF757">
            <v>0</v>
          </cell>
          <cell r="CH757">
            <v>0</v>
          </cell>
          <cell r="CI757">
            <v>0</v>
          </cell>
          <cell r="CK757">
            <v>0</v>
          </cell>
          <cell r="CL757">
            <v>0</v>
          </cell>
          <cell r="CN757">
            <v>0</v>
          </cell>
          <cell r="CO757">
            <v>0</v>
          </cell>
        </row>
        <row r="758">
          <cell r="B758">
            <v>0</v>
          </cell>
          <cell r="C758">
            <v>0</v>
          </cell>
          <cell r="E758">
            <v>0</v>
          </cell>
          <cell r="F758">
            <v>0</v>
          </cell>
          <cell r="H758">
            <v>0</v>
          </cell>
          <cell r="I758">
            <v>0</v>
          </cell>
          <cell r="K758">
            <v>0</v>
          </cell>
          <cell r="L758">
            <v>0</v>
          </cell>
          <cell r="N758">
            <v>0</v>
          </cell>
          <cell r="O758">
            <v>0</v>
          </cell>
          <cell r="Q758">
            <v>0</v>
          </cell>
          <cell r="R758">
            <v>0</v>
          </cell>
          <cell r="T758">
            <v>0</v>
          </cell>
          <cell r="U758">
            <v>0</v>
          </cell>
          <cell r="W758">
            <v>0</v>
          </cell>
          <cell r="X758">
            <v>0</v>
          </cell>
          <cell r="Z758">
            <v>0</v>
          </cell>
          <cell r="AA758">
            <v>0</v>
          </cell>
          <cell r="AC758">
            <v>0</v>
          </cell>
          <cell r="AD758">
            <v>0</v>
          </cell>
          <cell r="AF758">
            <v>0</v>
          </cell>
          <cell r="AG758">
            <v>0</v>
          </cell>
          <cell r="AI758">
            <v>0</v>
          </cell>
          <cell r="AJ758">
            <v>0</v>
          </cell>
          <cell r="AL758">
            <v>0</v>
          </cell>
          <cell r="AM758">
            <v>0</v>
          </cell>
          <cell r="AO758">
            <v>0</v>
          </cell>
          <cell r="AP758">
            <v>0</v>
          </cell>
          <cell r="AR758">
            <v>0</v>
          </cell>
          <cell r="AS758">
            <v>0</v>
          </cell>
          <cell r="AU758">
            <v>0</v>
          </cell>
          <cell r="AV758">
            <v>0</v>
          </cell>
          <cell r="AX758">
            <v>0</v>
          </cell>
          <cell r="AY758">
            <v>0</v>
          </cell>
          <cell r="BA758">
            <v>0</v>
          </cell>
          <cell r="BB758">
            <v>0</v>
          </cell>
          <cell r="BD758">
            <v>0</v>
          </cell>
          <cell r="BE758">
            <v>0</v>
          </cell>
          <cell r="BG758">
            <v>0</v>
          </cell>
          <cell r="BH758">
            <v>0</v>
          </cell>
          <cell r="BJ758">
            <v>0</v>
          </cell>
          <cell r="BK758">
            <v>0</v>
          </cell>
          <cell r="BM758">
            <v>0</v>
          </cell>
          <cell r="BN758">
            <v>1</v>
          </cell>
          <cell r="BP758">
            <v>0</v>
          </cell>
          <cell r="BQ758">
            <v>0</v>
          </cell>
          <cell r="BS758">
            <v>0</v>
          </cell>
          <cell r="BT758">
            <v>0</v>
          </cell>
          <cell r="BV758">
            <v>0</v>
          </cell>
          <cell r="BW758">
            <v>0</v>
          </cell>
          <cell r="BY758">
            <v>0</v>
          </cell>
          <cell r="BZ758">
            <v>0</v>
          </cell>
          <cell r="CB758">
            <v>0</v>
          </cell>
          <cell r="CC758">
            <v>0</v>
          </cell>
          <cell r="CE758">
            <v>0</v>
          </cell>
          <cell r="CF758">
            <v>0</v>
          </cell>
          <cell r="CH758">
            <v>0</v>
          </cell>
          <cell r="CI758">
            <v>0</v>
          </cell>
          <cell r="CK758">
            <v>0</v>
          </cell>
          <cell r="CL758">
            <v>0</v>
          </cell>
          <cell r="CN758">
            <v>0</v>
          </cell>
          <cell r="CO758">
            <v>0</v>
          </cell>
        </row>
        <row r="759">
          <cell r="B759">
            <v>0</v>
          </cell>
          <cell r="C759">
            <v>0</v>
          </cell>
          <cell r="E759">
            <v>0</v>
          </cell>
          <cell r="F759">
            <v>0</v>
          </cell>
          <cell r="H759">
            <v>0</v>
          </cell>
          <cell r="I759">
            <v>0</v>
          </cell>
          <cell r="K759">
            <v>0</v>
          </cell>
          <cell r="L759">
            <v>0</v>
          </cell>
          <cell r="N759">
            <v>0</v>
          </cell>
          <cell r="O759">
            <v>0</v>
          </cell>
          <cell r="Q759">
            <v>0</v>
          </cell>
          <cell r="R759">
            <v>0</v>
          </cell>
          <cell r="T759">
            <v>0</v>
          </cell>
          <cell r="U759">
            <v>0</v>
          </cell>
          <cell r="W759">
            <v>0</v>
          </cell>
          <cell r="X759">
            <v>0</v>
          </cell>
          <cell r="Z759">
            <v>0</v>
          </cell>
          <cell r="AA759">
            <v>0</v>
          </cell>
          <cell r="AC759">
            <v>0</v>
          </cell>
          <cell r="AD759">
            <v>0</v>
          </cell>
          <cell r="AF759">
            <v>0</v>
          </cell>
          <cell r="AG759">
            <v>0</v>
          </cell>
          <cell r="AI759">
            <v>0</v>
          </cell>
          <cell r="AJ759">
            <v>0</v>
          </cell>
          <cell r="AL759">
            <v>0</v>
          </cell>
          <cell r="AM759">
            <v>0</v>
          </cell>
          <cell r="AO759">
            <v>0</v>
          </cell>
          <cell r="AP759">
            <v>0</v>
          </cell>
          <cell r="AR759">
            <v>0</v>
          </cell>
          <cell r="AS759">
            <v>0</v>
          </cell>
          <cell r="AU759">
            <v>0</v>
          </cell>
          <cell r="AV759">
            <v>0</v>
          </cell>
          <cell r="AX759">
            <v>0</v>
          </cell>
          <cell r="AY759">
            <v>0</v>
          </cell>
          <cell r="BA759">
            <v>0</v>
          </cell>
          <cell r="BB759">
            <v>0</v>
          </cell>
          <cell r="BD759">
            <v>0</v>
          </cell>
          <cell r="BE759">
            <v>0</v>
          </cell>
          <cell r="BG759">
            <v>0</v>
          </cell>
          <cell r="BH759">
            <v>0</v>
          </cell>
          <cell r="BJ759">
            <v>0</v>
          </cell>
          <cell r="BK759">
            <v>0</v>
          </cell>
          <cell r="BM759">
            <v>0</v>
          </cell>
          <cell r="BN759">
            <v>1</v>
          </cell>
          <cell r="BP759">
            <v>0</v>
          </cell>
          <cell r="BQ759">
            <v>0</v>
          </cell>
          <cell r="BS759">
            <v>0</v>
          </cell>
          <cell r="BT759">
            <v>0</v>
          </cell>
          <cell r="BV759">
            <v>0</v>
          </cell>
          <cell r="BW759">
            <v>0</v>
          </cell>
          <cell r="BY759">
            <v>0</v>
          </cell>
          <cell r="BZ759">
            <v>0</v>
          </cell>
          <cell r="CB759">
            <v>0</v>
          </cell>
          <cell r="CC759">
            <v>0</v>
          </cell>
          <cell r="CE759">
            <v>0</v>
          </cell>
          <cell r="CF759">
            <v>0</v>
          </cell>
          <cell r="CH759">
            <v>0</v>
          </cell>
          <cell r="CI759">
            <v>0</v>
          </cell>
          <cell r="CK759">
            <v>0</v>
          </cell>
          <cell r="CL759">
            <v>0</v>
          </cell>
          <cell r="CN759">
            <v>0</v>
          </cell>
          <cell r="CO759">
            <v>0</v>
          </cell>
        </row>
        <row r="760">
          <cell r="B760">
            <v>0</v>
          </cell>
          <cell r="C760">
            <v>0</v>
          </cell>
          <cell r="E760">
            <v>0</v>
          </cell>
          <cell r="F760">
            <v>0</v>
          </cell>
          <cell r="H760">
            <v>0</v>
          </cell>
          <cell r="I760">
            <v>0</v>
          </cell>
          <cell r="K760">
            <v>0</v>
          </cell>
          <cell r="L760">
            <v>0</v>
          </cell>
          <cell r="N760">
            <v>0</v>
          </cell>
          <cell r="O760">
            <v>0</v>
          </cell>
          <cell r="Q760">
            <v>0</v>
          </cell>
          <cell r="R760">
            <v>0</v>
          </cell>
          <cell r="T760">
            <v>0</v>
          </cell>
          <cell r="U760">
            <v>0</v>
          </cell>
          <cell r="W760">
            <v>0</v>
          </cell>
          <cell r="X760">
            <v>0</v>
          </cell>
          <cell r="Z760">
            <v>0</v>
          </cell>
          <cell r="AA760">
            <v>0</v>
          </cell>
          <cell r="AC760">
            <v>0</v>
          </cell>
          <cell r="AD760">
            <v>0</v>
          </cell>
          <cell r="AF760">
            <v>0</v>
          </cell>
          <cell r="AG760">
            <v>0</v>
          </cell>
          <cell r="AI760">
            <v>0</v>
          </cell>
          <cell r="AJ760">
            <v>0</v>
          </cell>
          <cell r="AL760">
            <v>0</v>
          </cell>
          <cell r="AM760">
            <v>0</v>
          </cell>
          <cell r="AO760">
            <v>0</v>
          </cell>
          <cell r="AP760">
            <v>0</v>
          </cell>
          <cell r="AR760">
            <v>0</v>
          </cell>
          <cell r="AS760">
            <v>0</v>
          </cell>
          <cell r="AU760">
            <v>0</v>
          </cell>
          <cell r="AV760">
            <v>0</v>
          </cell>
          <cell r="AX760">
            <v>0</v>
          </cell>
          <cell r="AY760">
            <v>0</v>
          </cell>
          <cell r="BA760">
            <v>0</v>
          </cell>
          <cell r="BB760">
            <v>0</v>
          </cell>
          <cell r="BD760">
            <v>0</v>
          </cell>
          <cell r="BE760">
            <v>0</v>
          </cell>
          <cell r="BG760">
            <v>0</v>
          </cell>
          <cell r="BH760">
            <v>0</v>
          </cell>
          <cell r="BJ760">
            <v>0</v>
          </cell>
          <cell r="BK760">
            <v>0</v>
          </cell>
          <cell r="BM760">
            <v>0</v>
          </cell>
          <cell r="BN760">
            <v>1</v>
          </cell>
          <cell r="BP760">
            <v>0</v>
          </cell>
          <cell r="BQ760">
            <v>0</v>
          </cell>
          <cell r="BS760">
            <v>0</v>
          </cell>
          <cell r="BT760">
            <v>0</v>
          </cell>
          <cell r="BV760">
            <v>0</v>
          </cell>
          <cell r="BW760">
            <v>0</v>
          </cell>
          <cell r="BY760">
            <v>0</v>
          </cell>
          <cell r="BZ760">
            <v>0</v>
          </cell>
          <cell r="CB760">
            <v>0</v>
          </cell>
          <cell r="CC760">
            <v>0</v>
          </cell>
          <cell r="CE760">
            <v>0</v>
          </cell>
          <cell r="CF760">
            <v>0</v>
          </cell>
          <cell r="CH760">
            <v>0</v>
          </cell>
          <cell r="CI760">
            <v>0</v>
          </cell>
          <cell r="CK760">
            <v>0</v>
          </cell>
          <cell r="CL760">
            <v>0</v>
          </cell>
          <cell r="CN760">
            <v>0</v>
          </cell>
          <cell r="CO760">
            <v>0</v>
          </cell>
        </row>
        <row r="761">
          <cell r="B761">
            <v>0</v>
          </cell>
          <cell r="C761">
            <v>0</v>
          </cell>
          <cell r="E761">
            <v>0</v>
          </cell>
          <cell r="F761">
            <v>0</v>
          </cell>
          <cell r="H761">
            <v>0</v>
          </cell>
          <cell r="I761">
            <v>0</v>
          </cell>
          <cell r="K761">
            <v>0</v>
          </cell>
          <cell r="L761">
            <v>0</v>
          </cell>
          <cell r="N761">
            <v>0</v>
          </cell>
          <cell r="O761">
            <v>0</v>
          </cell>
          <cell r="Q761">
            <v>0</v>
          </cell>
          <cell r="R761">
            <v>0</v>
          </cell>
          <cell r="T761">
            <v>0</v>
          </cell>
          <cell r="U761">
            <v>0</v>
          </cell>
          <cell r="W761">
            <v>0</v>
          </cell>
          <cell r="X761">
            <v>0</v>
          </cell>
          <cell r="Z761">
            <v>0</v>
          </cell>
          <cell r="AA761">
            <v>0</v>
          </cell>
          <cell r="AC761">
            <v>0</v>
          </cell>
          <cell r="AD761">
            <v>0</v>
          </cell>
          <cell r="AF761">
            <v>0</v>
          </cell>
          <cell r="AG761">
            <v>0</v>
          </cell>
          <cell r="AI761">
            <v>0</v>
          </cell>
          <cell r="AJ761">
            <v>0</v>
          </cell>
          <cell r="AL761">
            <v>0</v>
          </cell>
          <cell r="AM761">
            <v>0</v>
          </cell>
          <cell r="AO761">
            <v>0</v>
          </cell>
          <cell r="AP761">
            <v>0</v>
          </cell>
          <cell r="AR761">
            <v>0</v>
          </cell>
          <cell r="AS761">
            <v>0</v>
          </cell>
          <cell r="AU761">
            <v>0</v>
          </cell>
          <cell r="AV761">
            <v>0</v>
          </cell>
          <cell r="AX761">
            <v>0</v>
          </cell>
          <cell r="AY761">
            <v>0</v>
          </cell>
          <cell r="BA761">
            <v>0</v>
          </cell>
          <cell r="BB761">
            <v>0</v>
          </cell>
          <cell r="BD761">
            <v>0</v>
          </cell>
          <cell r="BE761">
            <v>0</v>
          </cell>
          <cell r="BG761">
            <v>0</v>
          </cell>
          <cell r="BH761">
            <v>0</v>
          </cell>
          <cell r="BJ761">
            <v>0</v>
          </cell>
          <cell r="BK761">
            <v>0</v>
          </cell>
          <cell r="BM761">
            <v>0</v>
          </cell>
          <cell r="BN761">
            <v>-1</v>
          </cell>
          <cell r="BP761">
            <v>0</v>
          </cell>
          <cell r="BQ761">
            <v>0</v>
          </cell>
          <cell r="BS761">
            <v>0</v>
          </cell>
          <cell r="BT761">
            <v>0</v>
          </cell>
          <cell r="BV761">
            <v>0</v>
          </cell>
          <cell r="BW761">
            <v>0</v>
          </cell>
          <cell r="BY761">
            <v>0</v>
          </cell>
          <cell r="BZ761">
            <v>0</v>
          </cell>
          <cell r="CB761">
            <v>0</v>
          </cell>
          <cell r="CC761">
            <v>0</v>
          </cell>
          <cell r="CE761">
            <v>0</v>
          </cell>
          <cell r="CF761">
            <v>0</v>
          </cell>
          <cell r="CH761">
            <v>0</v>
          </cell>
          <cell r="CI761">
            <v>0</v>
          </cell>
          <cell r="CK761">
            <v>0</v>
          </cell>
          <cell r="CL761">
            <v>0</v>
          </cell>
          <cell r="CN761">
            <v>0</v>
          </cell>
          <cell r="CO761">
            <v>0</v>
          </cell>
        </row>
        <row r="762">
          <cell r="B762">
            <v>0</v>
          </cell>
          <cell r="C762">
            <v>0</v>
          </cell>
          <cell r="E762">
            <v>0</v>
          </cell>
          <cell r="F762">
            <v>0</v>
          </cell>
          <cell r="H762">
            <v>0</v>
          </cell>
          <cell r="I762">
            <v>0</v>
          </cell>
          <cell r="K762">
            <v>0</v>
          </cell>
          <cell r="L762">
            <v>0</v>
          </cell>
          <cell r="N762">
            <v>0</v>
          </cell>
          <cell r="O762">
            <v>0</v>
          </cell>
          <cell r="Q762">
            <v>0</v>
          </cell>
          <cell r="R762">
            <v>0</v>
          </cell>
          <cell r="T762">
            <v>0</v>
          </cell>
          <cell r="U762">
            <v>0</v>
          </cell>
          <cell r="W762">
            <v>0</v>
          </cell>
          <cell r="X762">
            <v>0</v>
          </cell>
          <cell r="Z762">
            <v>0</v>
          </cell>
          <cell r="AA762">
            <v>0</v>
          </cell>
          <cell r="AC762">
            <v>0</v>
          </cell>
          <cell r="AD762">
            <v>0</v>
          </cell>
          <cell r="AF762">
            <v>0</v>
          </cell>
          <cell r="AG762">
            <v>0</v>
          </cell>
          <cell r="AI762">
            <v>0</v>
          </cell>
          <cell r="AJ762">
            <v>0</v>
          </cell>
          <cell r="AL762">
            <v>0</v>
          </cell>
          <cell r="AM762">
            <v>0</v>
          </cell>
          <cell r="AO762">
            <v>0</v>
          </cell>
          <cell r="AP762">
            <v>0</v>
          </cell>
          <cell r="AR762">
            <v>0</v>
          </cell>
          <cell r="AS762">
            <v>0</v>
          </cell>
          <cell r="AU762">
            <v>0</v>
          </cell>
          <cell r="AV762">
            <v>0</v>
          </cell>
          <cell r="AX762">
            <v>0</v>
          </cell>
          <cell r="AY762">
            <v>0</v>
          </cell>
          <cell r="BA762">
            <v>0</v>
          </cell>
          <cell r="BB762">
            <v>0</v>
          </cell>
          <cell r="BD762">
            <v>0</v>
          </cell>
          <cell r="BE762">
            <v>0</v>
          </cell>
          <cell r="BG762">
            <v>0</v>
          </cell>
          <cell r="BH762">
            <v>0</v>
          </cell>
          <cell r="BJ762">
            <v>0</v>
          </cell>
          <cell r="BK762">
            <v>0</v>
          </cell>
          <cell r="BM762">
            <v>0</v>
          </cell>
          <cell r="BN762">
            <v>-1</v>
          </cell>
          <cell r="BP762">
            <v>0</v>
          </cell>
          <cell r="BQ762">
            <v>0</v>
          </cell>
          <cell r="BS762">
            <v>0</v>
          </cell>
          <cell r="BT762">
            <v>0</v>
          </cell>
          <cell r="BV762">
            <v>0</v>
          </cell>
          <cell r="BW762">
            <v>0</v>
          </cell>
          <cell r="BY762">
            <v>0</v>
          </cell>
          <cell r="BZ762">
            <v>0</v>
          </cell>
          <cell r="CB762">
            <v>0</v>
          </cell>
          <cell r="CC762">
            <v>0</v>
          </cell>
          <cell r="CE762">
            <v>0</v>
          </cell>
          <cell r="CF762">
            <v>0</v>
          </cell>
          <cell r="CH762">
            <v>0</v>
          </cell>
          <cell r="CI762">
            <v>0</v>
          </cell>
          <cell r="CK762">
            <v>0</v>
          </cell>
          <cell r="CL762">
            <v>0</v>
          </cell>
          <cell r="CN762">
            <v>0</v>
          </cell>
          <cell r="CO762">
            <v>0</v>
          </cell>
        </row>
        <row r="763">
          <cell r="B763">
            <v>0</v>
          </cell>
          <cell r="C763">
            <v>0</v>
          </cell>
          <cell r="E763">
            <v>0</v>
          </cell>
          <cell r="F763">
            <v>0</v>
          </cell>
          <cell r="H763">
            <v>0</v>
          </cell>
          <cell r="I763">
            <v>0</v>
          </cell>
          <cell r="K763">
            <v>0</v>
          </cell>
          <cell r="L763">
            <v>0</v>
          </cell>
          <cell r="N763">
            <v>0</v>
          </cell>
          <cell r="O763">
            <v>0</v>
          </cell>
          <cell r="Q763">
            <v>0</v>
          </cell>
          <cell r="R763">
            <v>0</v>
          </cell>
          <cell r="T763">
            <v>0</v>
          </cell>
          <cell r="U763">
            <v>0</v>
          </cell>
          <cell r="W763">
            <v>0</v>
          </cell>
          <cell r="X763">
            <v>0</v>
          </cell>
          <cell r="Z763">
            <v>0</v>
          </cell>
          <cell r="AA763">
            <v>0</v>
          </cell>
          <cell r="AC763">
            <v>0</v>
          </cell>
          <cell r="AD763">
            <v>0</v>
          </cell>
          <cell r="AF763">
            <v>0</v>
          </cell>
          <cell r="AG763">
            <v>0</v>
          </cell>
          <cell r="AI763">
            <v>0</v>
          </cell>
          <cell r="AJ763">
            <v>0</v>
          </cell>
          <cell r="AL763">
            <v>0</v>
          </cell>
          <cell r="AM763">
            <v>0</v>
          </cell>
          <cell r="AO763">
            <v>0</v>
          </cell>
          <cell r="AP763">
            <v>0</v>
          </cell>
          <cell r="AR763">
            <v>0</v>
          </cell>
          <cell r="AS763">
            <v>0</v>
          </cell>
          <cell r="AU763">
            <v>0</v>
          </cell>
          <cell r="AV763">
            <v>0</v>
          </cell>
          <cell r="AX763">
            <v>0</v>
          </cell>
          <cell r="AY763">
            <v>0</v>
          </cell>
          <cell r="BA763">
            <v>0</v>
          </cell>
          <cell r="BB763">
            <v>0</v>
          </cell>
          <cell r="BD763">
            <v>0</v>
          </cell>
          <cell r="BE763">
            <v>0</v>
          </cell>
          <cell r="BG763">
            <v>0</v>
          </cell>
          <cell r="BH763">
            <v>0</v>
          </cell>
          <cell r="BJ763">
            <v>0</v>
          </cell>
          <cell r="BK763">
            <v>0</v>
          </cell>
          <cell r="BM763">
            <v>0</v>
          </cell>
          <cell r="BN763">
            <v>-1</v>
          </cell>
          <cell r="BP763">
            <v>0</v>
          </cell>
          <cell r="BQ763">
            <v>0</v>
          </cell>
          <cell r="BS763">
            <v>0</v>
          </cell>
          <cell r="BT763">
            <v>0</v>
          </cell>
          <cell r="BV763">
            <v>0</v>
          </cell>
          <cell r="BW763">
            <v>0</v>
          </cell>
          <cell r="BY763">
            <v>0</v>
          </cell>
          <cell r="BZ763">
            <v>0</v>
          </cell>
          <cell r="CB763">
            <v>0</v>
          </cell>
          <cell r="CC763">
            <v>0</v>
          </cell>
          <cell r="CE763">
            <v>0</v>
          </cell>
          <cell r="CF763">
            <v>0</v>
          </cell>
          <cell r="CH763">
            <v>0</v>
          </cell>
          <cell r="CI763">
            <v>0</v>
          </cell>
          <cell r="CK763">
            <v>0</v>
          </cell>
          <cell r="CL763">
            <v>0</v>
          </cell>
          <cell r="CN763">
            <v>0</v>
          </cell>
          <cell r="CO763">
            <v>0</v>
          </cell>
        </row>
        <row r="764">
          <cell r="B764">
            <v>0</v>
          </cell>
          <cell r="C764">
            <v>0</v>
          </cell>
          <cell r="E764">
            <v>0</v>
          </cell>
          <cell r="F764">
            <v>0</v>
          </cell>
          <cell r="H764">
            <v>0</v>
          </cell>
          <cell r="I764">
            <v>0</v>
          </cell>
          <cell r="K764">
            <v>0</v>
          </cell>
          <cell r="L764">
            <v>0</v>
          </cell>
          <cell r="N764">
            <v>0</v>
          </cell>
          <cell r="O764">
            <v>0</v>
          </cell>
          <cell r="Q764">
            <v>0</v>
          </cell>
          <cell r="R764">
            <v>0</v>
          </cell>
          <cell r="T764">
            <v>0</v>
          </cell>
          <cell r="U764">
            <v>0</v>
          </cell>
          <cell r="W764">
            <v>0</v>
          </cell>
          <cell r="X764">
            <v>0</v>
          </cell>
          <cell r="Z764">
            <v>0</v>
          </cell>
          <cell r="AA764">
            <v>0</v>
          </cell>
          <cell r="AC764">
            <v>0</v>
          </cell>
          <cell r="AD764">
            <v>0</v>
          </cell>
          <cell r="AF764">
            <v>0</v>
          </cell>
          <cell r="AG764">
            <v>0</v>
          </cell>
          <cell r="AI764">
            <v>0</v>
          </cell>
          <cell r="AJ764">
            <v>0</v>
          </cell>
          <cell r="AL764">
            <v>0</v>
          </cell>
          <cell r="AM764">
            <v>0</v>
          </cell>
          <cell r="AO764">
            <v>0</v>
          </cell>
          <cell r="AP764">
            <v>0</v>
          </cell>
          <cell r="AR764">
            <v>0</v>
          </cell>
          <cell r="AS764">
            <v>0</v>
          </cell>
          <cell r="AU764">
            <v>0</v>
          </cell>
          <cell r="AV764">
            <v>0</v>
          </cell>
          <cell r="AX764">
            <v>0</v>
          </cell>
          <cell r="AY764">
            <v>0</v>
          </cell>
          <cell r="BA764">
            <v>0</v>
          </cell>
          <cell r="BB764">
            <v>0</v>
          </cell>
          <cell r="BD764">
            <v>0</v>
          </cell>
          <cell r="BE764">
            <v>0</v>
          </cell>
          <cell r="BG764">
            <v>0</v>
          </cell>
          <cell r="BH764">
            <v>0</v>
          </cell>
          <cell r="BJ764">
            <v>0</v>
          </cell>
          <cell r="BK764">
            <v>0</v>
          </cell>
          <cell r="BM764">
            <v>0</v>
          </cell>
          <cell r="BN764">
            <v>-1</v>
          </cell>
          <cell r="BP764">
            <v>0</v>
          </cell>
          <cell r="BQ764">
            <v>0</v>
          </cell>
          <cell r="BS764">
            <v>0</v>
          </cell>
          <cell r="BT764">
            <v>0</v>
          </cell>
          <cell r="BV764">
            <v>0</v>
          </cell>
          <cell r="BW764">
            <v>0</v>
          </cell>
          <cell r="BY764">
            <v>0</v>
          </cell>
          <cell r="BZ764">
            <v>0</v>
          </cell>
          <cell r="CB764">
            <v>0</v>
          </cell>
          <cell r="CC764">
            <v>0</v>
          </cell>
          <cell r="CE764">
            <v>0</v>
          </cell>
          <cell r="CF764">
            <v>0</v>
          </cell>
          <cell r="CH764">
            <v>0</v>
          </cell>
          <cell r="CI764">
            <v>0</v>
          </cell>
          <cell r="CK764">
            <v>0</v>
          </cell>
          <cell r="CL764">
            <v>0</v>
          </cell>
          <cell r="CN764">
            <v>0</v>
          </cell>
          <cell r="CO764">
            <v>0</v>
          </cell>
        </row>
        <row r="765">
          <cell r="B765">
            <v>0</v>
          </cell>
          <cell r="C765">
            <v>0</v>
          </cell>
          <cell r="E765">
            <v>0</v>
          </cell>
          <cell r="F765">
            <v>0</v>
          </cell>
          <cell r="H765">
            <v>0</v>
          </cell>
          <cell r="I765">
            <v>0</v>
          </cell>
          <cell r="K765">
            <v>0</v>
          </cell>
          <cell r="L765">
            <v>0</v>
          </cell>
          <cell r="N765">
            <v>0</v>
          </cell>
          <cell r="O765">
            <v>0</v>
          </cell>
          <cell r="Q765">
            <v>0</v>
          </cell>
          <cell r="R765">
            <v>0</v>
          </cell>
          <cell r="T765">
            <v>0</v>
          </cell>
          <cell r="U765">
            <v>0</v>
          </cell>
          <cell r="W765">
            <v>0</v>
          </cell>
          <cell r="X765">
            <v>0</v>
          </cell>
          <cell r="Z765">
            <v>0</v>
          </cell>
          <cell r="AA765">
            <v>0</v>
          </cell>
          <cell r="AC765">
            <v>0</v>
          </cell>
          <cell r="AD765">
            <v>0</v>
          </cell>
          <cell r="AF765">
            <v>0</v>
          </cell>
          <cell r="AG765">
            <v>0</v>
          </cell>
          <cell r="AI765">
            <v>0</v>
          </cell>
          <cell r="AJ765">
            <v>0</v>
          </cell>
          <cell r="AL765">
            <v>0</v>
          </cell>
          <cell r="AM765">
            <v>0</v>
          </cell>
          <cell r="AO765">
            <v>0</v>
          </cell>
          <cell r="AP765">
            <v>0</v>
          </cell>
          <cell r="AR765">
            <v>0</v>
          </cell>
          <cell r="AS765">
            <v>0</v>
          </cell>
          <cell r="AU765">
            <v>0</v>
          </cell>
          <cell r="AV765">
            <v>0</v>
          </cell>
          <cell r="AX765">
            <v>0</v>
          </cell>
          <cell r="AY765">
            <v>0</v>
          </cell>
          <cell r="BA765">
            <v>0</v>
          </cell>
          <cell r="BB765">
            <v>0</v>
          </cell>
          <cell r="BD765">
            <v>0</v>
          </cell>
          <cell r="BE765">
            <v>0</v>
          </cell>
          <cell r="BG765">
            <v>0</v>
          </cell>
          <cell r="BH765">
            <v>0</v>
          </cell>
          <cell r="BJ765">
            <v>0</v>
          </cell>
          <cell r="BK765">
            <v>0</v>
          </cell>
          <cell r="BM765">
            <v>0</v>
          </cell>
          <cell r="BN765">
            <v>1</v>
          </cell>
          <cell r="BP765">
            <v>0</v>
          </cell>
          <cell r="BQ765">
            <v>0</v>
          </cell>
          <cell r="BS765">
            <v>0</v>
          </cell>
          <cell r="BT765">
            <v>0</v>
          </cell>
          <cell r="BV765">
            <v>0</v>
          </cell>
          <cell r="BW765">
            <v>0</v>
          </cell>
          <cell r="BY765">
            <v>0</v>
          </cell>
          <cell r="BZ765">
            <v>0</v>
          </cell>
          <cell r="CB765">
            <v>0</v>
          </cell>
          <cell r="CC765">
            <v>0</v>
          </cell>
          <cell r="CE765">
            <v>0</v>
          </cell>
          <cell r="CF765">
            <v>0</v>
          </cell>
          <cell r="CH765">
            <v>0</v>
          </cell>
          <cell r="CI765">
            <v>0</v>
          </cell>
          <cell r="CK765">
            <v>0</v>
          </cell>
          <cell r="CL765">
            <v>0</v>
          </cell>
          <cell r="CN765">
            <v>0</v>
          </cell>
          <cell r="CO765">
            <v>0</v>
          </cell>
        </row>
        <row r="766">
          <cell r="B766">
            <v>0</v>
          </cell>
          <cell r="C766">
            <v>0</v>
          </cell>
          <cell r="E766">
            <v>0</v>
          </cell>
          <cell r="F766">
            <v>0</v>
          </cell>
          <cell r="H766">
            <v>0</v>
          </cell>
          <cell r="I766">
            <v>0</v>
          </cell>
          <cell r="K766">
            <v>0</v>
          </cell>
          <cell r="L766">
            <v>0</v>
          </cell>
          <cell r="N766">
            <v>0</v>
          </cell>
          <cell r="O766">
            <v>0</v>
          </cell>
          <cell r="Q766">
            <v>0</v>
          </cell>
          <cell r="R766">
            <v>0</v>
          </cell>
          <cell r="T766">
            <v>0</v>
          </cell>
          <cell r="U766">
            <v>0</v>
          </cell>
          <cell r="W766">
            <v>0</v>
          </cell>
          <cell r="X766">
            <v>0</v>
          </cell>
          <cell r="Z766">
            <v>0</v>
          </cell>
          <cell r="AA766">
            <v>0</v>
          </cell>
          <cell r="AC766">
            <v>0</v>
          </cell>
          <cell r="AD766">
            <v>0</v>
          </cell>
          <cell r="AF766">
            <v>0</v>
          </cell>
          <cell r="AG766">
            <v>0</v>
          </cell>
          <cell r="AI766">
            <v>0</v>
          </cell>
          <cell r="AJ766">
            <v>0</v>
          </cell>
          <cell r="AL766">
            <v>0</v>
          </cell>
          <cell r="AM766">
            <v>0</v>
          </cell>
          <cell r="AO766">
            <v>0</v>
          </cell>
          <cell r="AP766">
            <v>0</v>
          </cell>
          <cell r="AR766">
            <v>0</v>
          </cell>
          <cell r="AS766">
            <v>0</v>
          </cell>
          <cell r="AU766">
            <v>0</v>
          </cell>
          <cell r="AV766">
            <v>0</v>
          </cell>
          <cell r="AX766">
            <v>0</v>
          </cell>
          <cell r="AY766">
            <v>0</v>
          </cell>
          <cell r="BA766">
            <v>0</v>
          </cell>
          <cell r="BB766">
            <v>0</v>
          </cell>
          <cell r="BD766">
            <v>0</v>
          </cell>
          <cell r="BE766">
            <v>0</v>
          </cell>
          <cell r="BG766">
            <v>0</v>
          </cell>
          <cell r="BH766">
            <v>0</v>
          </cell>
          <cell r="BJ766">
            <v>0</v>
          </cell>
          <cell r="BK766">
            <v>0</v>
          </cell>
          <cell r="BM766">
            <v>0</v>
          </cell>
          <cell r="BN766">
            <v>1</v>
          </cell>
          <cell r="BP766">
            <v>0</v>
          </cell>
          <cell r="BQ766">
            <v>0</v>
          </cell>
          <cell r="BS766">
            <v>0</v>
          </cell>
          <cell r="BT766">
            <v>0</v>
          </cell>
          <cell r="BV766">
            <v>0</v>
          </cell>
          <cell r="BW766">
            <v>0</v>
          </cell>
          <cell r="BY766">
            <v>0</v>
          </cell>
          <cell r="BZ766">
            <v>0</v>
          </cell>
          <cell r="CB766">
            <v>0</v>
          </cell>
          <cell r="CC766">
            <v>0</v>
          </cell>
          <cell r="CE766">
            <v>0</v>
          </cell>
          <cell r="CF766">
            <v>0</v>
          </cell>
          <cell r="CH766">
            <v>0</v>
          </cell>
          <cell r="CI766">
            <v>0</v>
          </cell>
          <cell r="CK766">
            <v>0</v>
          </cell>
          <cell r="CL766">
            <v>0</v>
          </cell>
          <cell r="CN766">
            <v>0</v>
          </cell>
          <cell r="CO766">
            <v>0</v>
          </cell>
        </row>
        <row r="767">
          <cell r="B767">
            <v>0</v>
          </cell>
          <cell r="C767">
            <v>0</v>
          </cell>
          <cell r="E767">
            <v>0</v>
          </cell>
          <cell r="F767">
            <v>0</v>
          </cell>
          <cell r="H767">
            <v>0</v>
          </cell>
          <cell r="I767">
            <v>0</v>
          </cell>
          <cell r="K767">
            <v>0</v>
          </cell>
          <cell r="L767">
            <v>0</v>
          </cell>
          <cell r="N767">
            <v>0</v>
          </cell>
          <cell r="O767">
            <v>0</v>
          </cell>
          <cell r="Q767">
            <v>0</v>
          </cell>
          <cell r="R767">
            <v>0</v>
          </cell>
          <cell r="T767">
            <v>0</v>
          </cell>
          <cell r="U767">
            <v>0</v>
          </cell>
          <cell r="W767">
            <v>0</v>
          </cell>
          <cell r="X767">
            <v>0</v>
          </cell>
          <cell r="Z767">
            <v>0</v>
          </cell>
          <cell r="AA767">
            <v>0</v>
          </cell>
          <cell r="AC767">
            <v>0</v>
          </cell>
          <cell r="AD767">
            <v>0</v>
          </cell>
          <cell r="AF767">
            <v>0</v>
          </cell>
          <cell r="AG767">
            <v>0</v>
          </cell>
          <cell r="AI767">
            <v>0</v>
          </cell>
          <cell r="AJ767">
            <v>0</v>
          </cell>
          <cell r="AL767">
            <v>0</v>
          </cell>
          <cell r="AM767">
            <v>0</v>
          </cell>
          <cell r="AO767">
            <v>0</v>
          </cell>
          <cell r="AP767">
            <v>0</v>
          </cell>
          <cell r="AR767">
            <v>0</v>
          </cell>
          <cell r="AS767">
            <v>0</v>
          </cell>
          <cell r="AU767">
            <v>0</v>
          </cell>
          <cell r="AV767">
            <v>0</v>
          </cell>
          <cell r="AX767">
            <v>0</v>
          </cell>
          <cell r="AY767">
            <v>0</v>
          </cell>
          <cell r="BA767">
            <v>0</v>
          </cell>
          <cell r="BB767">
            <v>0</v>
          </cell>
          <cell r="BD767">
            <v>0</v>
          </cell>
          <cell r="BE767">
            <v>0</v>
          </cell>
          <cell r="BG767">
            <v>0</v>
          </cell>
          <cell r="BH767">
            <v>0</v>
          </cell>
          <cell r="BJ767">
            <v>0</v>
          </cell>
          <cell r="BK767">
            <v>0</v>
          </cell>
          <cell r="BM767">
            <v>0</v>
          </cell>
          <cell r="BN767">
            <v>1</v>
          </cell>
          <cell r="BP767">
            <v>0</v>
          </cell>
          <cell r="BQ767">
            <v>0</v>
          </cell>
          <cell r="BS767">
            <v>0</v>
          </cell>
          <cell r="BT767">
            <v>0</v>
          </cell>
          <cell r="BV767">
            <v>0</v>
          </cell>
          <cell r="BW767">
            <v>0</v>
          </cell>
          <cell r="BY767">
            <v>0</v>
          </cell>
          <cell r="BZ767">
            <v>0</v>
          </cell>
          <cell r="CB767">
            <v>0</v>
          </cell>
          <cell r="CC767">
            <v>0</v>
          </cell>
          <cell r="CE767">
            <v>0</v>
          </cell>
          <cell r="CF767">
            <v>0</v>
          </cell>
          <cell r="CH767">
            <v>0</v>
          </cell>
          <cell r="CI767">
            <v>0</v>
          </cell>
          <cell r="CK767">
            <v>0</v>
          </cell>
          <cell r="CL767">
            <v>0</v>
          </cell>
          <cell r="CN767">
            <v>0</v>
          </cell>
          <cell r="CO767">
            <v>0</v>
          </cell>
        </row>
        <row r="768">
          <cell r="B768">
            <v>0</v>
          </cell>
          <cell r="C768">
            <v>0</v>
          </cell>
          <cell r="E768">
            <v>0</v>
          </cell>
          <cell r="F768">
            <v>0</v>
          </cell>
          <cell r="H768">
            <v>0</v>
          </cell>
          <cell r="I768">
            <v>0</v>
          </cell>
          <cell r="K768">
            <v>0</v>
          </cell>
          <cell r="L768">
            <v>0</v>
          </cell>
          <cell r="N768">
            <v>0</v>
          </cell>
          <cell r="O768">
            <v>0</v>
          </cell>
          <cell r="Q768">
            <v>0</v>
          </cell>
          <cell r="R768">
            <v>0</v>
          </cell>
          <cell r="T768">
            <v>0</v>
          </cell>
          <cell r="U768">
            <v>0</v>
          </cell>
          <cell r="W768">
            <v>0</v>
          </cell>
          <cell r="X768">
            <v>0</v>
          </cell>
          <cell r="Z768">
            <v>0</v>
          </cell>
          <cell r="AA768">
            <v>0</v>
          </cell>
          <cell r="AC768">
            <v>0</v>
          </cell>
          <cell r="AD768">
            <v>0</v>
          </cell>
          <cell r="AF768">
            <v>0</v>
          </cell>
          <cell r="AG768">
            <v>0</v>
          </cell>
          <cell r="AI768">
            <v>0</v>
          </cell>
          <cell r="AJ768">
            <v>0</v>
          </cell>
          <cell r="AL768">
            <v>0</v>
          </cell>
          <cell r="AM768">
            <v>0</v>
          </cell>
          <cell r="AO768">
            <v>0</v>
          </cell>
          <cell r="AP768">
            <v>0</v>
          </cell>
          <cell r="AR768">
            <v>0</v>
          </cell>
          <cell r="AS768">
            <v>0</v>
          </cell>
          <cell r="AU768">
            <v>0</v>
          </cell>
          <cell r="AV768">
            <v>0</v>
          </cell>
          <cell r="AX768">
            <v>0</v>
          </cell>
          <cell r="AY768">
            <v>0</v>
          </cell>
          <cell r="BA768">
            <v>0</v>
          </cell>
          <cell r="BB768">
            <v>0</v>
          </cell>
          <cell r="BD768">
            <v>0</v>
          </cell>
          <cell r="BE768">
            <v>0</v>
          </cell>
          <cell r="BG768">
            <v>0</v>
          </cell>
          <cell r="BH768">
            <v>0</v>
          </cell>
          <cell r="BJ768">
            <v>0</v>
          </cell>
          <cell r="BK768">
            <v>0</v>
          </cell>
          <cell r="BM768">
            <v>0</v>
          </cell>
          <cell r="BN768">
            <v>1</v>
          </cell>
          <cell r="BP768">
            <v>0</v>
          </cell>
          <cell r="BQ768">
            <v>0</v>
          </cell>
          <cell r="BS768">
            <v>0</v>
          </cell>
          <cell r="BT768">
            <v>0</v>
          </cell>
          <cell r="BV768">
            <v>0</v>
          </cell>
          <cell r="BW768">
            <v>0</v>
          </cell>
          <cell r="BY768">
            <v>0</v>
          </cell>
          <cell r="BZ768">
            <v>0</v>
          </cell>
          <cell r="CB768">
            <v>0</v>
          </cell>
          <cell r="CC768">
            <v>0</v>
          </cell>
          <cell r="CE768">
            <v>0</v>
          </cell>
          <cell r="CF768">
            <v>0</v>
          </cell>
          <cell r="CH768">
            <v>0</v>
          </cell>
          <cell r="CI768">
            <v>0</v>
          </cell>
          <cell r="CK768">
            <v>0</v>
          </cell>
          <cell r="CL768">
            <v>0</v>
          </cell>
          <cell r="CN768">
            <v>0</v>
          </cell>
          <cell r="CO768">
            <v>0</v>
          </cell>
        </row>
        <row r="769">
          <cell r="B769">
            <v>0</v>
          </cell>
          <cell r="C769">
            <v>0</v>
          </cell>
          <cell r="E769">
            <v>0</v>
          </cell>
          <cell r="F769">
            <v>0</v>
          </cell>
          <cell r="H769">
            <v>0</v>
          </cell>
          <cell r="I769">
            <v>0</v>
          </cell>
          <cell r="K769">
            <v>0</v>
          </cell>
          <cell r="L769">
            <v>0</v>
          </cell>
          <cell r="N769">
            <v>0</v>
          </cell>
          <cell r="O769">
            <v>0</v>
          </cell>
          <cell r="Q769">
            <v>0</v>
          </cell>
          <cell r="R769">
            <v>0</v>
          </cell>
          <cell r="T769">
            <v>0</v>
          </cell>
          <cell r="U769">
            <v>0</v>
          </cell>
          <cell r="W769">
            <v>0</v>
          </cell>
          <cell r="X769">
            <v>0</v>
          </cell>
          <cell r="Z769">
            <v>0</v>
          </cell>
          <cell r="AA769">
            <v>0</v>
          </cell>
          <cell r="AC769">
            <v>0</v>
          </cell>
          <cell r="AD769">
            <v>0</v>
          </cell>
          <cell r="AF769">
            <v>0</v>
          </cell>
          <cell r="AG769">
            <v>0</v>
          </cell>
          <cell r="AI769">
            <v>0</v>
          </cell>
          <cell r="AJ769">
            <v>0</v>
          </cell>
          <cell r="AL769">
            <v>0</v>
          </cell>
          <cell r="AM769">
            <v>0</v>
          </cell>
          <cell r="AO769">
            <v>0</v>
          </cell>
          <cell r="AP769">
            <v>0</v>
          </cell>
          <cell r="AR769">
            <v>0</v>
          </cell>
          <cell r="AS769">
            <v>0</v>
          </cell>
          <cell r="AU769">
            <v>0</v>
          </cell>
          <cell r="AV769">
            <v>0</v>
          </cell>
          <cell r="AX769">
            <v>0</v>
          </cell>
          <cell r="AY769">
            <v>0</v>
          </cell>
          <cell r="BA769">
            <v>0</v>
          </cell>
          <cell r="BB769">
            <v>0</v>
          </cell>
          <cell r="BD769">
            <v>0</v>
          </cell>
          <cell r="BE769">
            <v>0</v>
          </cell>
          <cell r="BG769">
            <v>0</v>
          </cell>
          <cell r="BH769">
            <v>0</v>
          </cell>
          <cell r="BJ769">
            <v>0</v>
          </cell>
          <cell r="BK769">
            <v>0</v>
          </cell>
          <cell r="BM769">
            <v>0</v>
          </cell>
          <cell r="BN769">
            <v>1</v>
          </cell>
          <cell r="BP769">
            <v>0</v>
          </cell>
          <cell r="BQ769">
            <v>0</v>
          </cell>
          <cell r="BS769">
            <v>0</v>
          </cell>
          <cell r="BT769">
            <v>0</v>
          </cell>
          <cell r="BV769">
            <v>0</v>
          </cell>
          <cell r="BW769">
            <v>0</v>
          </cell>
          <cell r="BY769">
            <v>0</v>
          </cell>
          <cell r="BZ769">
            <v>0</v>
          </cell>
          <cell r="CB769">
            <v>0</v>
          </cell>
          <cell r="CC769">
            <v>0</v>
          </cell>
          <cell r="CE769">
            <v>0</v>
          </cell>
          <cell r="CF769">
            <v>0</v>
          </cell>
          <cell r="CH769">
            <v>0</v>
          </cell>
          <cell r="CI769">
            <v>0</v>
          </cell>
          <cell r="CK769">
            <v>0</v>
          </cell>
          <cell r="CL769">
            <v>0</v>
          </cell>
          <cell r="CN769">
            <v>0</v>
          </cell>
          <cell r="CO769">
            <v>0</v>
          </cell>
        </row>
        <row r="770">
          <cell r="B770">
            <v>0</v>
          </cell>
          <cell r="C770">
            <v>0</v>
          </cell>
          <cell r="E770">
            <v>0</v>
          </cell>
          <cell r="F770">
            <v>0</v>
          </cell>
          <cell r="H770">
            <v>0</v>
          </cell>
          <cell r="I770">
            <v>0</v>
          </cell>
          <cell r="K770">
            <v>0</v>
          </cell>
          <cell r="L770">
            <v>0</v>
          </cell>
          <cell r="N770">
            <v>0</v>
          </cell>
          <cell r="O770">
            <v>0</v>
          </cell>
          <cell r="Q770">
            <v>0</v>
          </cell>
          <cell r="R770">
            <v>0</v>
          </cell>
          <cell r="T770">
            <v>0</v>
          </cell>
          <cell r="U770">
            <v>0</v>
          </cell>
          <cell r="W770">
            <v>0</v>
          </cell>
          <cell r="X770">
            <v>0</v>
          </cell>
          <cell r="Z770">
            <v>0</v>
          </cell>
          <cell r="AA770">
            <v>0</v>
          </cell>
          <cell r="AC770">
            <v>0</v>
          </cell>
          <cell r="AD770">
            <v>0</v>
          </cell>
          <cell r="AF770">
            <v>0</v>
          </cell>
          <cell r="AG770">
            <v>0</v>
          </cell>
          <cell r="AI770">
            <v>0</v>
          </cell>
          <cell r="AJ770">
            <v>0</v>
          </cell>
          <cell r="AL770">
            <v>0</v>
          </cell>
          <cell r="AM770">
            <v>0</v>
          </cell>
          <cell r="AO770">
            <v>0</v>
          </cell>
          <cell r="AP770">
            <v>0</v>
          </cell>
          <cell r="AR770">
            <v>0</v>
          </cell>
          <cell r="AS770">
            <v>0</v>
          </cell>
          <cell r="AU770">
            <v>0</v>
          </cell>
          <cell r="AV770">
            <v>0</v>
          </cell>
          <cell r="AX770">
            <v>0</v>
          </cell>
          <cell r="AY770">
            <v>0</v>
          </cell>
          <cell r="BA770">
            <v>0</v>
          </cell>
          <cell r="BB770">
            <v>0</v>
          </cell>
          <cell r="BD770">
            <v>0</v>
          </cell>
          <cell r="BE770">
            <v>0</v>
          </cell>
          <cell r="BG770">
            <v>0</v>
          </cell>
          <cell r="BH770">
            <v>0</v>
          </cell>
          <cell r="BJ770">
            <v>0</v>
          </cell>
          <cell r="BK770">
            <v>0</v>
          </cell>
          <cell r="BM770">
            <v>0</v>
          </cell>
          <cell r="BN770">
            <v>-1</v>
          </cell>
          <cell r="BP770">
            <v>0</v>
          </cell>
          <cell r="BQ770">
            <v>0</v>
          </cell>
          <cell r="BS770">
            <v>0</v>
          </cell>
          <cell r="BT770">
            <v>0</v>
          </cell>
          <cell r="BV770">
            <v>0</v>
          </cell>
          <cell r="BW770">
            <v>0</v>
          </cell>
          <cell r="BY770">
            <v>0</v>
          </cell>
          <cell r="BZ770">
            <v>0</v>
          </cell>
          <cell r="CB770">
            <v>0</v>
          </cell>
          <cell r="CC770">
            <v>0</v>
          </cell>
          <cell r="CE770">
            <v>0</v>
          </cell>
          <cell r="CF770">
            <v>0</v>
          </cell>
          <cell r="CH770">
            <v>0</v>
          </cell>
          <cell r="CI770">
            <v>0</v>
          </cell>
          <cell r="CK770">
            <v>0</v>
          </cell>
          <cell r="CL770">
            <v>0</v>
          </cell>
          <cell r="CN770">
            <v>0</v>
          </cell>
          <cell r="CO770">
            <v>0</v>
          </cell>
        </row>
        <row r="771">
          <cell r="B771">
            <v>0</v>
          </cell>
          <cell r="C771">
            <v>0</v>
          </cell>
          <cell r="E771">
            <v>0</v>
          </cell>
          <cell r="F771">
            <v>0</v>
          </cell>
          <cell r="H771">
            <v>0</v>
          </cell>
          <cell r="I771">
            <v>0</v>
          </cell>
          <cell r="K771">
            <v>0</v>
          </cell>
          <cell r="L771">
            <v>0</v>
          </cell>
          <cell r="N771">
            <v>0</v>
          </cell>
          <cell r="O771">
            <v>0</v>
          </cell>
          <cell r="Q771">
            <v>0</v>
          </cell>
          <cell r="R771">
            <v>0</v>
          </cell>
          <cell r="T771">
            <v>0</v>
          </cell>
          <cell r="U771">
            <v>0</v>
          </cell>
          <cell r="W771">
            <v>0</v>
          </cell>
          <cell r="X771">
            <v>0</v>
          </cell>
          <cell r="Z771">
            <v>0</v>
          </cell>
          <cell r="AA771">
            <v>0</v>
          </cell>
          <cell r="AC771">
            <v>0</v>
          </cell>
          <cell r="AD771">
            <v>0</v>
          </cell>
          <cell r="AF771">
            <v>0</v>
          </cell>
          <cell r="AG771">
            <v>0</v>
          </cell>
          <cell r="AI771">
            <v>0</v>
          </cell>
          <cell r="AJ771">
            <v>0</v>
          </cell>
          <cell r="AL771">
            <v>0</v>
          </cell>
          <cell r="AM771">
            <v>0</v>
          </cell>
          <cell r="AO771">
            <v>0</v>
          </cell>
          <cell r="AP771">
            <v>0</v>
          </cell>
          <cell r="AR771">
            <v>0</v>
          </cell>
          <cell r="AS771">
            <v>0</v>
          </cell>
          <cell r="AU771">
            <v>0</v>
          </cell>
          <cell r="AV771">
            <v>0</v>
          </cell>
          <cell r="AX771">
            <v>0</v>
          </cell>
          <cell r="AY771">
            <v>0</v>
          </cell>
          <cell r="BA771">
            <v>0</v>
          </cell>
          <cell r="BB771">
            <v>0</v>
          </cell>
          <cell r="BD771">
            <v>0</v>
          </cell>
          <cell r="BE771">
            <v>0</v>
          </cell>
          <cell r="BG771">
            <v>0</v>
          </cell>
          <cell r="BH771">
            <v>0</v>
          </cell>
          <cell r="BJ771">
            <v>0</v>
          </cell>
          <cell r="BK771">
            <v>0</v>
          </cell>
          <cell r="BM771">
            <v>0</v>
          </cell>
          <cell r="BN771">
            <v>-1</v>
          </cell>
          <cell r="BP771">
            <v>0</v>
          </cell>
          <cell r="BQ771">
            <v>0</v>
          </cell>
          <cell r="BS771">
            <v>0</v>
          </cell>
          <cell r="BT771">
            <v>0</v>
          </cell>
          <cell r="BV771">
            <v>0</v>
          </cell>
          <cell r="BW771">
            <v>0</v>
          </cell>
          <cell r="BY771">
            <v>0</v>
          </cell>
          <cell r="BZ771">
            <v>0</v>
          </cell>
          <cell r="CB771">
            <v>0</v>
          </cell>
          <cell r="CC771">
            <v>0</v>
          </cell>
          <cell r="CE771">
            <v>0</v>
          </cell>
          <cell r="CF771">
            <v>0</v>
          </cell>
          <cell r="CH771">
            <v>0</v>
          </cell>
          <cell r="CI771">
            <v>0</v>
          </cell>
          <cell r="CK771">
            <v>0</v>
          </cell>
          <cell r="CL771">
            <v>0</v>
          </cell>
          <cell r="CN771">
            <v>0</v>
          </cell>
          <cell r="CO771">
            <v>0</v>
          </cell>
        </row>
        <row r="772">
          <cell r="B772">
            <v>0</v>
          </cell>
          <cell r="C772">
            <v>0</v>
          </cell>
          <cell r="E772">
            <v>0</v>
          </cell>
          <cell r="F772">
            <v>0</v>
          </cell>
          <cell r="H772">
            <v>0</v>
          </cell>
          <cell r="I772">
            <v>0</v>
          </cell>
          <cell r="K772">
            <v>0</v>
          </cell>
          <cell r="L772">
            <v>0</v>
          </cell>
          <cell r="N772">
            <v>0</v>
          </cell>
          <cell r="O772">
            <v>0</v>
          </cell>
          <cell r="Q772">
            <v>0</v>
          </cell>
          <cell r="R772">
            <v>0</v>
          </cell>
          <cell r="T772">
            <v>0</v>
          </cell>
          <cell r="U772">
            <v>0</v>
          </cell>
          <cell r="W772">
            <v>0</v>
          </cell>
          <cell r="X772">
            <v>0</v>
          </cell>
          <cell r="Z772">
            <v>0</v>
          </cell>
          <cell r="AA772">
            <v>0</v>
          </cell>
          <cell r="AC772">
            <v>0</v>
          </cell>
          <cell r="AD772">
            <v>0</v>
          </cell>
          <cell r="AF772">
            <v>0</v>
          </cell>
          <cell r="AG772">
            <v>0</v>
          </cell>
          <cell r="AI772">
            <v>0</v>
          </cell>
          <cell r="AJ772">
            <v>0</v>
          </cell>
          <cell r="AL772">
            <v>0</v>
          </cell>
          <cell r="AM772">
            <v>0</v>
          </cell>
          <cell r="AO772">
            <v>0</v>
          </cell>
          <cell r="AP772">
            <v>0</v>
          </cell>
          <cell r="AR772">
            <v>0</v>
          </cell>
          <cell r="AS772">
            <v>0</v>
          </cell>
          <cell r="AU772">
            <v>0</v>
          </cell>
          <cell r="AV772">
            <v>0</v>
          </cell>
          <cell r="AX772">
            <v>0</v>
          </cell>
          <cell r="AY772">
            <v>0</v>
          </cell>
          <cell r="BA772">
            <v>0</v>
          </cell>
          <cell r="BB772">
            <v>0</v>
          </cell>
          <cell r="BD772">
            <v>0</v>
          </cell>
          <cell r="BE772">
            <v>0</v>
          </cell>
          <cell r="BG772">
            <v>0</v>
          </cell>
          <cell r="BH772">
            <v>0</v>
          </cell>
          <cell r="BJ772">
            <v>0</v>
          </cell>
          <cell r="BK772">
            <v>0</v>
          </cell>
          <cell r="BM772">
            <v>0</v>
          </cell>
          <cell r="BN772">
            <v>-1</v>
          </cell>
          <cell r="BP772">
            <v>0</v>
          </cell>
          <cell r="BQ772">
            <v>0</v>
          </cell>
          <cell r="BS772">
            <v>0</v>
          </cell>
          <cell r="BT772">
            <v>0</v>
          </cell>
          <cell r="BV772">
            <v>0</v>
          </cell>
          <cell r="BW772">
            <v>0</v>
          </cell>
          <cell r="BY772">
            <v>0</v>
          </cell>
          <cell r="BZ772">
            <v>0</v>
          </cell>
          <cell r="CB772">
            <v>0</v>
          </cell>
          <cell r="CC772">
            <v>0</v>
          </cell>
          <cell r="CE772">
            <v>0</v>
          </cell>
          <cell r="CF772">
            <v>0</v>
          </cell>
          <cell r="CH772">
            <v>0</v>
          </cell>
          <cell r="CI772">
            <v>0</v>
          </cell>
          <cell r="CK772">
            <v>0</v>
          </cell>
          <cell r="CL772">
            <v>0</v>
          </cell>
          <cell r="CN772">
            <v>0</v>
          </cell>
          <cell r="CO772">
            <v>0</v>
          </cell>
        </row>
        <row r="773">
          <cell r="B773">
            <v>0</v>
          </cell>
          <cell r="C773">
            <v>0</v>
          </cell>
          <cell r="E773">
            <v>0</v>
          </cell>
          <cell r="F773">
            <v>0</v>
          </cell>
          <cell r="H773">
            <v>0</v>
          </cell>
          <cell r="I773">
            <v>0</v>
          </cell>
          <cell r="K773">
            <v>0</v>
          </cell>
          <cell r="L773">
            <v>0</v>
          </cell>
          <cell r="N773">
            <v>0</v>
          </cell>
          <cell r="O773">
            <v>0</v>
          </cell>
          <cell r="Q773">
            <v>0</v>
          </cell>
          <cell r="R773">
            <v>0</v>
          </cell>
          <cell r="T773">
            <v>0</v>
          </cell>
          <cell r="U773">
            <v>0</v>
          </cell>
          <cell r="W773">
            <v>0</v>
          </cell>
          <cell r="X773">
            <v>0</v>
          </cell>
          <cell r="Z773">
            <v>0</v>
          </cell>
          <cell r="AA773">
            <v>0</v>
          </cell>
          <cell r="AC773">
            <v>0</v>
          </cell>
          <cell r="AD773">
            <v>0</v>
          </cell>
          <cell r="AF773">
            <v>0</v>
          </cell>
          <cell r="AG773">
            <v>0</v>
          </cell>
          <cell r="AI773">
            <v>0</v>
          </cell>
          <cell r="AJ773">
            <v>0</v>
          </cell>
          <cell r="AL773">
            <v>0</v>
          </cell>
          <cell r="AM773">
            <v>0</v>
          </cell>
          <cell r="AO773">
            <v>0</v>
          </cell>
          <cell r="AP773">
            <v>0</v>
          </cell>
          <cell r="AR773">
            <v>0</v>
          </cell>
          <cell r="AS773">
            <v>0</v>
          </cell>
          <cell r="AU773">
            <v>0</v>
          </cell>
          <cell r="AV773">
            <v>0</v>
          </cell>
          <cell r="AX773">
            <v>0</v>
          </cell>
          <cell r="AY773">
            <v>0</v>
          </cell>
          <cell r="BA773">
            <v>0</v>
          </cell>
          <cell r="BB773">
            <v>0</v>
          </cell>
          <cell r="BD773">
            <v>0</v>
          </cell>
          <cell r="BE773">
            <v>0</v>
          </cell>
          <cell r="BG773">
            <v>0</v>
          </cell>
          <cell r="BH773">
            <v>0</v>
          </cell>
          <cell r="BJ773">
            <v>0</v>
          </cell>
          <cell r="BK773">
            <v>0</v>
          </cell>
          <cell r="BM773">
            <v>0</v>
          </cell>
          <cell r="BN773">
            <v>-1</v>
          </cell>
          <cell r="BP773">
            <v>0</v>
          </cell>
          <cell r="BQ773">
            <v>0</v>
          </cell>
          <cell r="BS773">
            <v>0</v>
          </cell>
          <cell r="BT773">
            <v>0</v>
          </cell>
          <cell r="BV773">
            <v>0</v>
          </cell>
          <cell r="BW773">
            <v>0</v>
          </cell>
          <cell r="BY773">
            <v>0</v>
          </cell>
          <cell r="BZ773">
            <v>0</v>
          </cell>
          <cell r="CB773">
            <v>0</v>
          </cell>
          <cell r="CC773">
            <v>0</v>
          </cell>
          <cell r="CE773">
            <v>0</v>
          </cell>
          <cell r="CF773">
            <v>0</v>
          </cell>
          <cell r="CH773">
            <v>0</v>
          </cell>
          <cell r="CI773">
            <v>0</v>
          </cell>
          <cell r="CK773">
            <v>0</v>
          </cell>
          <cell r="CL773">
            <v>0</v>
          </cell>
          <cell r="CN773">
            <v>0</v>
          </cell>
          <cell r="CO773">
            <v>0</v>
          </cell>
        </row>
        <row r="774">
          <cell r="B774">
            <v>0</v>
          </cell>
          <cell r="C774">
            <v>0</v>
          </cell>
          <cell r="E774">
            <v>0</v>
          </cell>
          <cell r="F774">
            <v>0</v>
          </cell>
          <cell r="H774">
            <v>0</v>
          </cell>
          <cell r="I774">
            <v>0</v>
          </cell>
          <cell r="K774">
            <v>0</v>
          </cell>
          <cell r="L774">
            <v>0</v>
          </cell>
          <cell r="N774">
            <v>0</v>
          </cell>
          <cell r="O774">
            <v>0</v>
          </cell>
          <cell r="Q774">
            <v>0</v>
          </cell>
          <cell r="R774">
            <v>0</v>
          </cell>
          <cell r="T774">
            <v>0</v>
          </cell>
          <cell r="U774">
            <v>0</v>
          </cell>
          <cell r="W774">
            <v>0</v>
          </cell>
          <cell r="X774">
            <v>0</v>
          </cell>
          <cell r="Z774">
            <v>0</v>
          </cell>
          <cell r="AA774">
            <v>0</v>
          </cell>
          <cell r="AC774">
            <v>0</v>
          </cell>
          <cell r="AD774">
            <v>0</v>
          </cell>
          <cell r="AF774">
            <v>0</v>
          </cell>
          <cell r="AG774">
            <v>0</v>
          </cell>
          <cell r="AI774">
            <v>0</v>
          </cell>
          <cell r="AJ774">
            <v>0</v>
          </cell>
          <cell r="AL774">
            <v>0</v>
          </cell>
          <cell r="AM774">
            <v>0</v>
          </cell>
          <cell r="AO774">
            <v>0</v>
          </cell>
          <cell r="AP774">
            <v>0</v>
          </cell>
          <cell r="AR774">
            <v>0</v>
          </cell>
          <cell r="AS774">
            <v>0</v>
          </cell>
          <cell r="AU774">
            <v>0</v>
          </cell>
          <cell r="AV774">
            <v>0</v>
          </cell>
          <cell r="AX774">
            <v>0</v>
          </cell>
          <cell r="AY774">
            <v>0</v>
          </cell>
          <cell r="BA774">
            <v>0</v>
          </cell>
          <cell r="BB774">
            <v>0</v>
          </cell>
          <cell r="BD774">
            <v>0</v>
          </cell>
          <cell r="BE774">
            <v>0</v>
          </cell>
          <cell r="BG774">
            <v>0</v>
          </cell>
          <cell r="BH774">
            <v>0</v>
          </cell>
          <cell r="BJ774">
            <v>0</v>
          </cell>
          <cell r="BK774">
            <v>0</v>
          </cell>
          <cell r="BM774">
            <v>0</v>
          </cell>
          <cell r="BN774">
            <v>1</v>
          </cell>
          <cell r="BP774">
            <v>0</v>
          </cell>
          <cell r="BQ774">
            <v>0</v>
          </cell>
          <cell r="BS774">
            <v>0</v>
          </cell>
          <cell r="BT774">
            <v>0</v>
          </cell>
          <cell r="BV774">
            <v>0</v>
          </cell>
          <cell r="BW774">
            <v>0</v>
          </cell>
          <cell r="BY774">
            <v>0</v>
          </cell>
          <cell r="BZ774">
            <v>0</v>
          </cell>
          <cell r="CB774">
            <v>0</v>
          </cell>
          <cell r="CC774">
            <v>0</v>
          </cell>
          <cell r="CE774">
            <v>0</v>
          </cell>
          <cell r="CF774">
            <v>0</v>
          </cell>
          <cell r="CH774">
            <v>0</v>
          </cell>
          <cell r="CI774">
            <v>0</v>
          </cell>
          <cell r="CK774">
            <v>0</v>
          </cell>
          <cell r="CL774">
            <v>0</v>
          </cell>
          <cell r="CN774">
            <v>0</v>
          </cell>
          <cell r="CO774">
            <v>0</v>
          </cell>
        </row>
        <row r="775">
          <cell r="B775">
            <v>0</v>
          </cell>
          <cell r="C775">
            <v>0</v>
          </cell>
          <cell r="E775">
            <v>0</v>
          </cell>
          <cell r="F775">
            <v>0</v>
          </cell>
          <cell r="H775">
            <v>0</v>
          </cell>
          <cell r="I775">
            <v>0</v>
          </cell>
          <cell r="K775">
            <v>0</v>
          </cell>
          <cell r="L775">
            <v>0</v>
          </cell>
          <cell r="N775">
            <v>0</v>
          </cell>
          <cell r="O775">
            <v>0</v>
          </cell>
          <cell r="Q775">
            <v>0</v>
          </cell>
          <cell r="R775">
            <v>0</v>
          </cell>
          <cell r="T775">
            <v>0</v>
          </cell>
          <cell r="U775">
            <v>0</v>
          </cell>
          <cell r="W775">
            <v>0</v>
          </cell>
          <cell r="X775">
            <v>0</v>
          </cell>
          <cell r="Z775">
            <v>0</v>
          </cell>
          <cell r="AA775">
            <v>0</v>
          </cell>
          <cell r="AC775">
            <v>0</v>
          </cell>
          <cell r="AD775">
            <v>0</v>
          </cell>
          <cell r="AF775">
            <v>0</v>
          </cell>
          <cell r="AG775">
            <v>0</v>
          </cell>
          <cell r="AI775">
            <v>0</v>
          </cell>
          <cell r="AJ775">
            <v>0</v>
          </cell>
          <cell r="AL775">
            <v>0</v>
          </cell>
          <cell r="AM775">
            <v>0</v>
          </cell>
          <cell r="AO775">
            <v>0</v>
          </cell>
          <cell r="AP775">
            <v>0</v>
          </cell>
          <cell r="AR775">
            <v>0</v>
          </cell>
          <cell r="AS775">
            <v>0</v>
          </cell>
          <cell r="AU775">
            <v>0</v>
          </cell>
          <cell r="AV775">
            <v>0</v>
          </cell>
          <cell r="AX775">
            <v>0</v>
          </cell>
          <cell r="AY775">
            <v>0</v>
          </cell>
          <cell r="BA775">
            <v>0</v>
          </cell>
          <cell r="BB775">
            <v>0</v>
          </cell>
          <cell r="BD775">
            <v>0</v>
          </cell>
          <cell r="BE775">
            <v>0</v>
          </cell>
          <cell r="BG775">
            <v>0</v>
          </cell>
          <cell r="BH775">
            <v>0</v>
          </cell>
          <cell r="BJ775">
            <v>0</v>
          </cell>
          <cell r="BK775">
            <v>0</v>
          </cell>
          <cell r="BM775">
            <v>0</v>
          </cell>
          <cell r="BN775">
            <v>1</v>
          </cell>
          <cell r="BP775">
            <v>0</v>
          </cell>
          <cell r="BQ775">
            <v>0</v>
          </cell>
          <cell r="BS775">
            <v>0</v>
          </cell>
          <cell r="BT775">
            <v>0</v>
          </cell>
          <cell r="BV775">
            <v>0</v>
          </cell>
          <cell r="BW775">
            <v>0</v>
          </cell>
          <cell r="BY775">
            <v>0</v>
          </cell>
          <cell r="BZ775">
            <v>0</v>
          </cell>
          <cell r="CB775">
            <v>0</v>
          </cell>
          <cell r="CC775">
            <v>0</v>
          </cell>
          <cell r="CE775">
            <v>0</v>
          </cell>
          <cell r="CF775">
            <v>0</v>
          </cell>
          <cell r="CH775">
            <v>0</v>
          </cell>
          <cell r="CI775">
            <v>0</v>
          </cell>
          <cell r="CK775">
            <v>0</v>
          </cell>
          <cell r="CL775">
            <v>0</v>
          </cell>
          <cell r="CN775">
            <v>0</v>
          </cell>
          <cell r="CO775">
            <v>0</v>
          </cell>
        </row>
        <row r="776">
          <cell r="B776">
            <v>0</v>
          </cell>
          <cell r="C776">
            <v>0</v>
          </cell>
          <cell r="E776">
            <v>0</v>
          </cell>
          <cell r="F776">
            <v>0</v>
          </cell>
          <cell r="H776">
            <v>0</v>
          </cell>
          <cell r="I776">
            <v>0</v>
          </cell>
          <cell r="K776">
            <v>0</v>
          </cell>
          <cell r="L776">
            <v>0</v>
          </cell>
          <cell r="N776">
            <v>0</v>
          </cell>
          <cell r="O776">
            <v>0</v>
          </cell>
          <cell r="Q776">
            <v>0</v>
          </cell>
          <cell r="R776">
            <v>0</v>
          </cell>
          <cell r="T776">
            <v>0</v>
          </cell>
          <cell r="U776">
            <v>0</v>
          </cell>
          <cell r="W776">
            <v>0</v>
          </cell>
          <cell r="X776">
            <v>0</v>
          </cell>
          <cell r="Z776">
            <v>0</v>
          </cell>
          <cell r="AA776">
            <v>0</v>
          </cell>
          <cell r="AC776">
            <v>0</v>
          </cell>
          <cell r="AD776">
            <v>0</v>
          </cell>
          <cell r="AF776">
            <v>0</v>
          </cell>
          <cell r="AG776">
            <v>0</v>
          </cell>
          <cell r="AI776">
            <v>0</v>
          </cell>
          <cell r="AJ776">
            <v>0</v>
          </cell>
          <cell r="AL776">
            <v>0</v>
          </cell>
          <cell r="AM776">
            <v>0</v>
          </cell>
          <cell r="AO776">
            <v>0</v>
          </cell>
          <cell r="AP776">
            <v>0</v>
          </cell>
          <cell r="AR776">
            <v>0</v>
          </cell>
          <cell r="AS776">
            <v>0</v>
          </cell>
          <cell r="AU776">
            <v>0</v>
          </cell>
          <cell r="AV776">
            <v>0</v>
          </cell>
          <cell r="AX776">
            <v>0</v>
          </cell>
          <cell r="AY776">
            <v>0</v>
          </cell>
          <cell r="BA776">
            <v>0</v>
          </cell>
          <cell r="BB776">
            <v>0</v>
          </cell>
          <cell r="BD776">
            <v>0</v>
          </cell>
          <cell r="BE776">
            <v>0</v>
          </cell>
          <cell r="BG776">
            <v>0</v>
          </cell>
          <cell r="BH776">
            <v>0</v>
          </cell>
          <cell r="BJ776">
            <v>0</v>
          </cell>
          <cell r="BK776">
            <v>0</v>
          </cell>
          <cell r="BM776">
            <v>0</v>
          </cell>
          <cell r="BN776">
            <v>1</v>
          </cell>
          <cell r="BP776">
            <v>0</v>
          </cell>
          <cell r="BQ776">
            <v>0</v>
          </cell>
          <cell r="BS776">
            <v>0</v>
          </cell>
          <cell r="BT776">
            <v>0</v>
          </cell>
          <cell r="BV776">
            <v>0</v>
          </cell>
          <cell r="BW776">
            <v>0</v>
          </cell>
          <cell r="BY776">
            <v>0</v>
          </cell>
          <cell r="BZ776">
            <v>0</v>
          </cell>
          <cell r="CB776">
            <v>0</v>
          </cell>
          <cell r="CC776">
            <v>0</v>
          </cell>
          <cell r="CE776">
            <v>0</v>
          </cell>
          <cell r="CF776">
            <v>0</v>
          </cell>
          <cell r="CH776">
            <v>0</v>
          </cell>
          <cell r="CI776">
            <v>0</v>
          </cell>
          <cell r="CK776">
            <v>0</v>
          </cell>
          <cell r="CL776">
            <v>0</v>
          </cell>
          <cell r="CN776">
            <v>0</v>
          </cell>
          <cell r="CO776">
            <v>0</v>
          </cell>
        </row>
        <row r="777">
          <cell r="B777">
            <v>0</v>
          </cell>
          <cell r="C777">
            <v>0</v>
          </cell>
          <cell r="E777">
            <v>0</v>
          </cell>
          <cell r="F777">
            <v>0</v>
          </cell>
          <cell r="H777">
            <v>0</v>
          </cell>
          <cell r="I777">
            <v>0</v>
          </cell>
          <cell r="K777">
            <v>0</v>
          </cell>
          <cell r="L777">
            <v>0</v>
          </cell>
          <cell r="N777">
            <v>0</v>
          </cell>
          <cell r="O777">
            <v>0</v>
          </cell>
          <cell r="Q777">
            <v>0</v>
          </cell>
          <cell r="R777">
            <v>0</v>
          </cell>
          <cell r="T777">
            <v>0</v>
          </cell>
          <cell r="U777">
            <v>0</v>
          </cell>
          <cell r="W777">
            <v>0</v>
          </cell>
          <cell r="X777">
            <v>0</v>
          </cell>
          <cell r="Z777">
            <v>0</v>
          </cell>
          <cell r="AA777">
            <v>0</v>
          </cell>
          <cell r="AC777">
            <v>0</v>
          </cell>
          <cell r="AD777">
            <v>0</v>
          </cell>
          <cell r="AF777">
            <v>0</v>
          </cell>
          <cell r="AG777">
            <v>0</v>
          </cell>
          <cell r="AI777">
            <v>0</v>
          </cell>
          <cell r="AJ777">
            <v>0</v>
          </cell>
          <cell r="AL777">
            <v>0</v>
          </cell>
          <cell r="AM777">
            <v>0</v>
          </cell>
          <cell r="AO777">
            <v>0</v>
          </cell>
          <cell r="AP777">
            <v>0</v>
          </cell>
          <cell r="AR777">
            <v>0</v>
          </cell>
          <cell r="AS777">
            <v>0</v>
          </cell>
          <cell r="AU777">
            <v>0</v>
          </cell>
          <cell r="AV777">
            <v>0</v>
          </cell>
          <cell r="AX777">
            <v>0</v>
          </cell>
          <cell r="AY777">
            <v>0</v>
          </cell>
          <cell r="BA777">
            <v>0</v>
          </cell>
          <cell r="BB777">
            <v>0</v>
          </cell>
          <cell r="BD777">
            <v>0</v>
          </cell>
          <cell r="BE777">
            <v>0</v>
          </cell>
          <cell r="BG777">
            <v>0</v>
          </cell>
          <cell r="BH777">
            <v>0</v>
          </cell>
          <cell r="BJ777">
            <v>0</v>
          </cell>
          <cell r="BK777">
            <v>0</v>
          </cell>
          <cell r="BM777">
            <v>0</v>
          </cell>
          <cell r="BN777">
            <v>0</v>
          </cell>
          <cell r="BP777">
            <v>0</v>
          </cell>
          <cell r="BQ777">
            <v>0</v>
          </cell>
          <cell r="BS777">
            <v>0</v>
          </cell>
          <cell r="BT777">
            <v>0</v>
          </cell>
          <cell r="BV777">
            <v>0</v>
          </cell>
          <cell r="BW777">
            <v>0</v>
          </cell>
          <cell r="BY777">
            <v>0</v>
          </cell>
          <cell r="BZ777">
            <v>0</v>
          </cell>
          <cell r="CB777">
            <v>0</v>
          </cell>
          <cell r="CC777">
            <v>0</v>
          </cell>
          <cell r="CE777">
            <v>0</v>
          </cell>
          <cell r="CF777">
            <v>0</v>
          </cell>
          <cell r="CH777">
            <v>0</v>
          </cell>
          <cell r="CI777">
            <v>0</v>
          </cell>
          <cell r="CK777">
            <v>0</v>
          </cell>
          <cell r="CL777">
            <v>0</v>
          </cell>
          <cell r="CN777">
            <v>0</v>
          </cell>
          <cell r="CO777">
            <v>0</v>
          </cell>
        </row>
        <row r="778">
          <cell r="B778">
            <v>0</v>
          </cell>
          <cell r="C778">
            <v>0</v>
          </cell>
          <cell r="E778">
            <v>0</v>
          </cell>
          <cell r="F778">
            <v>0</v>
          </cell>
          <cell r="H778">
            <v>0</v>
          </cell>
          <cell r="I778">
            <v>0</v>
          </cell>
          <cell r="K778">
            <v>0</v>
          </cell>
          <cell r="L778">
            <v>0</v>
          </cell>
          <cell r="N778">
            <v>0</v>
          </cell>
          <cell r="O778">
            <v>0</v>
          </cell>
          <cell r="Q778">
            <v>0</v>
          </cell>
          <cell r="R778">
            <v>0</v>
          </cell>
          <cell r="T778">
            <v>0</v>
          </cell>
          <cell r="U778">
            <v>0</v>
          </cell>
          <cell r="W778">
            <v>0</v>
          </cell>
          <cell r="X778">
            <v>0</v>
          </cell>
          <cell r="Z778">
            <v>0</v>
          </cell>
          <cell r="AA778">
            <v>0</v>
          </cell>
          <cell r="AC778">
            <v>0</v>
          </cell>
          <cell r="AD778">
            <v>0</v>
          </cell>
          <cell r="AF778">
            <v>0</v>
          </cell>
          <cell r="AG778">
            <v>0</v>
          </cell>
          <cell r="AI778">
            <v>0</v>
          </cell>
          <cell r="AJ778">
            <v>0</v>
          </cell>
          <cell r="AL778">
            <v>0</v>
          </cell>
          <cell r="AM778">
            <v>0</v>
          </cell>
          <cell r="AO778">
            <v>0</v>
          </cell>
          <cell r="AP778">
            <v>0</v>
          </cell>
          <cell r="AR778">
            <v>0</v>
          </cell>
          <cell r="AS778">
            <v>0</v>
          </cell>
          <cell r="AU778">
            <v>0</v>
          </cell>
          <cell r="AV778">
            <v>0</v>
          </cell>
          <cell r="AX778">
            <v>0</v>
          </cell>
          <cell r="AY778">
            <v>0</v>
          </cell>
          <cell r="BA778">
            <v>0</v>
          </cell>
          <cell r="BB778">
            <v>0</v>
          </cell>
          <cell r="BD778">
            <v>0</v>
          </cell>
          <cell r="BE778">
            <v>0</v>
          </cell>
          <cell r="BG778">
            <v>0</v>
          </cell>
          <cell r="BH778">
            <v>0</v>
          </cell>
          <cell r="BJ778">
            <v>0</v>
          </cell>
          <cell r="BK778">
            <v>0</v>
          </cell>
          <cell r="BM778">
            <v>0</v>
          </cell>
          <cell r="BN778">
            <v>0</v>
          </cell>
          <cell r="BP778">
            <v>0</v>
          </cell>
          <cell r="BQ778">
            <v>0</v>
          </cell>
          <cell r="BS778">
            <v>0</v>
          </cell>
          <cell r="BT778">
            <v>0</v>
          </cell>
          <cell r="BV778">
            <v>0</v>
          </cell>
          <cell r="BW778">
            <v>0</v>
          </cell>
          <cell r="BY778">
            <v>0</v>
          </cell>
          <cell r="BZ778">
            <v>0</v>
          </cell>
          <cell r="CB778">
            <v>0</v>
          </cell>
          <cell r="CC778">
            <v>0</v>
          </cell>
          <cell r="CE778">
            <v>0</v>
          </cell>
          <cell r="CF778">
            <v>0</v>
          </cell>
          <cell r="CH778">
            <v>0</v>
          </cell>
          <cell r="CI778">
            <v>0</v>
          </cell>
          <cell r="CK778">
            <v>0</v>
          </cell>
          <cell r="CL778">
            <v>0</v>
          </cell>
          <cell r="CN778">
            <v>0</v>
          </cell>
          <cell r="CO778">
            <v>0</v>
          </cell>
        </row>
        <row r="779">
          <cell r="B779">
            <v>0</v>
          </cell>
          <cell r="C779">
            <v>0</v>
          </cell>
          <cell r="E779">
            <v>0</v>
          </cell>
          <cell r="F779">
            <v>0</v>
          </cell>
          <cell r="H779">
            <v>0</v>
          </cell>
          <cell r="I779">
            <v>0</v>
          </cell>
          <cell r="K779">
            <v>0</v>
          </cell>
          <cell r="L779">
            <v>0</v>
          </cell>
          <cell r="N779">
            <v>0</v>
          </cell>
          <cell r="O779">
            <v>0</v>
          </cell>
          <cell r="Q779">
            <v>0</v>
          </cell>
          <cell r="R779">
            <v>0</v>
          </cell>
          <cell r="T779">
            <v>0</v>
          </cell>
          <cell r="U779">
            <v>0</v>
          </cell>
          <cell r="W779">
            <v>0</v>
          </cell>
          <cell r="X779">
            <v>0</v>
          </cell>
          <cell r="Z779">
            <v>0</v>
          </cell>
          <cell r="AA779">
            <v>0</v>
          </cell>
          <cell r="AC779">
            <v>0</v>
          </cell>
          <cell r="AD779">
            <v>0</v>
          </cell>
          <cell r="AF779">
            <v>0</v>
          </cell>
          <cell r="AG779">
            <v>0</v>
          </cell>
          <cell r="AI779">
            <v>0</v>
          </cell>
          <cell r="AJ779">
            <v>0</v>
          </cell>
          <cell r="AL779">
            <v>0</v>
          </cell>
          <cell r="AM779">
            <v>0</v>
          </cell>
          <cell r="AO779">
            <v>0</v>
          </cell>
          <cell r="AP779">
            <v>0</v>
          </cell>
          <cell r="AR779">
            <v>0</v>
          </cell>
          <cell r="AS779">
            <v>0</v>
          </cell>
          <cell r="AU779">
            <v>0</v>
          </cell>
          <cell r="AV779">
            <v>0</v>
          </cell>
          <cell r="AX779">
            <v>0</v>
          </cell>
          <cell r="AY779">
            <v>0</v>
          </cell>
          <cell r="BA779">
            <v>0</v>
          </cell>
          <cell r="BB779">
            <v>0</v>
          </cell>
          <cell r="BD779">
            <v>0</v>
          </cell>
          <cell r="BE779">
            <v>0</v>
          </cell>
          <cell r="BG779">
            <v>0</v>
          </cell>
          <cell r="BH779">
            <v>0</v>
          </cell>
          <cell r="BJ779">
            <v>0</v>
          </cell>
          <cell r="BK779">
            <v>0</v>
          </cell>
          <cell r="BM779">
            <v>0</v>
          </cell>
          <cell r="BN779">
            <v>0</v>
          </cell>
          <cell r="BP779">
            <v>0</v>
          </cell>
          <cell r="BQ779">
            <v>0</v>
          </cell>
          <cell r="BS779">
            <v>0</v>
          </cell>
          <cell r="BT779">
            <v>0</v>
          </cell>
          <cell r="BV779">
            <v>0</v>
          </cell>
          <cell r="BW779">
            <v>0</v>
          </cell>
          <cell r="BY779">
            <v>0</v>
          </cell>
          <cell r="BZ779">
            <v>0</v>
          </cell>
          <cell r="CB779">
            <v>0</v>
          </cell>
          <cell r="CC779">
            <v>0</v>
          </cell>
          <cell r="CE779">
            <v>0</v>
          </cell>
          <cell r="CF779">
            <v>0</v>
          </cell>
          <cell r="CH779">
            <v>0</v>
          </cell>
          <cell r="CI779">
            <v>0</v>
          </cell>
          <cell r="CK779">
            <v>0</v>
          </cell>
          <cell r="CL779">
            <v>0</v>
          </cell>
          <cell r="CN779">
            <v>0</v>
          </cell>
          <cell r="CO779">
            <v>0</v>
          </cell>
        </row>
        <row r="780">
          <cell r="B780">
            <v>0</v>
          </cell>
          <cell r="C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0</v>
          </cell>
          <cell r="K780">
            <v>0</v>
          </cell>
          <cell r="L780">
            <v>0</v>
          </cell>
          <cell r="N780">
            <v>0</v>
          </cell>
          <cell r="O780">
            <v>0</v>
          </cell>
          <cell r="Q780">
            <v>0</v>
          </cell>
          <cell r="R780">
            <v>0</v>
          </cell>
          <cell r="T780">
            <v>0</v>
          </cell>
          <cell r="U780">
            <v>0</v>
          </cell>
          <cell r="W780">
            <v>0</v>
          </cell>
          <cell r="X780">
            <v>0</v>
          </cell>
          <cell r="Z780">
            <v>0</v>
          </cell>
          <cell r="AA780">
            <v>0</v>
          </cell>
          <cell r="AC780">
            <v>0</v>
          </cell>
          <cell r="AD780">
            <v>0</v>
          </cell>
          <cell r="AF780">
            <v>0</v>
          </cell>
          <cell r="AG780">
            <v>0</v>
          </cell>
          <cell r="AI780">
            <v>0</v>
          </cell>
          <cell r="AJ780">
            <v>0</v>
          </cell>
          <cell r="AL780">
            <v>0</v>
          </cell>
          <cell r="AM780">
            <v>0</v>
          </cell>
          <cell r="AO780">
            <v>0</v>
          </cell>
          <cell r="AP780">
            <v>0</v>
          </cell>
          <cell r="AR780">
            <v>0</v>
          </cell>
          <cell r="AS780">
            <v>0</v>
          </cell>
          <cell r="AU780">
            <v>0</v>
          </cell>
          <cell r="AV780">
            <v>0</v>
          </cell>
          <cell r="AX780">
            <v>0</v>
          </cell>
          <cell r="AY780">
            <v>0</v>
          </cell>
          <cell r="BA780">
            <v>0</v>
          </cell>
          <cell r="BB780">
            <v>0</v>
          </cell>
          <cell r="BD780">
            <v>0</v>
          </cell>
          <cell r="BE780">
            <v>0</v>
          </cell>
          <cell r="BG780">
            <v>0</v>
          </cell>
          <cell r="BH780">
            <v>0</v>
          </cell>
          <cell r="BJ780">
            <v>0</v>
          </cell>
          <cell r="BK780">
            <v>0</v>
          </cell>
          <cell r="BM780">
            <v>0</v>
          </cell>
          <cell r="BN780">
            <v>0</v>
          </cell>
          <cell r="BP780">
            <v>0</v>
          </cell>
          <cell r="BQ780">
            <v>0</v>
          </cell>
          <cell r="BS780">
            <v>0</v>
          </cell>
          <cell r="BT780">
            <v>0</v>
          </cell>
          <cell r="BV780">
            <v>0</v>
          </cell>
          <cell r="BW780">
            <v>0</v>
          </cell>
          <cell r="BY780">
            <v>0</v>
          </cell>
          <cell r="BZ780">
            <v>0</v>
          </cell>
          <cell r="CB780">
            <v>0</v>
          </cell>
          <cell r="CC780">
            <v>0</v>
          </cell>
          <cell r="CE780">
            <v>0</v>
          </cell>
          <cell r="CF780">
            <v>0</v>
          </cell>
          <cell r="CH780">
            <v>0</v>
          </cell>
          <cell r="CI780">
            <v>0</v>
          </cell>
          <cell r="CK780">
            <v>0</v>
          </cell>
          <cell r="CL780">
            <v>0</v>
          </cell>
          <cell r="CN780">
            <v>0</v>
          </cell>
          <cell r="CO780">
            <v>0</v>
          </cell>
        </row>
        <row r="781">
          <cell r="B781">
            <v>0</v>
          </cell>
          <cell r="C781">
            <v>0</v>
          </cell>
          <cell r="E781">
            <v>0</v>
          </cell>
          <cell r="F781">
            <v>0</v>
          </cell>
          <cell r="H781">
            <v>0</v>
          </cell>
          <cell r="I781">
            <v>0</v>
          </cell>
          <cell r="K781">
            <v>0</v>
          </cell>
          <cell r="L781">
            <v>0</v>
          </cell>
          <cell r="N781">
            <v>0</v>
          </cell>
          <cell r="O781">
            <v>0</v>
          </cell>
          <cell r="Q781">
            <v>0</v>
          </cell>
          <cell r="R781">
            <v>0</v>
          </cell>
          <cell r="T781">
            <v>0</v>
          </cell>
          <cell r="U781">
            <v>0</v>
          </cell>
          <cell r="W781">
            <v>0</v>
          </cell>
          <cell r="X781">
            <v>0</v>
          </cell>
          <cell r="Z781">
            <v>0</v>
          </cell>
          <cell r="AA781">
            <v>0</v>
          </cell>
          <cell r="AC781">
            <v>0</v>
          </cell>
          <cell r="AD781">
            <v>0</v>
          </cell>
          <cell r="AF781">
            <v>0</v>
          </cell>
          <cell r="AG781">
            <v>0</v>
          </cell>
          <cell r="AI781">
            <v>0</v>
          </cell>
          <cell r="AJ781">
            <v>0</v>
          </cell>
          <cell r="AL781">
            <v>0</v>
          </cell>
          <cell r="AM781">
            <v>0</v>
          </cell>
          <cell r="AO781">
            <v>0</v>
          </cell>
          <cell r="AP781">
            <v>0</v>
          </cell>
          <cell r="AR781">
            <v>0</v>
          </cell>
          <cell r="AS781">
            <v>0</v>
          </cell>
          <cell r="AU781">
            <v>0</v>
          </cell>
          <cell r="AV781">
            <v>0</v>
          </cell>
          <cell r="AX781">
            <v>0</v>
          </cell>
          <cell r="AY781">
            <v>0</v>
          </cell>
          <cell r="BA781">
            <v>0</v>
          </cell>
          <cell r="BB781">
            <v>0</v>
          </cell>
          <cell r="BD781">
            <v>0</v>
          </cell>
          <cell r="BE781">
            <v>0</v>
          </cell>
          <cell r="BG781">
            <v>0</v>
          </cell>
          <cell r="BH781">
            <v>0</v>
          </cell>
          <cell r="BJ781">
            <v>0</v>
          </cell>
          <cell r="BK781">
            <v>0</v>
          </cell>
          <cell r="BM781">
            <v>0</v>
          </cell>
          <cell r="BN781">
            <v>0</v>
          </cell>
          <cell r="BP781">
            <v>0</v>
          </cell>
          <cell r="BQ781">
            <v>0</v>
          </cell>
          <cell r="BS781">
            <v>0</v>
          </cell>
          <cell r="BT781">
            <v>0</v>
          </cell>
          <cell r="BV781">
            <v>0</v>
          </cell>
          <cell r="BW781">
            <v>0</v>
          </cell>
          <cell r="BY781">
            <v>0</v>
          </cell>
          <cell r="BZ781">
            <v>0</v>
          </cell>
          <cell r="CB781">
            <v>0</v>
          </cell>
          <cell r="CC781">
            <v>0</v>
          </cell>
          <cell r="CE781">
            <v>0</v>
          </cell>
          <cell r="CF781">
            <v>0</v>
          </cell>
          <cell r="CH781">
            <v>0</v>
          </cell>
          <cell r="CI781">
            <v>0</v>
          </cell>
          <cell r="CK781">
            <v>0</v>
          </cell>
          <cell r="CL781">
            <v>0</v>
          </cell>
          <cell r="CN781">
            <v>0</v>
          </cell>
          <cell r="CO781">
            <v>0</v>
          </cell>
        </row>
        <row r="782">
          <cell r="B782">
            <v>0</v>
          </cell>
          <cell r="C782">
            <v>0</v>
          </cell>
          <cell r="E782">
            <v>0</v>
          </cell>
          <cell r="F782">
            <v>0</v>
          </cell>
          <cell r="H782">
            <v>0</v>
          </cell>
          <cell r="I782">
            <v>0</v>
          </cell>
          <cell r="K782">
            <v>0</v>
          </cell>
          <cell r="L782">
            <v>0</v>
          </cell>
          <cell r="N782">
            <v>0</v>
          </cell>
          <cell r="O782">
            <v>0</v>
          </cell>
          <cell r="Q782">
            <v>0</v>
          </cell>
          <cell r="R782">
            <v>0</v>
          </cell>
          <cell r="T782">
            <v>0</v>
          </cell>
          <cell r="U782">
            <v>0</v>
          </cell>
          <cell r="W782">
            <v>0</v>
          </cell>
          <cell r="X782">
            <v>0</v>
          </cell>
          <cell r="Z782">
            <v>0</v>
          </cell>
          <cell r="AA782">
            <v>0</v>
          </cell>
          <cell r="AC782">
            <v>0</v>
          </cell>
          <cell r="AD782">
            <v>0</v>
          </cell>
          <cell r="AF782">
            <v>0</v>
          </cell>
          <cell r="AG782">
            <v>0</v>
          </cell>
          <cell r="AI782">
            <v>0</v>
          </cell>
          <cell r="AJ782">
            <v>0</v>
          </cell>
          <cell r="AL782">
            <v>0</v>
          </cell>
          <cell r="AM782">
            <v>0</v>
          </cell>
          <cell r="AO782">
            <v>0</v>
          </cell>
          <cell r="AP782">
            <v>0</v>
          </cell>
          <cell r="AR782">
            <v>0</v>
          </cell>
          <cell r="AS782">
            <v>0</v>
          </cell>
          <cell r="AU782">
            <v>0</v>
          </cell>
          <cell r="AV782">
            <v>0</v>
          </cell>
          <cell r="AX782">
            <v>0</v>
          </cell>
          <cell r="AY782">
            <v>0</v>
          </cell>
          <cell r="BA782">
            <v>0</v>
          </cell>
          <cell r="BB782">
            <v>0</v>
          </cell>
          <cell r="BD782">
            <v>0</v>
          </cell>
          <cell r="BE782">
            <v>0</v>
          </cell>
          <cell r="BG782">
            <v>0</v>
          </cell>
          <cell r="BH782">
            <v>0</v>
          </cell>
          <cell r="BJ782">
            <v>0</v>
          </cell>
          <cell r="BK782">
            <v>0</v>
          </cell>
          <cell r="BM782">
            <v>0</v>
          </cell>
          <cell r="BN782">
            <v>0</v>
          </cell>
          <cell r="BP782">
            <v>0</v>
          </cell>
          <cell r="BQ782">
            <v>0</v>
          </cell>
          <cell r="BS782">
            <v>0</v>
          </cell>
          <cell r="BT782">
            <v>0</v>
          </cell>
          <cell r="BV782">
            <v>0</v>
          </cell>
          <cell r="BW782">
            <v>0</v>
          </cell>
          <cell r="BY782">
            <v>0</v>
          </cell>
          <cell r="BZ782">
            <v>0</v>
          </cell>
          <cell r="CB782">
            <v>0</v>
          </cell>
          <cell r="CC782">
            <v>0</v>
          </cell>
          <cell r="CE782">
            <v>0</v>
          </cell>
          <cell r="CF782">
            <v>0</v>
          </cell>
          <cell r="CH782">
            <v>0</v>
          </cell>
          <cell r="CI782">
            <v>0</v>
          </cell>
          <cell r="CK782">
            <v>0</v>
          </cell>
          <cell r="CL782">
            <v>0</v>
          </cell>
          <cell r="CN782">
            <v>0</v>
          </cell>
          <cell r="CO782">
            <v>0</v>
          </cell>
        </row>
        <row r="783">
          <cell r="B783">
            <v>0</v>
          </cell>
          <cell r="C783">
            <v>0</v>
          </cell>
          <cell r="E783">
            <v>0</v>
          </cell>
          <cell r="F783">
            <v>0</v>
          </cell>
          <cell r="H783">
            <v>0</v>
          </cell>
          <cell r="I783">
            <v>0</v>
          </cell>
          <cell r="K783">
            <v>0</v>
          </cell>
          <cell r="L783">
            <v>0</v>
          </cell>
          <cell r="N783">
            <v>0</v>
          </cell>
          <cell r="O783">
            <v>0</v>
          </cell>
          <cell r="Q783">
            <v>0</v>
          </cell>
          <cell r="R783">
            <v>0</v>
          </cell>
          <cell r="T783">
            <v>0</v>
          </cell>
          <cell r="U783">
            <v>0</v>
          </cell>
          <cell r="W783">
            <v>0</v>
          </cell>
          <cell r="X783">
            <v>0</v>
          </cell>
          <cell r="Z783">
            <v>0</v>
          </cell>
          <cell r="AA783">
            <v>0</v>
          </cell>
          <cell r="AC783">
            <v>0</v>
          </cell>
          <cell r="AD783">
            <v>0</v>
          </cell>
          <cell r="AF783">
            <v>0</v>
          </cell>
          <cell r="AG783">
            <v>0</v>
          </cell>
          <cell r="AI783">
            <v>0</v>
          </cell>
          <cell r="AJ783">
            <v>0</v>
          </cell>
          <cell r="AL783">
            <v>0</v>
          </cell>
          <cell r="AM783">
            <v>0</v>
          </cell>
          <cell r="AO783">
            <v>0</v>
          </cell>
          <cell r="AP783">
            <v>0</v>
          </cell>
          <cell r="AR783">
            <v>0</v>
          </cell>
          <cell r="AS783">
            <v>0</v>
          </cell>
          <cell r="AU783">
            <v>0</v>
          </cell>
          <cell r="AV783">
            <v>0</v>
          </cell>
          <cell r="AX783">
            <v>0</v>
          </cell>
          <cell r="AY783">
            <v>0</v>
          </cell>
          <cell r="BA783">
            <v>0</v>
          </cell>
          <cell r="BB783">
            <v>0</v>
          </cell>
          <cell r="BD783">
            <v>0</v>
          </cell>
          <cell r="BE783">
            <v>0</v>
          </cell>
          <cell r="BG783">
            <v>0</v>
          </cell>
          <cell r="BH783">
            <v>0</v>
          </cell>
          <cell r="BJ783">
            <v>0</v>
          </cell>
          <cell r="BK783">
            <v>0</v>
          </cell>
          <cell r="BM783">
            <v>0</v>
          </cell>
          <cell r="BN783">
            <v>0</v>
          </cell>
          <cell r="BP783">
            <v>0</v>
          </cell>
          <cell r="BQ783">
            <v>0</v>
          </cell>
          <cell r="BS783">
            <v>0</v>
          </cell>
          <cell r="BT783">
            <v>0</v>
          </cell>
          <cell r="BV783">
            <v>0</v>
          </cell>
          <cell r="BW783">
            <v>0</v>
          </cell>
          <cell r="BY783">
            <v>0</v>
          </cell>
          <cell r="BZ783">
            <v>0</v>
          </cell>
          <cell r="CB783">
            <v>0</v>
          </cell>
          <cell r="CC783">
            <v>0</v>
          </cell>
          <cell r="CE783">
            <v>0</v>
          </cell>
          <cell r="CF783">
            <v>0</v>
          </cell>
          <cell r="CH783">
            <v>0</v>
          </cell>
          <cell r="CI783">
            <v>0</v>
          </cell>
          <cell r="CK783">
            <v>0</v>
          </cell>
          <cell r="CL783">
            <v>0</v>
          </cell>
          <cell r="CN783">
            <v>0</v>
          </cell>
          <cell r="CO783">
            <v>0</v>
          </cell>
        </row>
        <row r="784">
          <cell r="B784">
            <v>0</v>
          </cell>
          <cell r="C784">
            <v>0</v>
          </cell>
          <cell r="E784">
            <v>0</v>
          </cell>
          <cell r="F784">
            <v>0</v>
          </cell>
          <cell r="H784">
            <v>0</v>
          </cell>
          <cell r="I784">
            <v>0</v>
          </cell>
          <cell r="K784">
            <v>0</v>
          </cell>
          <cell r="L784">
            <v>0</v>
          </cell>
          <cell r="N784">
            <v>0</v>
          </cell>
          <cell r="O784">
            <v>0</v>
          </cell>
          <cell r="Q784">
            <v>0</v>
          </cell>
          <cell r="R784">
            <v>0</v>
          </cell>
          <cell r="T784">
            <v>0</v>
          </cell>
          <cell r="U784">
            <v>0</v>
          </cell>
          <cell r="W784">
            <v>0</v>
          </cell>
          <cell r="X784">
            <v>0</v>
          </cell>
          <cell r="Z784">
            <v>0</v>
          </cell>
          <cell r="AA784">
            <v>0</v>
          </cell>
          <cell r="AC784">
            <v>0</v>
          </cell>
          <cell r="AD784">
            <v>0</v>
          </cell>
          <cell r="AF784">
            <v>0</v>
          </cell>
          <cell r="AG784">
            <v>0</v>
          </cell>
          <cell r="AI784">
            <v>0</v>
          </cell>
          <cell r="AJ784">
            <v>0</v>
          </cell>
          <cell r="AL784">
            <v>0</v>
          </cell>
          <cell r="AM784">
            <v>0</v>
          </cell>
          <cell r="AO784">
            <v>0</v>
          </cell>
          <cell r="AP784">
            <v>0</v>
          </cell>
          <cell r="AR784">
            <v>0</v>
          </cell>
          <cell r="AS784">
            <v>0</v>
          </cell>
          <cell r="AU784">
            <v>0</v>
          </cell>
          <cell r="AV784">
            <v>0</v>
          </cell>
          <cell r="AX784">
            <v>0</v>
          </cell>
          <cell r="AY784">
            <v>0</v>
          </cell>
          <cell r="BA784">
            <v>0</v>
          </cell>
          <cell r="BB784">
            <v>0</v>
          </cell>
          <cell r="BD784">
            <v>0</v>
          </cell>
          <cell r="BE784">
            <v>0</v>
          </cell>
          <cell r="BG784">
            <v>0</v>
          </cell>
          <cell r="BH784">
            <v>0</v>
          </cell>
          <cell r="BJ784">
            <v>0</v>
          </cell>
          <cell r="BK784">
            <v>0</v>
          </cell>
          <cell r="BM784">
            <v>0</v>
          </cell>
          <cell r="BN784">
            <v>0</v>
          </cell>
          <cell r="BP784">
            <v>0</v>
          </cell>
          <cell r="BQ784">
            <v>0</v>
          </cell>
          <cell r="BS784">
            <v>0</v>
          </cell>
          <cell r="BT784">
            <v>0</v>
          </cell>
          <cell r="BV784">
            <v>0</v>
          </cell>
          <cell r="BW784">
            <v>0</v>
          </cell>
          <cell r="BY784">
            <v>0</v>
          </cell>
          <cell r="BZ784">
            <v>0</v>
          </cell>
          <cell r="CB784">
            <v>0</v>
          </cell>
          <cell r="CC784">
            <v>0</v>
          </cell>
          <cell r="CE784">
            <v>0</v>
          </cell>
          <cell r="CF784">
            <v>0</v>
          </cell>
          <cell r="CH784">
            <v>0</v>
          </cell>
          <cell r="CI784">
            <v>0</v>
          </cell>
          <cell r="CK784">
            <v>0</v>
          </cell>
          <cell r="CL784">
            <v>0</v>
          </cell>
          <cell r="CN784">
            <v>0</v>
          </cell>
          <cell r="CO784">
            <v>0</v>
          </cell>
        </row>
        <row r="785">
          <cell r="B785">
            <v>0</v>
          </cell>
          <cell r="C785">
            <v>0</v>
          </cell>
          <cell r="E785">
            <v>0</v>
          </cell>
          <cell r="F785">
            <v>0</v>
          </cell>
          <cell r="H785">
            <v>0</v>
          </cell>
          <cell r="I785">
            <v>0</v>
          </cell>
          <cell r="K785">
            <v>0</v>
          </cell>
          <cell r="L785">
            <v>0</v>
          </cell>
          <cell r="N785">
            <v>0</v>
          </cell>
          <cell r="O785">
            <v>0</v>
          </cell>
          <cell r="Q785">
            <v>0</v>
          </cell>
          <cell r="R785">
            <v>0</v>
          </cell>
          <cell r="T785">
            <v>0</v>
          </cell>
          <cell r="U785">
            <v>0</v>
          </cell>
          <cell r="W785">
            <v>0</v>
          </cell>
          <cell r="X785">
            <v>0</v>
          </cell>
          <cell r="Z785">
            <v>0</v>
          </cell>
          <cell r="AA785">
            <v>0</v>
          </cell>
          <cell r="AC785">
            <v>0</v>
          </cell>
          <cell r="AD785">
            <v>0</v>
          </cell>
          <cell r="AF785">
            <v>0</v>
          </cell>
          <cell r="AG785">
            <v>0</v>
          </cell>
          <cell r="AI785">
            <v>0</v>
          </cell>
          <cell r="AJ785">
            <v>0</v>
          </cell>
          <cell r="AL785">
            <v>0</v>
          </cell>
          <cell r="AM785">
            <v>0</v>
          </cell>
          <cell r="AO785">
            <v>0</v>
          </cell>
          <cell r="AP785">
            <v>0</v>
          </cell>
          <cell r="AR785">
            <v>0</v>
          </cell>
          <cell r="AS785">
            <v>0</v>
          </cell>
          <cell r="AU785">
            <v>0</v>
          </cell>
          <cell r="AV785">
            <v>0</v>
          </cell>
          <cell r="AX785">
            <v>0</v>
          </cell>
          <cell r="AY785">
            <v>0</v>
          </cell>
          <cell r="BA785">
            <v>0</v>
          </cell>
          <cell r="BB785">
            <v>0</v>
          </cell>
          <cell r="BD785">
            <v>0</v>
          </cell>
          <cell r="BE785">
            <v>0</v>
          </cell>
          <cell r="BG785">
            <v>0</v>
          </cell>
          <cell r="BH785">
            <v>0</v>
          </cell>
          <cell r="BJ785">
            <v>0</v>
          </cell>
          <cell r="BK785">
            <v>0</v>
          </cell>
          <cell r="BM785">
            <v>0</v>
          </cell>
          <cell r="BN785">
            <v>0</v>
          </cell>
          <cell r="BP785">
            <v>0</v>
          </cell>
          <cell r="BQ785">
            <v>0</v>
          </cell>
          <cell r="BS785">
            <v>0</v>
          </cell>
          <cell r="BT785">
            <v>0</v>
          </cell>
          <cell r="BV785">
            <v>0</v>
          </cell>
          <cell r="BW785">
            <v>0</v>
          </cell>
          <cell r="BY785">
            <v>0</v>
          </cell>
          <cell r="BZ785">
            <v>0</v>
          </cell>
          <cell r="CB785">
            <v>0</v>
          </cell>
          <cell r="CC785">
            <v>0</v>
          </cell>
          <cell r="CE785">
            <v>0</v>
          </cell>
          <cell r="CF785">
            <v>0</v>
          </cell>
          <cell r="CH785">
            <v>0</v>
          </cell>
          <cell r="CI785">
            <v>0</v>
          </cell>
          <cell r="CK785">
            <v>0</v>
          </cell>
          <cell r="CL785">
            <v>0</v>
          </cell>
          <cell r="CN785">
            <v>0</v>
          </cell>
          <cell r="CO785">
            <v>0</v>
          </cell>
        </row>
        <row r="786">
          <cell r="B786">
            <v>0</v>
          </cell>
          <cell r="C786">
            <v>0</v>
          </cell>
          <cell r="E786">
            <v>0</v>
          </cell>
          <cell r="F786">
            <v>0</v>
          </cell>
          <cell r="H786">
            <v>0</v>
          </cell>
          <cell r="I786">
            <v>0</v>
          </cell>
          <cell r="K786">
            <v>0</v>
          </cell>
          <cell r="L786">
            <v>0</v>
          </cell>
          <cell r="N786">
            <v>0</v>
          </cell>
          <cell r="O786">
            <v>0</v>
          </cell>
          <cell r="Q786">
            <v>0</v>
          </cell>
          <cell r="R786">
            <v>0</v>
          </cell>
          <cell r="T786">
            <v>0</v>
          </cell>
          <cell r="U786">
            <v>0</v>
          </cell>
          <cell r="W786">
            <v>0</v>
          </cell>
          <cell r="X786">
            <v>0</v>
          </cell>
          <cell r="Z786">
            <v>0</v>
          </cell>
          <cell r="AA786">
            <v>0</v>
          </cell>
          <cell r="AC786">
            <v>0</v>
          </cell>
          <cell r="AD786">
            <v>0</v>
          </cell>
          <cell r="AF786">
            <v>0</v>
          </cell>
          <cell r="AG786">
            <v>0</v>
          </cell>
          <cell r="AI786">
            <v>0</v>
          </cell>
          <cell r="AJ786">
            <v>0</v>
          </cell>
          <cell r="AL786">
            <v>0</v>
          </cell>
          <cell r="AM786">
            <v>0</v>
          </cell>
          <cell r="AO786">
            <v>0</v>
          </cell>
          <cell r="AP786">
            <v>0</v>
          </cell>
          <cell r="AR786">
            <v>0</v>
          </cell>
          <cell r="AS786">
            <v>0</v>
          </cell>
          <cell r="AU786">
            <v>0</v>
          </cell>
          <cell r="AV786">
            <v>0</v>
          </cell>
          <cell r="AX786">
            <v>0</v>
          </cell>
          <cell r="AY786">
            <v>0</v>
          </cell>
          <cell r="BA786">
            <v>0</v>
          </cell>
          <cell r="BB786">
            <v>0</v>
          </cell>
          <cell r="BD786">
            <v>0</v>
          </cell>
          <cell r="BE786">
            <v>0</v>
          </cell>
          <cell r="BG786">
            <v>0</v>
          </cell>
          <cell r="BH786">
            <v>0</v>
          </cell>
          <cell r="BJ786">
            <v>0</v>
          </cell>
          <cell r="BK786">
            <v>0</v>
          </cell>
          <cell r="BM786">
            <v>0</v>
          </cell>
          <cell r="BN786">
            <v>0</v>
          </cell>
          <cell r="BP786">
            <v>0</v>
          </cell>
          <cell r="BQ786">
            <v>0</v>
          </cell>
          <cell r="BS786">
            <v>0</v>
          </cell>
          <cell r="BT786">
            <v>0</v>
          </cell>
          <cell r="BV786">
            <v>0</v>
          </cell>
          <cell r="BW786">
            <v>0</v>
          </cell>
          <cell r="BY786">
            <v>0</v>
          </cell>
          <cell r="BZ786">
            <v>0</v>
          </cell>
          <cell r="CB786">
            <v>0</v>
          </cell>
          <cell r="CC786">
            <v>0</v>
          </cell>
          <cell r="CE786">
            <v>0</v>
          </cell>
          <cell r="CF786">
            <v>0</v>
          </cell>
          <cell r="CH786">
            <v>0</v>
          </cell>
          <cell r="CI786">
            <v>0</v>
          </cell>
          <cell r="CK786">
            <v>0</v>
          </cell>
          <cell r="CL786">
            <v>0</v>
          </cell>
          <cell r="CN786">
            <v>0</v>
          </cell>
          <cell r="CO786">
            <v>0</v>
          </cell>
        </row>
        <row r="787">
          <cell r="B787">
            <v>0</v>
          </cell>
          <cell r="C787">
            <v>0</v>
          </cell>
          <cell r="E787">
            <v>0</v>
          </cell>
          <cell r="F787">
            <v>0</v>
          </cell>
          <cell r="H787">
            <v>0</v>
          </cell>
          <cell r="I787">
            <v>0</v>
          </cell>
          <cell r="K787">
            <v>0</v>
          </cell>
          <cell r="L787">
            <v>0</v>
          </cell>
          <cell r="N787">
            <v>0</v>
          </cell>
          <cell r="O787">
            <v>0</v>
          </cell>
          <cell r="Q787">
            <v>0</v>
          </cell>
          <cell r="R787">
            <v>0</v>
          </cell>
          <cell r="T787">
            <v>0</v>
          </cell>
          <cell r="U787">
            <v>0</v>
          </cell>
          <cell r="W787">
            <v>0</v>
          </cell>
          <cell r="X787">
            <v>0</v>
          </cell>
          <cell r="Z787">
            <v>0</v>
          </cell>
          <cell r="AA787">
            <v>0</v>
          </cell>
          <cell r="AC787">
            <v>0</v>
          </cell>
          <cell r="AD787">
            <v>0</v>
          </cell>
          <cell r="AF787">
            <v>0</v>
          </cell>
          <cell r="AG787">
            <v>0</v>
          </cell>
          <cell r="AI787">
            <v>0</v>
          </cell>
          <cell r="AJ787">
            <v>0</v>
          </cell>
          <cell r="AL787">
            <v>0</v>
          </cell>
          <cell r="AM787">
            <v>0</v>
          </cell>
          <cell r="AO787">
            <v>0</v>
          </cell>
          <cell r="AP787">
            <v>0</v>
          </cell>
          <cell r="AR787">
            <v>0</v>
          </cell>
          <cell r="AS787">
            <v>0</v>
          </cell>
          <cell r="AU787">
            <v>0</v>
          </cell>
          <cell r="AV787">
            <v>0</v>
          </cell>
          <cell r="AX787">
            <v>0</v>
          </cell>
          <cell r="AY787">
            <v>0</v>
          </cell>
          <cell r="BA787">
            <v>0</v>
          </cell>
          <cell r="BB787">
            <v>0</v>
          </cell>
          <cell r="BD787">
            <v>0</v>
          </cell>
          <cell r="BE787">
            <v>0</v>
          </cell>
          <cell r="BG787">
            <v>0</v>
          </cell>
          <cell r="BH787">
            <v>0</v>
          </cell>
          <cell r="BJ787">
            <v>0</v>
          </cell>
          <cell r="BK787">
            <v>0</v>
          </cell>
          <cell r="BM787">
            <v>0</v>
          </cell>
          <cell r="BN787">
            <v>0</v>
          </cell>
          <cell r="BP787">
            <v>0</v>
          </cell>
          <cell r="BQ787">
            <v>0</v>
          </cell>
          <cell r="BS787">
            <v>0</v>
          </cell>
          <cell r="BT787">
            <v>0</v>
          </cell>
          <cell r="BV787">
            <v>0</v>
          </cell>
          <cell r="BW787">
            <v>0</v>
          </cell>
          <cell r="BY787">
            <v>0</v>
          </cell>
          <cell r="BZ787">
            <v>0</v>
          </cell>
          <cell r="CB787">
            <v>0</v>
          </cell>
          <cell r="CC787">
            <v>0</v>
          </cell>
          <cell r="CE787">
            <v>0</v>
          </cell>
          <cell r="CF787">
            <v>0</v>
          </cell>
          <cell r="CH787">
            <v>0</v>
          </cell>
          <cell r="CI787">
            <v>0</v>
          </cell>
          <cell r="CK787">
            <v>0</v>
          </cell>
          <cell r="CL787">
            <v>0</v>
          </cell>
          <cell r="CN787">
            <v>0</v>
          </cell>
          <cell r="CO787">
            <v>0</v>
          </cell>
        </row>
        <row r="788">
          <cell r="B788">
            <v>0</v>
          </cell>
          <cell r="C788">
            <v>0</v>
          </cell>
          <cell r="E788">
            <v>0</v>
          </cell>
          <cell r="F788">
            <v>0</v>
          </cell>
          <cell r="H788">
            <v>0</v>
          </cell>
          <cell r="I788">
            <v>0</v>
          </cell>
          <cell r="K788">
            <v>0</v>
          </cell>
          <cell r="L788">
            <v>0</v>
          </cell>
          <cell r="N788">
            <v>0</v>
          </cell>
          <cell r="O788">
            <v>0</v>
          </cell>
          <cell r="Q788">
            <v>0</v>
          </cell>
          <cell r="R788">
            <v>0</v>
          </cell>
          <cell r="T788">
            <v>0</v>
          </cell>
          <cell r="U788">
            <v>0</v>
          </cell>
          <cell r="W788">
            <v>0</v>
          </cell>
          <cell r="X788">
            <v>0</v>
          </cell>
          <cell r="Z788">
            <v>0</v>
          </cell>
          <cell r="AA788">
            <v>0</v>
          </cell>
          <cell r="AC788">
            <v>0</v>
          </cell>
          <cell r="AD788">
            <v>0</v>
          </cell>
          <cell r="AF788">
            <v>0</v>
          </cell>
          <cell r="AG788">
            <v>0</v>
          </cell>
          <cell r="AI788">
            <v>0</v>
          </cell>
          <cell r="AJ788">
            <v>0</v>
          </cell>
          <cell r="AL788">
            <v>0</v>
          </cell>
          <cell r="AM788">
            <v>0</v>
          </cell>
          <cell r="AO788">
            <v>0</v>
          </cell>
          <cell r="AP788">
            <v>0</v>
          </cell>
          <cell r="AR788">
            <v>0</v>
          </cell>
          <cell r="AS788">
            <v>0</v>
          </cell>
          <cell r="AU788">
            <v>0</v>
          </cell>
          <cell r="AV788">
            <v>0</v>
          </cell>
          <cell r="AX788">
            <v>0</v>
          </cell>
          <cell r="AY788">
            <v>0</v>
          </cell>
          <cell r="BA788">
            <v>0</v>
          </cell>
          <cell r="BB788">
            <v>0</v>
          </cell>
          <cell r="BD788">
            <v>0</v>
          </cell>
          <cell r="BE788">
            <v>0</v>
          </cell>
          <cell r="BG788">
            <v>0</v>
          </cell>
          <cell r="BH788">
            <v>0</v>
          </cell>
          <cell r="BJ788">
            <v>0</v>
          </cell>
          <cell r="BK788">
            <v>0</v>
          </cell>
          <cell r="BM788">
            <v>0</v>
          </cell>
          <cell r="BN788">
            <v>0</v>
          </cell>
          <cell r="BP788">
            <v>0</v>
          </cell>
          <cell r="BQ788">
            <v>0</v>
          </cell>
          <cell r="BS788">
            <v>0</v>
          </cell>
          <cell r="BT788">
            <v>0</v>
          </cell>
          <cell r="BV788">
            <v>0</v>
          </cell>
          <cell r="BW788">
            <v>0</v>
          </cell>
          <cell r="BY788">
            <v>0</v>
          </cell>
          <cell r="BZ788">
            <v>0</v>
          </cell>
          <cell r="CB788">
            <v>0</v>
          </cell>
          <cell r="CC788">
            <v>0</v>
          </cell>
          <cell r="CE788">
            <v>0</v>
          </cell>
          <cell r="CF788">
            <v>0</v>
          </cell>
          <cell r="CH788">
            <v>0</v>
          </cell>
          <cell r="CI788">
            <v>0</v>
          </cell>
          <cell r="CK788">
            <v>0</v>
          </cell>
          <cell r="CL788">
            <v>0</v>
          </cell>
          <cell r="CN788">
            <v>0</v>
          </cell>
          <cell r="CO788">
            <v>0</v>
          </cell>
        </row>
        <row r="789">
          <cell r="B789">
            <v>0</v>
          </cell>
          <cell r="C789">
            <v>0</v>
          </cell>
          <cell r="E789">
            <v>0</v>
          </cell>
          <cell r="F789">
            <v>0</v>
          </cell>
          <cell r="H789">
            <v>0</v>
          </cell>
          <cell r="I789">
            <v>0</v>
          </cell>
          <cell r="K789">
            <v>0</v>
          </cell>
          <cell r="L789">
            <v>0</v>
          </cell>
          <cell r="N789">
            <v>0</v>
          </cell>
          <cell r="O789">
            <v>0</v>
          </cell>
          <cell r="Q789">
            <v>0</v>
          </cell>
          <cell r="R789">
            <v>0</v>
          </cell>
          <cell r="T789">
            <v>0</v>
          </cell>
          <cell r="U789">
            <v>0</v>
          </cell>
          <cell r="W789">
            <v>0</v>
          </cell>
          <cell r="X789">
            <v>0</v>
          </cell>
          <cell r="Z789">
            <v>0</v>
          </cell>
          <cell r="AA789">
            <v>0</v>
          </cell>
          <cell r="AC789">
            <v>0</v>
          </cell>
          <cell r="AD789">
            <v>0</v>
          </cell>
          <cell r="AF789">
            <v>0</v>
          </cell>
          <cell r="AG789">
            <v>0</v>
          </cell>
          <cell r="AI789">
            <v>0</v>
          </cell>
          <cell r="AJ789">
            <v>0</v>
          </cell>
          <cell r="AL789">
            <v>0</v>
          </cell>
          <cell r="AM789">
            <v>0</v>
          </cell>
          <cell r="AO789">
            <v>0</v>
          </cell>
          <cell r="AP789">
            <v>0</v>
          </cell>
          <cell r="AR789">
            <v>0</v>
          </cell>
          <cell r="AS789">
            <v>0</v>
          </cell>
          <cell r="AU789">
            <v>0</v>
          </cell>
          <cell r="AV789">
            <v>0</v>
          </cell>
          <cell r="AX789">
            <v>0</v>
          </cell>
          <cell r="AY789">
            <v>0</v>
          </cell>
          <cell r="BA789">
            <v>0</v>
          </cell>
          <cell r="BB789">
            <v>0</v>
          </cell>
          <cell r="BD789">
            <v>0</v>
          </cell>
          <cell r="BE789">
            <v>0</v>
          </cell>
          <cell r="BG789">
            <v>0</v>
          </cell>
          <cell r="BH789">
            <v>0</v>
          </cell>
          <cell r="BJ789">
            <v>0</v>
          </cell>
          <cell r="BK789">
            <v>0</v>
          </cell>
          <cell r="BM789">
            <v>0</v>
          </cell>
          <cell r="BN789">
            <v>0</v>
          </cell>
          <cell r="BP789">
            <v>0</v>
          </cell>
          <cell r="BQ789">
            <v>0</v>
          </cell>
          <cell r="BS789">
            <v>0</v>
          </cell>
          <cell r="BT789">
            <v>0</v>
          </cell>
          <cell r="BV789">
            <v>0</v>
          </cell>
          <cell r="BW789">
            <v>0</v>
          </cell>
          <cell r="BY789">
            <v>0</v>
          </cell>
          <cell r="BZ789">
            <v>0</v>
          </cell>
          <cell r="CB789">
            <v>0</v>
          </cell>
          <cell r="CC789">
            <v>0</v>
          </cell>
          <cell r="CE789">
            <v>0</v>
          </cell>
          <cell r="CF789">
            <v>0</v>
          </cell>
          <cell r="CH789">
            <v>0</v>
          </cell>
          <cell r="CI789">
            <v>0</v>
          </cell>
          <cell r="CK789">
            <v>0</v>
          </cell>
          <cell r="CL789">
            <v>0</v>
          </cell>
          <cell r="CN789">
            <v>0</v>
          </cell>
          <cell r="CO789">
            <v>0</v>
          </cell>
        </row>
        <row r="790">
          <cell r="B790">
            <v>0</v>
          </cell>
          <cell r="C790">
            <v>0</v>
          </cell>
          <cell r="E790">
            <v>0</v>
          </cell>
          <cell r="F790">
            <v>0</v>
          </cell>
          <cell r="H790">
            <v>0</v>
          </cell>
          <cell r="I790">
            <v>0</v>
          </cell>
          <cell r="K790">
            <v>0</v>
          </cell>
          <cell r="L790">
            <v>0</v>
          </cell>
          <cell r="N790">
            <v>0</v>
          </cell>
          <cell r="O790">
            <v>0</v>
          </cell>
          <cell r="Q790">
            <v>0</v>
          </cell>
          <cell r="R790">
            <v>0</v>
          </cell>
          <cell r="T790">
            <v>0</v>
          </cell>
          <cell r="U790">
            <v>0</v>
          </cell>
          <cell r="W790">
            <v>0</v>
          </cell>
          <cell r="X790">
            <v>0</v>
          </cell>
          <cell r="Z790">
            <v>0</v>
          </cell>
          <cell r="AA790">
            <v>0</v>
          </cell>
          <cell r="AC790">
            <v>0</v>
          </cell>
          <cell r="AD790">
            <v>0</v>
          </cell>
          <cell r="AF790">
            <v>0</v>
          </cell>
          <cell r="AG790">
            <v>0</v>
          </cell>
          <cell r="AI790">
            <v>0</v>
          </cell>
          <cell r="AJ790">
            <v>0</v>
          </cell>
          <cell r="AL790">
            <v>0</v>
          </cell>
          <cell r="AM790">
            <v>0</v>
          </cell>
          <cell r="AO790">
            <v>0</v>
          </cell>
          <cell r="AP790">
            <v>0</v>
          </cell>
          <cell r="AR790">
            <v>0</v>
          </cell>
          <cell r="AS790">
            <v>0</v>
          </cell>
          <cell r="AU790">
            <v>0</v>
          </cell>
          <cell r="AV790">
            <v>0</v>
          </cell>
          <cell r="AX790">
            <v>0</v>
          </cell>
          <cell r="AY790">
            <v>0</v>
          </cell>
          <cell r="BA790">
            <v>0</v>
          </cell>
          <cell r="BB790">
            <v>0</v>
          </cell>
          <cell r="BD790">
            <v>0</v>
          </cell>
          <cell r="BE790">
            <v>0</v>
          </cell>
          <cell r="BG790">
            <v>0</v>
          </cell>
          <cell r="BH790">
            <v>0</v>
          </cell>
          <cell r="BJ790">
            <v>0</v>
          </cell>
          <cell r="BK790">
            <v>0</v>
          </cell>
          <cell r="BM790">
            <v>0</v>
          </cell>
          <cell r="BN790">
            <v>0</v>
          </cell>
          <cell r="BP790">
            <v>0</v>
          </cell>
          <cell r="BQ790">
            <v>0</v>
          </cell>
          <cell r="BS790">
            <v>0</v>
          </cell>
          <cell r="BT790">
            <v>0</v>
          </cell>
          <cell r="BV790">
            <v>0</v>
          </cell>
          <cell r="BW790">
            <v>0</v>
          </cell>
          <cell r="BY790">
            <v>0</v>
          </cell>
          <cell r="BZ790">
            <v>0</v>
          </cell>
          <cell r="CB790">
            <v>0</v>
          </cell>
          <cell r="CC790">
            <v>0</v>
          </cell>
          <cell r="CE790">
            <v>0</v>
          </cell>
          <cell r="CF790">
            <v>0</v>
          </cell>
          <cell r="CH790">
            <v>0</v>
          </cell>
          <cell r="CI790">
            <v>0</v>
          </cell>
          <cell r="CK790">
            <v>0</v>
          </cell>
          <cell r="CL790">
            <v>0</v>
          </cell>
          <cell r="CN790">
            <v>0</v>
          </cell>
          <cell r="CO790">
            <v>0</v>
          </cell>
        </row>
        <row r="791">
          <cell r="B791">
            <v>0</v>
          </cell>
          <cell r="C791">
            <v>0</v>
          </cell>
          <cell r="E791">
            <v>0</v>
          </cell>
          <cell r="F791">
            <v>0</v>
          </cell>
          <cell r="H791">
            <v>0</v>
          </cell>
          <cell r="I791">
            <v>0</v>
          </cell>
          <cell r="K791">
            <v>0</v>
          </cell>
          <cell r="L791">
            <v>0</v>
          </cell>
          <cell r="N791">
            <v>0</v>
          </cell>
          <cell r="O791">
            <v>0</v>
          </cell>
          <cell r="Q791">
            <v>0</v>
          </cell>
          <cell r="R791">
            <v>0</v>
          </cell>
          <cell r="T791">
            <v>0</v>
          </cell>
          <cell r="U791">
            <v>0</v>
          </cell>
          <cell r="W791">
            <v>0</v>
          </cell>
          <cell r="X791">
            <v>0</v>
          </cell>
          <cell r="Z791">
            <v>0</v>
          </cell>
          <cell r="AA791">
            <v>0</v>
          </cell>
          <cell r="AC791">
            <v>0</v>
          </cell>
          <cell r="AD791">
            <v>0</v>
          </cell>
          <cell r="AF791">
            <v>0</v>
          </cell>
          <cell r="AG791">
            <v>0</v>
          </cell>
          <cell r="AI791">
            <v>0</v>
          </cell>
          <cell r="AJ791">
            <v>0</v>
          </cell>
          <cell r="AL791">
            <v>0</v>
          </cell>
          <cell r="AM791">
            <v>0</v>
          </cell>
          <cell r="AO791">
            <v>0</v>
          </cell>
          <cell r="AP791">
            <v>0</v>
          </cell>
          <cell r="AR791">
            <v>0</v>
          </cell>
          <cell r="AS791">
            <v>0</v>
          </cell>
          <cell r="AU791">
            <v>0</v>
          </cell>
          <cell r="AV791">
            <v>0</v>
          </cell>
          <cell r="AX791">
            <v>0</v>
          </cell>
          <cell r="AY791">
            <v>0</v>
          </cell>
          <cell r="BA791">
            <v>0</v>
          </cell>
          <cell r="BB791">
            <v>0</v>
          </cell>
          <cell r="BD791">
            <v>0</v>
          </cell>
          <cell r="BE791">
            <v>0</v>
          </cell>
          <cell r="BG791">
            <v>0</v>
          </cell>
          <cell r="BH791">
            <v>0</v>
          </cell>
          <cell r="BJ791">
            <v>0</v>
          </cell>
          <cell r="BK791">
            <v>0</v>
          </cell>
          <cell r="BM791">
            <v>0</v>
          </cell>
          <cell r="BN791">
            <v>0</v>
          </cell>
          <cell r="BP791">
            <v>0</v>
          </cell>
          <cell r="BQ791">
            <v>0</v>
          </cell>
          <cell r="BS791">
            <v>0</v>
          </cell>
          <cell r="BT791">
            <v>0</v>
          </cell>
          <cell r="BV791">
            <v>0</v>
          </cell>
          <cell r="BW791">
            <v>0</v>
          </cell>
          <cell r="BY791">
            <v>0</v>
          </cell>
          <cell r="BZ791">
            <v>0</v>
          </cell>
          <cell r="CB791">
            <v>0</v>
          </cell>
          <cell r="CC791">
            <v>0</v>
          </cell>
          <cell r="CE791">
            <v>0</v>
          </cell>
          <cell r="CF791">
            <v>0</v>
          </cell>
          <cell r="CH791">
            <v>0</v>
          </cell>
          <cell r="CI791">
            <v>0</v>
          </cell>
          <cell r="CK791">
            <v>0</v>
          </cell>
          <cell r="CL791">
            <v>0</v>
          </cell>
          <cell r="CN791">
            <v>0</v>
          </cell>
          <cell r="CO791">
            <v>0</v>
          </cell>
        </row>
        <row r="792">
          <cell r="B792">
            <v>0</v>
          </cell>
          <cell r="C792">
            <v>0</v>
          </cell>
          <cell r="E792">
            <v>0</v>
          </cell>
          <cell r="F792">
            <v>0</v>
          </cell>
          <cell r="H792">
            <v>0</v>
          </cell>
          <cell r="I792">
            <v>0</v>
          </cell>
          <cell r="K792">
            <v>0</v>
          </cell>
          <cell r="L792">
            <v>0</v>
          </cell>
          <cell r="N792">
            <v>0</v>
          </cell>
          <cell r="O792">
            <v>0</v>
          </cell>
          <cell r="Q792">
            <v>0</v>
          </cell>
          <cell r="R792">
            <v>0</v>
          </cell>
          <cell r="T792">
            <v>0</v>
          </cell>
          <cell r="U792">
            <v>0</v>
          </cell>
          <cell r="W792">
            <v>0</v>
          </cell>
          <cell r="X792">
            <v>0</v>
          </cell>
          <cell r="Z792">
            <v>0</v>
          </cell>
          <cell r="AA792">
            <v>0</v>
          </cell>
          <cell r="AC792">
            <v>0</v>
          </cell>
          <cell r="AD792">
            <v>0</v>
          </cell>
          <cell r="AF792">
            <v>0</v>
          </cell>
          <cell r="AG792">
            <v>0</v>
          </cell>
          <cell r="AI792">
            <v>0</v>
          </cell>
          <cell r="AJ792">
            <v>0</v>
          </cell>
          <cell r="AL792">
            <v>0</v>
          </cell>
          <cell r="AM792">
            <v>0</v>
          </cell>
          <cell r="AO792">
            <v>0</v>
          </cell>
          <cell r="AP792">
            <v>0</v>
          </cell>
          <cell r="AR792">
            <v>0</v>
          </cell>
          <cell r="AS792">
            <v>0</v>
          </cell>
          <cell r="AU792">
            <v>0</v>
          </cell>
          <cell r="AV792">
            <v>0</v>
          </cell>
          <cell r="AX792">
            <v>0</v>
          </cell>
          <cell r="AY792">
            <v>0</v>
          </cell>
          <cell r="BA792">
            <v>0</v>
          </cell>
          <cell r="BB792">
            <v>0</v>
          </cell>
          <cell r="BD792">
            <v>0</v>
          </cell>
          <cell r="BE792">
            <v>0</v>
          </cell>
          <cell r="BG792">
            <v>0</v>
          </cell>
          <cell r="BH792">
            <v>0</v>
          </cell>
          <cell r="BJ792">
            <v>0</v>
          </cell>
          <cell r="BK792">
            <v>0</v>
          </cell>
          <cell r="BM792">
            <v>0</v>
          </cell>
          <cell r="BN792">
            <v>0</v>
          </cell>
          <cell r="BP792">
            <v>0</v>
          </cell>
          <cell r="BQ792">
            <v>0</v>
          </cell>
          <cell r="BS792">
            <v>0</v>
          </cell>
          <cell r="BT792">
            <v>0</v>
          </cell>
          <cell r="BV792">
            <v>0</v>
          </cell>
          <cell r="BW792">
            <v>0</v>
          </cell>
          <cell r="BY792">
            <v>0</v>
          </cell>
          <cell r="BZ792">
            <v>0</v>
          </cell>
          <cell r="CB792">
            <v>0</v>
          </cell>
          <cell r="CC792">
            <v>0</v>
          </cell>
          <cell r="CE792">
            <v>0</v>
          </cell>
          <cell r="CF792">
            <v>0</v>
          </cell>
          <cell r="CH792">
            <v>0</v>
          </cell>
          <cell r="CI792">
            <v>0</v>
          </cell>
          <cell r="CK792">
            <v>0</v>
          </cell>
          <cell r="CL792">
            <v>0</v>
          </cell>
          <cell r="CN792">
            <v>0</v>
          </cell>
          <cell r="CO792">
            <v>0</v>
          </cell>
        </row>
        <row r="793">
          <cell r="B793">
            <v>0</v>
          </cell>
          <cell r="C793">
            <v>0</v>
          </cell>
          <cell r="E793">
            <v>0</v>
          </cell>
          <cell r="F793">
            <v>0</v>
          </cell>
          <cell r="H793">
            <v>0</v>
          </cell>
          <cell r="I793">
            <v>0</v>
          </cell>
          <cell r="K793">
            <v>0</v>
          </cell>
          <cell r="L793">
            <v>0</v>
          </cell>
          <cell r="N793">
            <v>0</v>
          </cell>
          <cell r="O793">
            <v>0</v>
          </cell>
          <cell r="Q793">
            <v>0</v>
          </cell>
          <cell r="R793">
            <v>0</v>
          </cell>
          <cell r="T793">
            <v>0</v>
          </cell>
          <cell r="U793">
            <v>0</v>
          </cell>
          <cell r="W793">
            <v>0</v>
          </cell>
          <cell r="X793">
            <v>0</v>
          </cell>
          <cell r="Z793">
            <v>0</v>
          </cell>
          <cell r="AA793">
            <v>0</v>
          </cell>
          <cell r="AC793">
            <v>0</v>
          </cell>
          <cell r="AD793">
            <v>0</v>
          </cell>
          <cell r="AF793">
            <v>0</v>
          </cell>
          <cell r="AG793">
            <v>0</v>
          </cell>
          <cell r="AI793">
            <v>0</v>
          </cell>
          <cell r="AJ793">
            <v>0</v>
          </cell>
          <cell r="AL793">
            <v>0</v>
          </cell>
          <cell r="AM793">
            <v>0</v>
          </cell>
          <cell r="AO793">
            <v>0</v>
          </cell>
          <cell r="AP793">
            <v>0</v>
          </cell>
          <cell r="AR793">
            <v>0</v>
          </cell>
          <cell r="AS793">
            <v>0</v>
          </cell>
          <cell r="AU793">
            <v>0</v>
          </cell>
          <cell r="AV793">
            <v>0</v>
          </cell>
          <cell r="AX793">
            <v>0</v>
          </cell>
          <cell r="AY793">
            <v>0</v>
          </cell>
          <cell r="BA793">
            <v>0</v>
          </cell>
          <cell r="BB793">
            <v>0</v>
          </cell>
          <cell r="BD793">
            <v>0</v>
          </cell>
          <cell r="BE793">
            <v>0</v>
          </cell>
          <cell r="BG793">
            <v>0</v>
          </cell>
          <cell r="BH793">
            <v>0</v>
          </cell>
          <cell r="BJ793">
            <v>0</v>
          </cell>
          <cell r="BK793">
            <v>0</v>
          </cell>
          <cell r="BM793">
            <v>0</v>
          </cell>
          <cell r="BN793">
            <v>0</v>
          </cell>
          <cell r="BP793">
            <v>0</v>
          </cell>
          <cell r="BQ793">
            <v>0</v>
          </cell>
          <cell r="BS793">
            <v>0</v>
          </cell>
          <cell r="BT793">
            <v>0</v>
          </cell>
          <cell r="BV793">
            <v>0</v>
          </cell>
          <cell r="BW793">
            <v>0</v>
          </cell>
          <cell r="BY793">
            <v>0</v>
          </cell>
          <cell r="BZ793">
            <v>0</v>
          </cell>
          <cell r="CB793">
            <v>0</v>
          </cell>
          <cell r="CC793">
            <v>0</v>
          </cell>
          <cell r="CE793">
            <v>0</v>
          </cell>
          <cell r="CF793">
            <v>0</v>
          </cell>
          <cell r="CH793">
            <v>0</v>
          </cell>
          <cell r="CI793">
            <v>0</v>
          </cell>
          <cell r="CK793">
            <v>0</v>
          </cell>
          <cell r="CL793">
            <v>0</v>
          </cell>
          <cell r="CN793">
            <v>0</v>
          </cell>
          <cell r="CO793">
            <v>0</v>
          </cell>
        </row>
        <row r="794">
          <cell r="B794">
            <v>0</v>
          </cell>
          <cell r="C794">
            <v>0</v>
          </cell>
          <cell r="E794">
            <v>0</v>
          </cell>
          <cell r="F794">
            <v>0</v>
          </cell>
          <cell r="H794">
            <v>0</v>
          </cell>
          <cell r="I794">
            <v>0</v>
          </cell>
          <cell r="K794">
            <v>0</v>
          </cell>
          <cell r="L794">
            <v>0</v>
          </cell>
          <cell r="N794">
            <v>0</v>
          </cell>
          <cell r="O794">
            <v>0</v>
          </cell>
          <cell r="Q794">
            <v>0</v>
          </cell>
          <cell r="R794">
            <v>0</v>
          </cell>
          <cell r="T794">
            <v>0</v>
          </cell>
          <cell r="U794">
            <v>0</v>
          </cell>
          <cell r="W794">
            <v>0</v>
          </cell>
          <cell r="X794">
            <v>0</v>
          </cell>
          <cell r="Z794">
            <v>0</v>
          </cell>
          <cell r="AA794">
            <v>0</v>
          </cell>
          <cell r="AC794">
            <v>0</v>
          </cell>
          <cell r="AD794">
            <v>0</v>
          </cell>
          <cell r="AF794">
            <v>0</v>
          </cell>
          <cell r="AG794">
            <v>0</v>
          </cell>
          <cell r="AI794">
            <v>0</v>
          </cell>
          <cell r="AJ794">
            <v>0</v>
          </cell>
          <cell r="AL794">
            <v>0</v>
          </cell>
          <cell r="AM794">
            <v>0</v>
          </cell>
          <cell r="AO794">
            <v>0</v>
          </cell>
          <cell r="AP794">
            <v>0</v>
          </cell>
          <cell r="AR794">
            <v>0</v>
          </cell>
          <cell r="AS794">
            <v>0</v>
          </cell>
          <cell r="AU794">
            <v>0</v>
          </cell>
          <cell r="AV794">
            <v>0</v>
          </cell>
          <cell r="AX794">
            <v>0</v>
          </cell>
          <cell r="AY794">
            <v>0</v>
          </cell>
          <cell r="BA794">
            <v>0</v>
          </cell>
          <cell r="BB794">
            <v>0</v>
          </cell>
          <cell r="BD794">
            <v>0</v>
          </cell>
          <cell r="BE794">
            <v>0</v>
          </cell>
          <cell r="BG794">
            <v>0</v>
          </cell>
          <cell r="BH794">
            <v>0</v>
          </cell>
          <cell r="BJ794">
            <v>0</v>
          </cell>
          <cell r="BK794">
            <v>0</v>
          </cell>
          <cell r="BM794">
            <v>0</v>
          </cell>
          <cell r="BN794">
            <v>0</v>
          </cell>
          <cell r="BP794">
            <v>0</v>
          </cell>
          <cell r="BQ794">
            <v>0</v>
          </cell>
          <cell r="BS794">
            <v>0</v>
          </cell>
          <cell r="BT794">
            <v>0</v>
          </cell>
          <cell r="BV794">
            <v>0</v>
          </cell>
          <cell r="BW794">
            <v>0</v>
          </cell>
          <cell r="BY794">
            <v>0</v>
          </cell>
          <cell r="BZ794">
            <v>0</v>
          </cell>
          <cell r="CB794">
            <v>0</v>
          </cell>
          <cell r="CC794">
            <v>0</v>
          </cell>
          <cell r="CE794">
            <v>0</v>
          </cell>
          <cell r="CF794">
            <v>0</v>
          </cell>
          <cell r="CH794">
            <v>0</v>
          </cell>
          <cell r="CI794">
            <v>0</v>
          </cell>
          <cell r="CK794">
            <v>0</v>
          </cell>
          <cell r="CL794">
            <v>0</v>
          </cell>
          <cell r="CN794">
            <v>0</v>
          </cell>
          <cell r="CO794">
            <v>0</v>
          </cell>
        </row>
        <row r="795">
          <cell r="B795">
            <v>0</v>
          </cell>
          <cell r="C795">
            <v>0</v>
          </cell>
          <cell r="E795">
            <v>0</v>
          </cell>
          <cell r="F795">
            <v>0</v>
          </cell>
          <cell r="H795">
            <v>0</v>
          </cell>
          <cell r="I795">
            <v>0</v>
          </cell>
          <cell r="K795">
            <v>0</v>
          </cell>
          <cell r="L795">
            <v>0</v>
          </cell>
          <cell r="N795">
            <v>0</v>
          </cell>
          <cell r="O795">
            <v>0</v>
          </cell>
          <cell r="Q795">
            <v>0</v>
          </cell>
          <cell r="R795">
            <v>0</v>
          </cell>
          <cell r="T795">
            <v>0</v>
          </cell>
          <cell r="U795">
            <v>0</v>
          </cell>
          <cell r="W795">
            <v>0</v>
          </cell>
          <cell r="X795">
            <v>0</v>
          </cell>
          <cell r="Z795">
            <v>0</v>
          </cell>
          <cell r="AA795">
            <v>0</v>
          </cell>
          <cell r="AC795">
            <v>0</v>
          </cell>
          <cell r="AD795">
            <v>0</v>
          </cell>
          <cell r="AF795">
            <v>0</v>
          </cell>
          <cell r="AG795">
            <v>0</v>
          </cell>
          <cell r="AI795">
            <v>0</v>
          </cell>
          <cell r="AJ795">
            <v>0</v>
          </cell>
          <cell r="AL795">
            <v>0</v>
          </cell>
          <cell r="AM795">
            <v>0</v>
          </cell>
          <cell r="AO795">
            <v>0</v>
          </cell>
          <cell r="AP795">
            <v>0</v>
          </cell>
          <cell r="AR795">
            <v>0</v>
          </cell>
          <cell r="AS795">
            <v>0</v>
          </cell>
          <cell r="AU795">
            <v>0</v>
          </cell>
          <cell r="AV795">
            <v>0</v>
          </cell>
          <cell r="AX795">
            <v>0</v>
          </cell>
          <cell r="AY795">
            <v>0</v>
          </cell>
          <cell r="BA795">
            <v>0</v>
          </cell>
          <cell r="BB795">
            <v>0</v>
          </cell>
          <cell r="BD795">
            <v>0</v>
          </cell>
          <cell r="BE795">
            <v>0</v>
          </cell>
          <cell r="BG795">
            <v>0</v>
          </cell>
          <cell r="BH795">
            <v>0</v>
          </cell>
          <cell r="BJ795">
            <v>0</v>
          </cell>
          <cell r="BK795">
            <v>0</v>
          </cell>
          <cell r="BM795">
            <v>0</v>
          </cell>
          <cell r="BN795">
            <v>0</v>
          </cell>
          <cell r="BP795">
            <v>0</v>
          </cell>
          <cell r="BQ795">
            <v>0</v>
          </cell>
          <cell r="BS795">
            <v>0</v>
          </cell>
          <cell r="BT795">
            <v>0</v>
          </cell>
          <cell r="BV795">
            <v>0</v>
          </cell>
          <cell r="BW795">
            <v>0</v>
          </cell>
          <cell r="BY795">
            <v>0</v>
          </cell>
          <cell r="BZ795">
            <v>0</v>
          </cell>
          <cell r="CB795">
            <v>0</v>
          </cell>
          <cell r="CC795">
            <v>0</v>
          </cell>
          <cell r="CE795">
            <v>0</v>
          </cell>
          <cell r="CF795">
            <v>0</v>
          </cell>
          <cell r="CH795">
            <v>0</v>
          </cell>
          <cell r="CI795">
            <v>0</v>
          </cell>
          <cell r="CK795">
            <v>0</v>
          </cell>
          <cell r="CL795">
            <v>0</v>
          </cell>
          <cell r="CN795">
            <v>0</v>
          </cell>
          <cell r="CO795">
            <v>0</v>
          </cell>
        </row>
        <row r="796">
          <cell r="B796">
            <v>0</v>
          </cell>
          <cell r="C796">
            <v>0</v>
          </cell>
          <cell r="E796">
            <v>0</v>
          </cell>
          <cell r="F796">
            <v>0</v>
          </cell>
          <cell r="H796">
            <v>0</v>
          </cell>
          <cell r="I796">
            <v>0</v>
          </cell>
          <cell r="K796">
            <v>0</v>
          </cell>
          <cell r="L796">
            <v>0</v>
          </cell>
          <cell r="N796">
            <v>0</v>
          </cell>
          <cell r="O796">
            <v>0</v>
          </cell>
          <cell r="Q796">
            <v>0</v>
          </cell>
          <cell r="R796">
            <v>0</v>
          </cell>
          <cell r="T796">
            <v>0</v>
          </cell>
          <cell r="U796">
            <v>0</v>
          </cell>
          <cell r="W796">
            <v>0</v>
          </cell>
          <cell r="X796">
            <v>0</v>
          </cell>
          <cell r="Z796">
            <v>0</v>
          </cell>
          <cell r="AA796">
            <v>0</v>
          </cell>
          <cell r="AC796">
            <v>0</v>
          </cell>
          <cell r="AD796">
            <v>0</v>
          </cell>
          <cell r="AF796">
            <v>0</v>
          </cell>
          <cell r="AG796">
            <v>0</v>
          </cell>
          <cell r="AI796">
            <v>0</v>
          </cell>
          <cell r="AJ796">
            <v>0</v>
          </cell>
          <cell r="AL796">
            <v>0</v>
          </cell>
          <cell r="AM796">
            <v>0</v>
          </cell>
          <cell r="AO796">
            <v>0</v>
          </cell>
          <cell r="AP796">
            <v>0</v>
          </cell>
          <cell r="AR796">
            <v>0</v>
          </cell>
          <cell r="AS796">
            <v>0</v>
          </cell>
          <cell r="AU796">
            <v>0</v>
          </cell>
          <cell r="AV796">
            <v>0</v>
          </cell>
          <cell r="AX796">
            <v>0</v>
          </cell>
          <cell r="AY796">
            <v>0</v>
          </cell>
          <cell r="BA796">
            <v>0</v>
          </cell>
          <cell r="BB796">
            <v>0</v>
          </cell>
          <cell r="BD796">
            <v>0</v>
          </cell>
          <cell r="BE796">
            <v>0</v>
          </cell>
          <cell r="BG796">
            <v>0</v>
          </cell>
          <cell r="BH796">
            <v>0</v>
          </cell>
          <cell r="BJ796">
            <v>0</v>
          </cell>
          <cell r="BK796">
            <v>0</v>
          </cell>
          <cell r="BM796">
            <v>0</v>
          </cell>
          <cell r="BN796">
            <v>0</v>
          </cell>
          <cell r="BP796">
            <v>0</v>
          </cell>
          <cell r="BQ796">
            <v>0</v>
          </cell>
          <cell r="BS796">
            <v>0</v>
          </cell>
          <cell r="BT796">
            <v>0</v>
          </cell>
          <cell r="BV796">
            <v>0</v>
          </cell>
          <cell r="BW796">
            <v>0</v>
          </cell>
          <cell r="BY796">
            <v>0</v>
          </cell>
          <cell r="BZ796">
            <v>0</v>
          </cell>
          <cell r="CB796">
            <v>0</v>
          </cell>
          <cell r="CC796">
            <v>0</v>
          </cell>
          <cell r="CE796">
            <v>0</v>
          </cell>
          <cell r="CF796">
            <v>0</v>
          </cell>
          <cell r="CH796">
            <v>0</v>
          </cell>
          <cell r="CI796">
            <v>0</v>
          </cell>
          <cell r="CK796">
            <v>0</v>
          </cell>
          <cell r="CL796">
            <v>0</v>
          </cell>
          <cell r="CN796">
            <v>0</v>
          </cell>
          <cell r="CO796">
            <v>0</v>
          </cell>
        </row>
        <row r="797">
          <cell r="B797">
            <v>0</v>
          </cell>
          <cell r="C797">
            <v>0</v>
          </cell>
          <cell r="E797">
            <v>0</v>
          </cell>
          <cell r="F797">
            <v>0</v>
          </cell>
          <cell r="H797">
            <v>0</v>
          </cell>
          <cell r="I797">
            <v>0</v>
          </cell>
          <cell r="K797">
            <v>0</v>
          </cell>
          <cell r="L797">
            <v>0</v>
          </cell>
          <cell r="N797">
            <v>0</v>
          </cell>
          <cell r="O797">
            <v>0</v>
          </cell>
          <cell r="Q797">
            <v>0</v>
          </cell>
          <cell r="R797">
            <v>0</v>
          </cell>
          <cell r="T797">
            <v>0</v>
          </cell>
          <cell r="U797">
            <v>0</v>
          </cell>
          <cell r="W797">
            <v>0</v>
          </cell>
          <cell r="X797">
            <v>0</v>
          </cell>
          <cell r="Z797">
            <v>0</v>
          </cell>
          <cell r="AA797">
            <v>0</v>
          </cell>
          <cell r="AC797">
            <v>0</v>
          </cell>
          <cell r="AD797">
            <v>0</v>
          </cell>
          <cell r="AF797">
            <v>0</v>
          </cell>
          <cell r="AG797">
            <v>0</v>
          </cell>
          <cell r="AI797">
            <v>0</v>
          </cell>
          <cell r="AJ797">
            <v>0</v>
          </cell>
          <cell r="AL797">
            <v>0</v>
          </cell>
          <cell r="AM797">
            <v>0</v>
          </cell>
          <cell r="AO797">
            <v>0</v>
          </cell>
          <cell r="AP797">
            <v>0</v>
          </cell>
          <cell r="AR797">
            <v>0</v>
          </cell>
          <cell r="AS797">
            <v>0</v>
          </cell>
          <cell r="AU797">
            <v>0</v>
          </cell>
          <cell r="AV797">
            <v>0</v>
          </cell>
          <cell r="AX797">
            <v>0</v>
          </cell>
          <cell r="AY797">
            <v>0</v>
          </cell>
          <cell r="BA797">
            <v>0</v>
          </cell>
          <cell r="BB797">
            <v>0</v>
          </cell>
          <cell r="BD797">
            <v>0</v>
          </cell>
          <cell r="BE797">
            <v>0</v>
          </cell>
          <cell r="BG797">
            <v>0</v>
          </cell>
          <cell r="BH797">
            <v>0</v>
          </cell>
          <cell r="BJ797">
            <v>0</v>
          </cell>
          <cell r="BK797">
            <v>0</v>
          </cell>
          <cell r="BM797">
            <v>0</v>
          </cell>
          <cell r="BN797">
            <v>0</v>
          </cell>
          <cell r="BP797">
            <v>0</v>
          </cell>
          <cell r="BQ797">
            <v>0</v>
          </cell>
          <cell r="BS797">
            <v>0</v>
          </cell>
          <cell r="BT797">
            <v>0</v>
          </cell>
          <cell r="BV797">
            <v>0</v>
          </cell>
          <cell r="BW797">
            <v>0</v>
          </cell>
          <cell r="BY797">
            <v>0</v>
          </cell>
          <cell r="BZ797">
            <v>0</v>
          </cell>
          <cell r="CB797">
            <v>0</v>
          </cell>
          <cell r="CC797">
            <v>0</v>
          </cell>
          <cell r="CE797">
            <v>0</v>
          </cell>
          <cell r="CF797">
            <v>0</v>
          </cell>
          <cell r="CH797">
            <v>0</v>
          </cell>
          <cell r="CI797">
            <v>0</v>
          </cell>
          <cell r="CK797">
            <v>0</v>
          </cell>
          <cell r="CL797">
            <v>0</v>
          </cell>
          <cell r="CN797">
            <v>0</v>
          </cell>
          <cell r="CO797">
            <v>0</v>
          </cell>
        </row>
        <row r="798">
          <cell r="B798">
            <v>0</v>
          </cell>
          <cell r="C798">
            <v>0</v>
          </cell>
          <cell r="E798">
            <v>0</v>
          </cell>
          <cell r="F798">
            <v>0</v>
          </cell>
          <cell r="H798">
            <v>0</v>
          </cell>
          <cell r="I798">
            <v>0</v>
          </cell>
          <cell r="K798">
            <v>0</v>
          </cell>
          <cell r="L798">
            <v>0</v>
          </cell>
          <cell r="N798">
            <v>0</v>
          </cell>
          <cell r="O798">
            <v>0</v>
          </cell>
          <cell r="Q798">
            <v>0</v>
          </cell>
          <cell r="R798">
            <v>0</v>
          </cell>
          <cell r="T798">
            <v>0</v>
          </cell>
          <cell r="U798">
            <v>0</v>
          </cell>
          <cell r="W798">
            <v>0</v>
          </cell>
          <cell r="X798">
            <v>0</v>
          </cell>
          <cell r="Z798">
            <v>0</v>
          </cell>
          <cell r="AA798">
            <v>0</v>
          </cell>
          <cell r="AC798">
            <v>0</v>
          </cell>
          <cell r="AD798">
            <v>0</v>
          </cell>
          <cell r="AF798">
            <v>0</v>
          </cell>
          <cell r="AG798">
            <v>0</v>
          </cell>
          <cell r="AI798">
            <v>0</v>
          </cell>
          <cell r="AJ798">
            <v>0</v>
          </cell>
          <cell r="AL798">
            <v>0</v>
          </cell>
          <cell r="AM798">
            <v>0</v>
          </cell>
          <cell r="AO798">
            <v>0</v>
          </cell>
          <cell r="AP798">
            <v>0</v>
          </cell>
          <cell r="AR798">
            <v>0</v>
          </cell>
          <cell r="AS798">
            <v>0</v>
          </cell>
          <cell r="AU798">
            <v>0</v>
          </cell>
          <cell r="AV798">
            <v>0</v>
          </cell>
          <cell r="AX798">
            <v>0</v>
          </cell>
          <cell r="AY798">
            <v>0</v>
          </cell>
          <cell r="BA798">
            <v>0</v>
          </cell>
          <cell r="BB798">
            <v>0</v>
          </cell>
          <cell r="BD798">
            <v>0</v>
          </cell>
          <cell r="BE798">
            <v>0</v>
          </cell>
          <cell r="BG798">
            <v>0</v>
          </cell>
          <cell r="BH798">
            <v>0</v>
          </cell>
          <cell r="BJ798">
            <v>0</v>
          </cell>
          <cell r="BK798">
            <v>0</v>
          </cell>
          <cell r="BM798">
            <v>0</v>
          </cell>
          <cell r="BN798">
            <v>0</v>
          </cell>
          <cell r="BP798">
            <v>0</v>
          </cell>
          <cell r="BQ798">
            <v>0</v>
          </cell>
          <cell r="BS798">
            <v>0</v>
          </cell>
          <cell r="BT798">
            <v>0</v>
          </cell>
          <cell r="BV798">
            <v>0</v>
          </cell>
          <cell r="BW798">
            <v>0</v>
          </cell>
          <cell r="BY798">
            <v>0</v>
          </cell>
          <cell r="BZ798">
            <v>0</v>
          </cell>
          <cell r="CB798">
            <v>0</v>
          </cell>
          <cell r="CC798">
            <v>0</v>
          </cell>
          <cell r="CE798">
            <v>0</v>
          </cell>
          <cell r="CF798">
            <v>0</v>
          </cell>
          <cell r="CH798">
            <v>0</v>
          </cell>
          <cell r="CI798">
            <v>0</v>
          </cell>
          <cell r="CK798">
            <v>0</v>
          </cell>
          <cell r="CL798">
            <v>0</v>
          </cell>
          <cell r="CN798">
            <v>0</v>
          </cell>
          <cell r="CO798">
            <v>0</v>
          </cell>
        </row>
        <row r="799">
          <cell r="B799">
            <v>0</v>
          </cell>
          <cell r="C799">
            <v>0</v>
          </cell>
          <cell r="E799">
            <v>0</v>
          </cell>
          <cell r="F799">
            <v>0</v>
          </cell>
          <cell r="H799">
            <v>0</v>
          </cell>
          <cell r="I799">
            <v>0</v>
          </cell>
          <cell r="K799">
            <v>0</v>
          </cell>
          <cell r="L799">
            <v>0</v>
          </cell>
          <cell r="N799">
            <v>0</v>
          </cell>
          <cell r="O799">
            <v>0</v>
          </cell>
          <cell r="Q799">
            <v>0</v>
          </cell>
          <cell r="R799">
            <v>0</v>
          </cell>
          <cell r="T799">
            <v>0</v>
          </cell>
          <cell r="U799">
            <v>0</v>
          </cell>
          <cell r="W799">
            <v>0</v>
          </cell>
          <cell r="X799">
            <v>0</v>
          </cell>
          <cell r="Z799">
            <v>0</v>
          </cell>
          <cell r="AA799">
            <v>0</v>
          </cell>
          <cell r="AC799">
            <v>0</v>
          </cell>
          <cell r="AD799">
            <v>0</v>
          </cell>
          <cell r="AF799">
            <v>0</v>
          </cell>
          <cell r="AG799">
            <v>0</v>
          </cell>
          <cell r="AI799">
            <v>0</v>
          </cell>
          <cell r="AJ799">
            <v>0</v>
          </cell>
          <cell r="AL799">
            <v>0</v>
          </cell>
          <cell r="AM799">
            <v>0</v>
          </cell>
          <cell r="AO799">
            <v>0</v>
          </cell>
          <cell r="AP799">
            <v>0</v>
          </cell>
          <cell r="AR799">
            <v>0</v>
          </cell>
          <cell r="AS799">
            <v>0</v>
          </cell>
          <cell r="AU799">
            <v>0</v>
          </cell>
          <cell r="AV799">
            <v>0</v>
          </cell>
          <cell r="AX799">
            <v>0</v>
          </cell>
          <cell r="AY799">
            <v>0</v>
          </cell>
          <cell r="BA799">
            <v>0</v>
          </cell>
          <cell r="BB799">
            <v>0</v>
          </cell>
          <cell r="BD799">
            <v>0</v>
          </cell>
          <cell r="BE799">
            <v>0</v>
          </cell>
          <cell r="BG799">
            <v>0</v>
          </cell>
          <cell r="BH799">
            <v>0</v>
          </cell>
          <cell r="BJ799">
            <v>0</v>
          </cell>
          <cell r="BK799">
            <v>0</v>
          </cell>
          <cell r="BM799">
            <v>0</v>
          </cell>
          <cell r="BN799">
            <v>0</v>
          </cell>
          <cell r="BP799">
            <v>0</v>
          </cell>
          <cell r="BQ799">
            <v>0</v>
          </cell>
          <cell r="BS799">
            <v>0</v>
          </cell>
          <cell r="BT799">
            <v>0</v>
          </cell>
          <cell r="BV799">
            <v>0</v>
          </cell>
          <cell r="BW799">
            <v>0</v>
          </cell>
          <cell r="BY799">
            <v>0</v>
          </cell>
          <cell r="BZ799">
            <v>0</v>
          </cell>
          <cell r="CB799">
            <v>0</v>
          </cell>
          <cell r="CC799">
            <v>0</v>
          </cell>
          <cell r="CE799">
            <v>0</v>
          </cell>
          <cell r="CF799">
            <v>0</v>
          </cell>
          <cell r="CH799">
            <v>0</v>
          </cell>
          <cell r="CI799">
            <v>0</v>
          </cell>
          <cell r="CK799">
            <v>0</v>
          </cell>
          <cell r="CL799">
            <v>0</v>
          </cell>
          <cell r="CN799">
            <v>0</v>
          </cell>
          <cell r="CO799">
            <v>0</v>
          </cell>
        </row>
        <row r="800">
          <cell r="B800">
            <v>0</v>
          </cell>
          <cell r="C800">
            <v>0</v>
          </cell>
          <cell r="E800">
            <v>0</v>
          </cell>
          <cell r="F800">
            <v>0</v>
          </cell>
          <cell r="H800">
            <v>0</v>
          </cell>
          <cell r="I800">
            <v>0</v>
          </cell>
          <cell r="K800">
            <v>0</v>
          </cell>
          <cell r="L800">
            <v>0</v>
          </cell>
          <cell r="N800">
            <v>0</v>
          </cell>
          <cell r="O800">
            <v>0</v>
          </cell>
          <cell r="Q800">
            <v>0</v>
          </cell>
          <cell r="R800">
            <v>0</v>
          </cell>
          <cell r="T800">
            <v>0</v>
          </cell>
          <cell r="U800">
            <v>0</v>
          </cell>
          <cell r="W800">
            <v>0</v>
          </cell>
          <cell r="X800">
            <v>0</v>
          </cell>
          <cell r="Z800">
            <v>0</v>
          </cell>
          <cell r="AA800">
            <v>0</v>
          </cell>
          <cell r="AC800">
            <v>0</v>
          </cell>
          <cell r="AD800">
            <v>0</v>
          </cell>
          <cell r="AF800">
            <v>0</v>
          </cell>
          <cell r="AG800">
            <v>0</v>
          </cell>
          <cell r="AI800">
            <v>0</v>
          </cell>
          <cell r="AJ800">
            <v>0</v>
          </cell>
          <cell r="AL800">
            <v>0</v>
          </cell>
          <cell r="AM800">
            <v>0</v>
          </cell>
          <cell r="AO800">
            <v>0</v>
          </cell>
          <cell r="AP800">
            <v>0</v>
          </cell>
          <cell r="AR800">
            <v>0</v>
          </cell>
          <cell r="AS800">
            <v>0</v>
          </cell>
          <cell r="AU800">
            <v>0</v>
          </cell>
          <cell r="AV800">
            <v>0</v>
          </cell>
          <cell r="AX800">
            <v>0</v>
          </cell>
          <cell r="AY800">
            <v>0</v>
          </cell>
          <cell r="BA800">
            <v>0</v>
          </cell>
          <cell r="BB800">
            <v>0</v>
          </cell>
          <cell r="BD800">
            <v>0</v>
          </cell>
          <cell r="BE800">
            <v>0</v>
          </cell>
          <cell r="BG800">
            <v>0</v>
          </cell>
          <cell r="BH800">
            <v>0</v>
          </cell>
          <cell r="BJ800">
            <v>0</v>
          </cell>
          <cell r="BK800">
            <v>0</v>
          </cell>
          <cell r="BM800">
            <v>0</v>
          </cell>
          <cell r="BN800">
            <v>0</v>
          </cell>
          <cell r="BP800">
            <v>0</v>
          </cell>
          <cell r="BQ800">
            <v>0</v>
          </cell>
          <cell r="BS800">
            <v>0</v>
          </cell>
          <cell r="BT800">
            <v>0</v>
          </cell>
          <cell r="BV800">
            <v>0</v>
          </cell>
          <cell r="BW800">
            <v>0</v>
          </cell>
          <cell r="BY800">
            <v>0</v>
          </cell>
          <cell r="BZ800">
            <v>0</v>
          </cell>
          <cell r="CB800">
            <v>0</v>
          </cell>
          <cell r="CC800">
            <v>0</v>
          </cell>
          <cell r="CE800">
            <v>0</v>
          </cell>
          <cell r="CF800">
            <v>0</v>
          </cell>
          <cell r="CH800">
            <v>0</v>
          </cell>
          <cell r="CI800">
            <v>0</v>
          </cell>
          <cell r="CK800">
            <v>0</v>
          </cell>
          <cell r="CL800">
            <v>0</v>
          </cell>
          <cell r="CN800">
            <v>0</v>
          </cell>
          <cell r="CO800">
            <v>0</v>
          </cell>
        </row>
        <row r="801">
          <cell r="B801">
            <v>0</v>
          </cell>
          <cell r="C801">
            <v>0</v>
          </cell>
          <cell r="E801">
            <v>0</v>
          </cell>
          <cell r="F801">
            <v>0</v>
          </cell>
          <cell r="H801">
            <v>0</v>
          </cell>
          <cell r="I801">
            <v>0</v>
          </cell>
          <cell r="K801">
            <v>0</v>
          </cell>
          <cell r="L801">
            <v>0</v>
          </cell>
          <cell r="N801">
            <v>0</v>
          </cell>
          <cell r="O801">
            <v>0</v>
          </cell>
          <cell r="Q801">
            <v>0</v>
          </cell>
          <cell r="R801">
            <v>0</v>
          </cell>
          <cell r="T801">
            <v>0</v>
          </cell>
          <cell r="U801">
            <v>0</v>
          </cell>
          <cell r="W801">
            <v>0</v>
          </cell>
          <cell r="X801">
            <v>0</v>
          </cell>
          <cell r="Z801">
            <v>0</v>
          </cell>
          <cell r="AA801">
            <v>0</v>
          </cell>
          <cell r="AC801">
            <v>0</v>
          </cell>
          <cell r="AD801">
            <v>0</v>
          </cell>
          <cell r="AF801">
            <v>0</v>
          </cell>
          <cell r="AG801">
            <v>0</v>
          </cell>
          <cell r="AI801">
            <v>0</v>
          </cell>
          <cell r="AJ801">
            <v>0</v>
          </cell>
          <cell r="AL801">
            <v>0</v>
          </cell>
          <cell r="AM801">
            <v>0</v>
          </cell>
          <cell r="AO801">
            <v>0</v>
          </cell>
          <cell r="AP801">
            <v>0</v>
          </cell>
          <cell r="AR801">
            <v>0</v>
          </cell>
          <cell r="AS801">
            <v>0</v>
          </cell>
          <cell r="AU801">
            <v>0</v>
          </cell>
          <cell r="AV801">
            <v>0</v>
          </cell>
          <cell r="AX801">
            <v>0</v>
          </cell>
          <cell r="AY801">
            <v>0</v>
          </cell>
          <cell r="BA801">
            <v>0</v>
          </cell>
          <cell r="BB801">
            <v>0</v>
          </cell>
          <cell r="BD801">
            <v>0</v>
          </cell>
          <cell r="BE801">
            <v>0</v>
          </cell>
          <cell r="BG801">
            <v>0</v>
          </cell>
          <cell r="BH801">
            <v>0</v>
          </cell>
          <cell r="BJ801">
            <v>0</v>
          </cell>
          <cell r="BK801">
            <v>0</v>
          </cell>
          <cell r="BM801">
            <v>0</v>
          </cell>
          <cell r="BN801">
            <v>0</v>
          </cell>
          <cell r="BP801">
            <v>0</v>
          </cell>
          <cell r="BQ801">
            <v>0</v>
          </cell>
          <cell r="BS801">
            <v>0</v>
          </cell>
          <cell r="BT801">
            <v>0</v>
          </cell>
          <cell r="BV801">
            <v>0</v>
          </cell>
          <cell r="BW801">
            <v>0</v>
          </cell>
          <cell r="BY801">
            <v>0</v>
          </cell>
          <cell r="BZ801">
            <v>0</v>
          </cell>
          <cell r="CB801">
            <v>0</v>
          </cell>
          <cell r="CC801">
            <v>0</v>
          </cell>
          <cell r="CE801">
            <v>0</v>
          </cell>
          <cell r="CF801">
            <v>0</v>
          </cell>
          <cell r="CH801">
            <v>0</v>
          </cell>
          <cell r="CI801">
            <v>0</v>
          </cell>
          <cell r="CK801">
            <v>0</v>
          </cell>
          <cell r="CL801">
            <v>0</v>
          </cell>
          <cell r="CN801">
            <v>0</v>
          </cell>
          <cell r="CO801">
            <v>0</v>
          </cell>
        </row>
        <row r="802">
          <cell r="B802">
            <v>0</v>
          </cell>
          <cell r="C802">
            <v>0</v>
          </cell>
          <cell r="E802">
            <v>0</v>
          </cell>
          <cell r="F802">
            <v>0</v>
          </cell>
          <cell r="H802">
            <v>0</v>
          </cell>
          <cell r="I802">
            <v>0</v>
          </cell>
          <cell r="K802">
            <v>0</v>
          </cell>
          <cell r="L802">
            <v>0</v>
          </cell>
          <cell r="N802">
            <v>0</v>
          </cell>
          <cell r="O802">
            <v>0</v>
          </cell>
          <cell r="Q802">
            <v>0</v>
          </cell>
          <cell r="R802">
            <v>0</v>
          </cell>
          <cell r="T802">
            <v>0</v>
          </cell>
          <cell r="U802">
            <v>0</v>
          </cell>
          <cell r="W802">
            <v>0</v>
          </cell>
          <cell r="X802">
            <v>0</v>
          </cell>
          <cell r="Z802">
            <v>0</v>
          </cell>
          <cell r="AA802">
            <v>0</v>
          </cell>
          <cell r="AC802">
            <v>0</v>
          </cell>
          <cell r="AD802">
            <v>0</v>
          </cell>
          <cell r="AF802">
            <v>0</v>
          </cell>
          <cell r="AG802">
            <v>0</v>
          </cell>
          <cell r="AI802">
            <v>0</v>
          </cell>
          <cell r="AJ802">
            <v>0</v>
          </cell>
          <cell r="AL802">
            <v>0</v>
          </cell>
          <cell r="AM802">
            <v>0</v>
          </cell>
          <cell r="AO802">
            <v>0</v>
          </cell>
          <cell r="AP802">
            <v>0</v>
          </cell>
          <cell r="AR802">
            <v>0</v>
          </cell>
          <cell r="AS802">
            <v>0</v>
          </cell>
          <cell r="AU802">
            <v>0</v>
          </cell>
          <cell r="AV802">
            <v>0</v>
          </cell>
          <cell r="AX802">
            <v>0</v>
          </cell>
          <cell r="AY802">
            <v>0</v>
          </cell>
          <cell r="BA802">
            <v>0</v>
          </cell>
          <cell r="BB802">
            <v>0</v>
          </cell>
          <cell r="BD802">
            <v>0</v>
          </cell>
          <cell r="BE802">
            <v>0</v>
          </cell>
          <cell r="BG802">
            <v>0</v>
          </cell>
          <cell r="BH802">
            <v>0</v>
          </cell>
          <cell r="BJ802">
            <v>0</v>
          </cell>
          <cell r="BK802">
            <v>0</v>
          </cell>
          <cell r="BM802">
            <v>0</v>
          </cell>
          <cell r="BN802">
            <v>0</v>
          </cell>
          <cell r="BP802">
            <v>0</v>
          </cell>
          <cell r="BQ802">
            <v>0</v>
          </cell>
          <cell r="BS802">
            <v>0</v>
          </cell>
          <cell r="BT802">
            <v>0</v>
          </cell>
          <cell r="BV802">
            <v>0</v>
          </cell>
          <cell r="BW802">
            <v>0</v>
          </cell>
          <cell r="BY802">
            <v>0</v>
          </cell>
          <cell r="BZ802">
            <v>0</v>
          </cell>
          <cell r="CB802">
            <v>0</v>
          </cell>
          <cell r="CC802">
            <v>0</v>
          </cell>
          <cell r="CE802">
            <v>0</v>
          </cell>
          <cell r="CF802">
            <v>0</v>
          </cell>
          <cell r="CH802">
            <v>0</v>
          </cell>
          <cell r="CI802">
            <v>0</v>
          </cell>
          <cell r="CK802">
            <v>0</v>
          </cell>
          <cell r="CL802">
            <v>0</v>
          </cell>
          <cell r="CN802">
            <v>0</v>
          </cell>
          <cell r="CO802">
            <v>0</v>
          </cell>
        </row>
        <row r="803">
          <cell r="B803">
            <v>0</v>
          </cell>
          <cell r="C803">
            <v>0</v>
          </cell>
          <cell r="E803">
            <v>0</v>
          </cell>
          <cell r="F803">
            <v>0</v>
          </cell>
          <cell r="H803">
            <v>0</v>
          </cell>
          <cell r="I803">
            <v>0</v>
          </cell>
          <cell r="K803">
            <v>0</v>
          </cell>
          <cell r="L803">
            <v>0</v>
          </cell>
          <cell r="N803">
            <v>0</v>
          </cell>
          <cell r="O803">
            <v>0</v>
          </cell>
          <cell r="Q803">
            <v>0</v>
          </cell>
          <cell r="R803">
            <v>0</v>
          </cell>
          <cell r="T803">
            <v>0</v>
          </cell>
          <cell r="U803">
            <v>0</v>
          </cell>
          <cell r="W803">
            <v>0</v>
          </cell>
          <cell r="X803">
            <v>0</v>
          </cell>
          <cell r="Z803">
            <v>0</v>
          </cell>
          <cell r="AA803">
            <v>0</v>
          </cell>
          <cell r="AC803">
            <v>0</v>
          </cell>
          <cell r="AD803">
            <v>0</v>
          </cell>
          <cell r="AF803">
            <v>0</v>
          </cell>
          <cell r="AG803">
            <v>0</v>
          </cell>
          <cell r="AI803">
            <v>0</v>
          </cell>
          <cell r="AJ803">
            <v>0</v>
          </cell>
          <cell r="AL803">
            <v>0</v>
          </cell>
          <cell r="AM803">
            <v>0</v>
          </cell>
          <cell r="AO803">
            <v>0</v>
          </cell>
          <cell r="AP803">
            <v>0</v>
          </cell>
          <cell r="AR803">
            <v>0</v>
          </cell>
          <cell r="AS803">
            <v>0</v>
          </cell>
          <cell r="AU803">
            <v>0</v>
          </cell>
          <cell r="AV803">
            <v>0</v>
          </cell>
          <cell r="AX803">
            <v>0</v>
          </cell>
          <cell r="AY803">
            <v>0</v>
          </cell>
          <cell r="BA803">
            <v>0</v>
          </cell>
          <cell r="BB803">
            <v>0</v>
          </cell>
          <cell r="BD803">
            <v>0</v>
          </cell>
          <cell r="BE803">
            <v>0</v>
          </cell>
          <cell r="BG803">
            <v>0</v>
          </cell>
          <cell r="BH803">
            <v>0</v>
          </cell>
          <cell r="BJ803">
            <v>0</v>
          </cell>
          <cell r="BK803">
            <v>0</v>
          </cell>
          <cell r="BM803">
            <v>0</v>
          </cell>
          <cell r="BN803">
            <v>0</v>
          </cell>
          <cell r="BP803">
            <v>0</v>
          </cell>
          <cell r="BQ803">
            <v>0</v>
          </cell>
          <cell r="BS803">
            <v>0</v>
          </cell>
          <cell r="BT803">
            <v>0</v>
          </cell>
          <cell r="BV803">
            <v>0</v>
          </cell>
          <cell r="BW803">
            <v>0</v>
          </cell>
          <cell r="BY803">
            <v>0</v>
          </cell>
          <cell r="BZ803">
            <v>0</v>
          </cell>
          <cell r="CB803">
            <v>0</v>
          </cell>
          <cell r="CC803">
            <v>0</v>
          </cell>
          <cell r="CE803">
            <v>0</v>
          </cell>
          <cell r="CF803">
            <v>0</v>
          </cell>
          <cell r="CH803">
            <v>0</v>
          </cell>
          <cell r="CI803">
            <v>0</v>
          </cell>
          <cell r="CK803">
            <v>0</v>
          </cell>
          <cell r="CL803">
            <v>0</v>
          </cell>
          <cell r="CN803">
            <v>0</v>
          </cell>
          <cell r="CO803">
            <v>0</v>
          </cell>
        </row>
        <row r="804">
          <cell r="B804">
            <v>0</v>
          </cell>
          <cell r="C804">
            <v>0</v>
          </cell>
          <cell r="E804">
            <v>0</v>
          </cell>
          <cell r="F804">
            <v>0</v>
          </cell>
          <cell r="H804">
            <v>0</v>
          </cell>
          <cell r="I804">
            <v>0</v>
          </cell>
          <cell r="K804">
            <v>0</v>
          </cell>
          <cell r="L804">
            <v>0</v>
          </cell>
          <cell r="N804">
            <v>0</v>
          </cell>
          <cell r="O804">
            <v>0</v>
          </cell>
          <cell r="Q804">
            <v>0</v>
          </cell>
          <cell r="R804">
            <v>0</v>
          </cell>
          <cell r="T804">
            <v>0</v>
          </cell>
          <cell r="U804">
            <v>0</v>
          </cell>
          <cell r="W804">
            <v>0</v>
          </cell>
          <cell r="X804">
            <v>0</v>
          </cell>
          <cell r="Z804">
            <v>0</v>
          </cell>
          <cell r="AA804">
            <v>0</v>
          </cell>
          <cell r="AC804">
            <v>0</v>
          </cell>
          <cell r="AD804">
            <v>0</v>
          </cell>
          <cell r="AF804">
            <v>0</v>
          </cell>
          <cell r="AG804">
            <v>0</v>
          </cell>
          <cell r="AI804">
            <v>0</v>
          </cell>
          <cell r="AJ804">
            <v>0</v>
          </cell>
          <cell r="AL804">
            <v>0</v>
          </cell>
          <cell r="AM804">
            <v>0</v>
          </cell>
          <cell r="AO804">
            <v>0</v>
          </cell>
          <cell r="AP804">
            <v>0</v>
          </cell>
          <cell r="AR804">
            <v>0</v>
          </cell>
          <cell r="AS804">
            <v>0</v>
          </cell>
          <cell r="AU804">
            <v>0</v>
          </cell>
          <cell r="AV804">
            <v>0</v>
          </cell>
          <cell r="AX804">
            <v>0</v>
          </cell>
          <cell r="AY804">
            <v>0</v>
          </cell>
          <cell r="BA804">
            <v>0</v>
          </cell>
          <cell r="BB804">
            <v>0</v>
          </cell>
          <cell r="BD804">
            <v>0</v>
          </cell>
          <cell r="BE804">
            <v>0</v>
          </cell>
          <cell r="BG804">
            <v>0</v>
          </cell>
          <cell r="BH804">
            <v>0</v>
          </cell>
          <cell r="BJ804">
            <v>0</v>
          </cell>
          <cell r="BK804">
            <v>0</v>
          </cell>
          <cell r="BM804">
            <v>0</v>
          </cell>
          <cell r="BN804">
            <v>0</v>
          </cell>
          <cell r="BP804">
            <v>0</v>
          </cell>
          <cell r="BQ804">
            <v>0</v>
          </cell>
          <cell r="BS804">
            <v>0</v>
          </cell>
          <cell r="BT804">
            <v>0</v>
          </cell>
          <cell r="BV804">
            <v>0</v>
          </cell>
          <cell r="BW804">
            <v>0</v>
          </cell>
          <cell r="BY804">
            <v>0</v>
          </cell>
          <cell r="BZ804">
            <v>0</v>
          </cell>
          <cell r="CB804">
            <v>0</v>
          </cell>
          <cell r="CC804">
            <v>0</v>
          </cell>
          <cell r="CE804">
            <v>0</v>
          </cell>
          <cell r="CF804">
            <v>0</v>
          </cell>
          <cell r="CH804">
            <v>0</v>
          </cell>
          <cell r="CI804">
            <v>0</v>
          </cell>
          <cell r="CK804">
            <v>0</v>
          </cell>
          <cell r="CL804">
            <v>0</v>
          </cell>
          <cell r="CN804">
            <v>0</v>
          </cell>
          <cell r="CO804">
            <v>0</v>
          </cell>
        </row>
        <row r="805">
          <cell r="B805">
            <v>0</v>
          </cell>
          <cell r="C805">
            <v>0</v>
          </cell>
          <cell r="E805">
            <v>0</v>
          </cell>
          <cell r="F805">
            <v>0</v>
          </cell>
          <cell r="H805">
            <v>0</v>
          </cell>
          <cell r="I805">
            <v>0</v>
          </cell>
          <cell r="K805">
            <v>0</v>
          </cell>
          <cell r="L805">
            <v>0</v>
          </cell>
          <cell r="N805">
            <v>0</v>
          </cell>
          <cell r="O805">
            <v>0</v>
          </cell>
          <cell r="Q805">
            <v>0</v>
          </cell>
          <cell r="R805">
            <v>0</v>
          </cell>
          <cell r="T805">
            <v>0</v>
          </cell>
          <cell r="U805">
            <v>0</v>
          </cell>
          <cell r="W805">
            <v>0</v>
          </cell>
          <cell r="X805">
            <v>0</v>
          </cell>
          <cell r="Z805">
            <v>0</v>
          </cell>
          <cell r="AA805">
            <v>0</v>
          </cell>
          <cell r="AC805">
            <v>0</v>
          </cell>
          <cell r="AD805">
            <v>0</v>
          </cell>
          <cell r="AF805">
            <v>0</v>
          </cell>
          <cell r="AG805">
            <v>0</v>
          </cell>
          <cell r="AI805">
            <v>0</v>
          </cell>
          <cell r="AJ805">
            <v>0</v>
          </cell>
          <cell r="AL805">
            <v>0</v>
          </cell>
          <cell r="AM805">
            <v>0</v>
          </cell>
          <cell r="AO805">
            <v>0</v>
          </cell>
          <cell r="AP805">
            <v>0</v>
          </cell>
          <cell r="AR805">
            <v>0</v>
          </cell>
          <cell r="AS805">
            <v>0</v>
          </cell>
          <cell r="AU805">
            <v>0</v>
          </cell>
          <cell r="AV805">
            <v>0</v>
          </cell>
          <cell r="AX805">
            <v>0</v>
          </cell>
          <cell r="AY805">
            <v>0</v>
          </cell>
          <cell r="BA805">
            <v>0</v>
          </cell>
          <cell r="BB805">
            <v>0</v>
          </cell>
          <cell r="BD805">
            <v>0</v>
          </cell>
          <cell r="BE805">
            <v>0</v>
          </cell>
          <cell r="BG805">
            <v>0</v>
          </cell>
          <cell r="BH805">
            <v>0</v>
          </cell>
          <cell r="BJ805">
            <v>0</v>
          </cell>
          <cell r="BK805">
            <v>0</v>
          </cell>
          <cell r="BM805">
            <v>0</v>
          </cell>
          <cell r="BN805">
            <v>0</v>
          </cell>
          <cell r="BP805">
            <v>0</v>
          </cell>
          <cell r="BQ805">
            <v>0</v>
          </cell>
          <cell r="BS805">
            <v>0</v>
          </cell>
          <cell r="BT805">
            <v>0</v>
          </cell>
          <cell r="BV805">
            <v>0</v>
          </cell>
          <cell r="BW805">
            <v>0</v>
          </cell>
          <cell r="BY805">
            <v>0</v>
          </cell>
          <cell r="BZ805">
            <v>0</v>
          </cell>
          <cell r="CB805">
            <v>0</v>
          </cell>
          <cell r="CC805">
            <v>0</v>
          </cell>
          <cell r="CE805">
            <v>0</v>
          </cell>
          <cell r="CF805">
            <v>0</v>
          </cell>
          <cell r="CH805">
            <v>0</v>
          </cell>
          <cell r="CI805">
            <v>0</v>
          </cell>
          <cell r="CK805">
            <v>0</v>
          </cell>
          <cell r="CL805">
            <v>0</v>
          </cell>
          <cell r="CN805">
            <v>0</v>
          </cell>
          <cell r="CO805">
            <v>0</v>
          </cell>
        </row>
        <row r="806">
          <cell r="B806">
            <v>0</v>
          </cell>
          <cell r="C806">
            <v>0</v>
          </cell>
          <cell r="E806">
            <v>0</v>
          </cell>
          <cell r="F806">
            <v>0</v>
          </cell>
          <cell r="H806">
            <v>0</v>
          </cell>
          <cell r="I806">
            <v>0</v>
          </cell>
          <cell r="K806">
            <v>0</v>
          </cell>
          <cell r="L806">
            <v>0</v>
          </cell>
          <cell r="N806">
            <v>0</v>
          </cell>
          <cell r="O806">
            <v>0</v>
          </cell>
          <cell r="Q806">
            <v>0</v>
          </cell>
          <cell r="R806">
            <v>0</v>
          </cell>
          <cell r="T806">
            <v>0</v>
          </cell>
          <cell r="U806">
            <v>0</v>
          </cell>
          <cell r="W806">
            <v>0</v>
          </cell>
          <cell r="X806">
            <v>0</v>
          </cell>
          <cell r="Z806">
            <v>0</v>
          </cell>
          <cell r="AA806">
            <v>0</v>
          </cell>
          <cell r="AC806">
            <v>0</v>
          </cell>
          <cell r="AD806">
            <v>0</v>
          </cell>
          <cell r="AF806">
            <v>0</v>
          </cell>
          <cell r="AG806">
            <v>0</v>
          </cell>
          <cell r="AI806">
            <v>0</v>
          </cell>
          <cell r="AJ806">
            <v>0</v>
          </cell>
          <cell r="AL806">
            <v>0</v>
          </cell>
          <cell r="AM806">
            <v>0</v>
          </cell>
          <cell r="AO806">
            <v>0</v>
          </cell>
          <cell r="AP806">
            <v>0</v>
          </cell>
          <cell r="AR806">
            <v>0</v>
          </cell>
          <cell r="AS806">
            <v>0</v>
          </cell>
          <cell r="AU806">
            <v>0</v>
          </cell>
          <cell r="AV806">
            <v>0</v>
          </cell>
          <cell r="AX806">
            <v>0</v>
          </cell>
          <cell r="AY806">
            <v>0</v>
          </cell>
          <cell r="BA806">
            <v>0</v>
          </cell>
          <cell r="BB806">
            <v>0</v>
          </cell>
          <cell r="BD806">
            <v>0</v>
          </cell>
          <cell r="BE806">
            <v>0</v>
          </cell>
          <cell r="BG806">
            <v>0</v>
          </cell>
          <cell r="BH806">
            <v>0</v>
          </cell>
          <cell r="BJ806">
            <v>0</v>
          </cell>
          <cell r="BK806">
            <v>0</v>
          </cell>
          <cell r="BM806">
            <v>0</v>
          </cell>
          <cell r="BN806">
            <v>0</v>
          </cell>
          <cell r="BP806">
            <v>0</v>
          </cell>
          <cell r="BQ806">
            <v>0</v>
          </cell>
          <cell r="BS806">
            <v>0</v>
          </cell>
          <cell r="BT806">
            <v>0</v>
          </cell>
          <cell r="BV806">
            <v>0</v>
          </cell>
          <cell r="BW806">
            <v>0</v>
          </cell>
          <cell r="BY806">
            <v>0</v>
          </cell>
          <cell r="BZ806">
            <v>0</v>
          </cell>
          <cell r="CB806">
            <v>0</v>
          </cell>
          <cell r="CC806">
            <v>0</v>
          </cell>
          <cell r="CE806">
            <v>0</v>
          </cell>
          <cell r="CF806">
            <v>0</v>
          </cell>
          <cell r="CH806">
            <v>0</v>
          </cell>
          <cell r="CI806">
            <v>0</v>
          </cell>
          <cell r="CK806">
            <v>0</v>
          </cell>
          <cell r="CL806">
            <v>0</v>
          </cell>
          <cell r="CN806">
            <v>0</v>
          </cell>
          <cell r="CO806">
            <v>0</v>
          </cell>
        </row>
        <row r="807">
          <cell r="B807">
            <v>0</v>
          </cell>
          <cell r="C807">
            <v>0</v>
          </cell>
          <cell r="E807">
            <v>0</v>
          </cell>
          <cell r="F807">
            <v>0</v>
          </cell>
          <cell r="H807">
            <v>0</v>
          </cell>
          <cell r="I807">
            <v>0</v>
          </cell>
          <cell r="K807">
            <v>0</v>
          </cell>
          <cell r="L807">
            <v>0</v>
          </cell>
          <cell r="N807">
            <v>0</v>
          </cell>
          <cell r="O807">
            <v>0</v>
          </cell>
          <cell r="Q807">
            <v>0</v>
          </cell>
          <cell r="R807">
            <v>0</v>
          </cell>
          <cell r="T807">
            <v>0</v>
          </cell>
          <cell r="U807">
            <v>0</v>
          </cell>
          <cell r="W807">
            <v>0</v>
          </cell>
          <cell r="X807">
            <v>0</v>
          </cell>
          <cell r="Z807">
            <v>0</v>
          </cell>
          <cell r="AA807">
            <v>0</v>
          </cell>
          <cell r="AC807">
            <v>0</v>
          </cell>
          <cell r="AD807">
            <v>0</v>
          </cell>
          <cell r="AF807">
            <v>0</v>
          </cell>
          <cell r="AG807">
            <v>0</v>
          </cell>
          <cell r="AI807">
            <v>0</v>
          </cell>
          <cell r="AJ807">
            <v>0</v>
          </cell>
          <cell r="AL807">
            <v>0</v>
          </cell>
          <cell r="AM807">
            <v>0</v>
          </cell>
          <cell r="AO807">
            <v>0</v>
          </cell>
          <cell r="AP807">
            <v>0</v>
          </cell>
          <cell r="AR807">
            <v>0</v>
          </cell>
          <cell r="AS807">
            <v>0</v>
          </cell>
          <cell r="AU807">
            <v>0</v>
          </cell>
          <cell r="AV807">
            <v>0</v>
          </cell>
          <cell r="AX807">
            <v>0</v>
          </cell>
          <cell r="AY807">
            <v>0</v>
          </cell>
          <cell r="BA807">
            <v>0</v>
          </cell>
          <cell r="BB807">
            <v>0</v>
          </cell>
          <cell r="BD807">
            <v>0</v>
          </cell>
          <cell r="BE807">
            <v>0</v>
          </cell>
          <cell r="BG807">
            <v>0</v>
          </cell>
          <cell r="BH807">
            <v>0</v>
          </cell>
          <cell r="BJ807">
            <v>0</v>
          </cell>
          <cell r="BK807">
            <v>0</v>
          </cell>
          <cell r="BM807">
            <v>0</v>
          </cell>
          <cell r="BN807">
            <v>0</v>
          </cell>
          <cell r="BP807">
            <v>0</v>
          </cell>
          <cell r="BQ807">
            <v>0</v>
          </cell>
          <cell r="BS807">
            <v>0</v>
          </cell>
          <cell r="BT807">
            <v>0</v>
          </cell>
          <cell r="BV807">
            <v>0</v>
          </cell>
          <cell r="BW807">
            <v>0</v>
          </cell>
          <cell r="BY807">
            <v>0</v>
          </cell>
          <cell r="BZ807">
            <v>0</v>
          </cell>
          <cell r="CB807">
            <v>0</v>
          </cell>
          <cell r="CC807">
            <v>0</v>
          </cell>
          <cell r="CE807">
            <v>0</v>
          </cell>
          <cell r="CF807">
            <v>0</v>
          </cell>
          <cell r="CH807">
            <v>0</v>
          </cell>
          <cell r="CI807">
            <v>0</v>
          </cell>
          <cell r="CK807">
            <v>0</v>
          </cell>
          <cell r="CL807">
            <v>0</v>
          </cell>
          <cell r="CN807">
            <v>0</v>
          </cell>
          <cell r="CO807">
            <v>0</v>
          </cell>
        </row>
        <row r="808">
          <cell r="B808">
            <v>0</v>
          </cell>
          <cell r="C808">
            <v>0</v>
          </cell>
          <cell r="E808">
            <v>0</v>
          </cell>
          <cell r="F808">
            <v>0</v>
          </cell>
          <cell r="H808">
            <v>0</v>
          </cell>
          <cell r="I808">
            <v>0</v>
          </cell>
          <cell r="K808">
            <v>0</v>
          </cell>
          <cell r="L808">
            <v>0</v>
          </cell>
          <cell r="N808">
            <v>0</v>
          </cell>
          <cell r="O808">
            <v>0</v>
          </cell>
          <cell r="Q808">
            <v>0</v>
          </cell>
          <cell r="R808">
            <v>0</v>
          </cell>
          <cell r="T808">
            <v>0</v>
          </cell>
          <cell r="U808">
            <v>0</v>
          </cell>
          <cell r="W808">
            <v>0</v>
          </cell>
          <cell r="X808">
            <v>0</v>
          </cell>
          <cell r="Z808">
            <v>0</v>
          </cell>
          <cell r="AA808">
            <v>0</v>
          </cell>
          <cell r="AC808">
            <v>0</v>
          </cell>
          <cell r="AD808">
            <v>0</v>
          </cell>
          <cell r="AF808">
            <v>0</v>
          </cell>
          <cell r="AG808">
            <v>0</v>
          </cell>
          <cell r="AI808">
            <v>0</v>
          </cell>
          <cell r="AJ808">
            <v>0</v>
          </cell>
          <cell r="AL808">
            <v>0</v>
          </cell>
          <cell r="AM808">
            <v>0</v>
          </cell>
          <cell r="AO808">
            <v>0</v>
          </cell>
          <cell r="AP808">
            <v>0</v>
          </cell>
          <cell r="AR808">
            <v>0</v>
          </cell>
          <cell r="AS808">
            <v>0</v>
          </cell>
          <cell r="AU808">
            <v>0</v>
          </cell>
          <cell r="AV808">
            <v>0</v>
          </cell>
          <cell r="AX808">
            <v>0</v>
          </cell>
          <cell r="AY808">
            <v>0</v>
          </cell>
          <cell r="BA808">
            <v>0</v>
          </cell>
          <cell r="BB808">
            <v>0</v>
          </cell>
          <cell r="BD808">
            <v>0</v>
          </cell>
          <cell r="BE808">
            <v>0</v>
          </cell>
          <cell r="BG808">
            <v>0</v>
          </cell>
          <cell r="BH808">
            <v>0</v>
          </cell>
          <cell r="BJ808">
            <v>0</v>
          </cell>
          <cell r="BK808">
            <v>0</v>
          </cell>
          <cell r="BM808">
            <v>0</v>
          </cell>
          <cell r="BN808">
            <v>0</v>
          </cell>
          <cell r="BP808">
            <v>0</v>
          </cell>
          <cell r="BQ808">
            <v>0</v>
          </cell>
          <cell r="BS808">
            <v>0</v>
          </cell>
          <cell r="BT808">
            <v>0</v>
          </cell>
          <cell r="BV808">
            <v>0</v>
          </cell>
          <cell r="BW808">
            <v>0</v>
          </cell>
          <cell r="BY808">
            <v>0</v>
          </cell>
          <cell r="BZ808">
            <v>0</v>
          </cell>
          <cell r="CB808">
            <v>0</v>
          </cell>
          <cell r="CC808">
            <v>0</v>
          </cell>
          <cell r="CE808">
            <v>0</v>
          </cell>
          <cell r="CF808">
            <v>0</v>
          </cell>
          <cell r="CH808">
            <v>0</v>
          </cell>
          <cell r="CI808">
            <v>0</v>
          </cell>
          <cell r="CK808">
            <v>0</v>
          </cell>
          <cell r="CL808">
            <v>0</v>
          </cell>
          <cell r="CN808">
            <v>0</v>
          </cell>
          <cell r="CO808">
            <v>0</v>
          </cell>
        </row>
        <row r="809">
          <cell r="B809">
            <v>0</v>
          </cell>
          <cell r="C809">
            <v>0</v>
          </cell>
          <cell r="E809">
            <v>0</v>
          </cell>
          <cell r="F809">
            <v>0</v>
          </cell>
          <cell r="H809">
            <v>0</v>
          </cell>
          <cell r="I809">
            <v>0</v>
          </cell>
          <cell r="K809">
            <v>0</v>
          </cell>
          <cell r="L809">
            <v>0</v>
          </cell>
          <cell r="N809">
            <v>0</v>
          </cell>
          <cell r="O809">
            <v>0</v>
          </cell>
          <cell r="Q809">
            <v>0</v>
          </cell>
          <cell r="R809">
            <v>0</v>
          </cell>
          <cell r="T809">
            <v>0</v>
          </cell>
          <cell r="U809">
            <v>0</v>
          </cell>
          <cell r="W809">
            <v>0</v>
          </cell>
          <cell r="X809">
            <v>0</v>
          </cell>
          <cell r="Z809">
            <v>0</v>
          </cell>
          <cell r="AA809">
            <v>0</v>
          </cell>
          <cell r="AC809">
            <v>0</v>
          </cell>
          <cell r="AD809">
            <v>0</v>
          </cell>
          <cell r="AF809">
            <v>0</v>
          </cell>
          <cell r="AG809">
            <v>0</v>
          </cell>
          <cell r="AI809">
            <v>0</v>
          </cell>
          <cell r="AJ809">
            <v>0</v>
          </cell>
          <cell r="AL809">
            <v>0</v>
          </cell>
          <cell r="AM809">
            <v>0</v>
          </cell>
          <cell r="AO809">
            <v>0</v>
          </cell>
          <cell r="AP809">
            <v>0</v>
          </cell>
          <cell r="AR809">
            <v>0</v>
          </cell>
          <cell r="AS809">
            <v>0</v>
          </cell>
          <cell r="AU809">
            <v>0</v>
          </cell>
          <cell r="AV809">
            <v>0</v>
          </cell>
          <cell r="AX809">
            <v>0</v>
          </cell>
          <cell r="AY809">
            <v>0</v>
          </cell>
          <cell r="BA809">
            <v>0</v>
          </cell>
          <cell r="BB809">
            <v>0</v>
          </cell>
          <cell r="BD809">
            <v>0</v>
          </cell>
          <cell r="BE809">
            <v>0</v>
          </cell>
          <cell r="BG809">
            <v>0</v>
          </cell>
          <cell r="BH809">
            <v>0</v>
          </cell>
          <cell r="BJ809">
            <v>0</v>
          </cell>
          <cell r="BK809">
            <v>0</v>
          </cell>
          <cell r="BM809">
            <v>0</v>
          </cell>
          <cell r="BN809">
            <v>0</v>
          </cell>
          <cell r="BP809">
            <v>0</v>
          </cell>
          <cell r="BQ809">
            <v>0</v>
          </cell>
          <cell r="BS809">
            <v>0</v>
          </cell>
          <cell r="BT809">
            <v>0</v>
          </cell>
          <cell r="BV809">
            <v>0</v>
          </cell>
          <cell r="BW809">
            <v>0</v>
          </cell>
          <cell r="BY809">
            <v>0</v>
          </cell>
          <cell r="BZ809">
            <v>0</v>
          </cell>
          <cell r="CB809">
            <v>0</v>
          </cell>
          <cell r="CC809">
            <v>0</v>
          </cell>
          <cell r="CE809">
            <v>0</v>
          </cell>
          <cell r="CF809">
            <v>0</v>
          </cell>
          <cell r="CH809">
            <v>0</v>
          </cell>
          <cell r="CI809">
            <v>0</v>
          </cell>
          <cell r="CK809">
            <v>0</v>
          </cell>
          <cell r="CL809">
            <v>0</v>
          </cell>
          <cell r="CN809">
            <v>0</v>
          </cell>
          <cell r="CO809">
            <v>0</v>
          </cell>
        </row>
        <row r="810">
          <cell r="B810">
            <v>0</v>
          </cell>
          <cell r="C810">
            <v>0</v>
          </cell>
          <cell r="E810">
            <v>0</v>
          </cell>
          <cell r="F810">
            <v>0</v>
          </cell>
          <cell r="H810">
            <v>0</v>
          </cell>
          <cell r="I810">
            <v>0</v>
          </cell>
          <cell r="K810">
            <v>0</v>
          </cell>
          <cell r="L810">
            <v>0</v>
          </cell>
          <cell r="N810">
            <v>0</v>
          </cell>
          <cell r="O810">
            <v>0</v>
          </cell>
          <cell r="Q810">
            <v>0</v>
          </cell>
          <cell r="R810">
            <v>0</v>
          </cell>
          <cell r="T810">
            <v>0</v>
          </cell>
          <cell r="U810">
            <v>0</v>
          </cell>
          <cell r="W810">
            <v>0</v>
          </cell>
          <cell r="X810">
            <v>0</v>
          </cell>
          <cell r="Z810">
            <v>0</v>
          </cell>
          <cell r="AA810">
            <v>0</v>
          </cell>
          <cell r="AC810">
            <v>0</v>
          </cell>
          <cell r="AD810">
            <v>0</v>
          </cell>
          <cell r="AF810">
            <v>0</v>
          </cell>
          <cell r="AG810">
            <v>0</v>
          </cell>
          <cell r="AI810">
            <v>0</v>
          </cell>
          <cell r="AJ810">
            <v>0</v>
          </cell>
          <cell r="AL810">
            <v>0</v>
          </cell>
          <cell r="AM810">
            <v>0</v>
          </cell>
          <cell r="AO810">
            <v>0</v>
          </cell>
          <cell r="AP810">
            <v>0</v>
          </cell>
          <cell r="AR810">
            <v>0</v>
          </cell>
          <cell r="AS810">
            <v>0</v>
          </cell>
          <cell r="AU810">
            <v>0</v>
          </cell>
          <cell r="AV810">
            <v>0</v>
          </cell>
          <cell r="AX810">
            <v>0</v>
          </cell>
          <cell r="AY810">
            <v>0</v>
          </cell>
          <cell r="BA810">
            <v>0</v>
          </cell>
          <cell r="BB810">
            <v>0</v>
          </cell>
          <cell r="BD810">
            <v>0</v>
          </cell>
          <cell r="BE810">
            <v>0</v>
          </cell>
          <cell r="BG810">
            <v>0</v>
          </cell>
          <cell r="BH810">
            <v>0</v>
          </cell>
          <cell r="BJ810">
            <v>0</v>
          </cell>
          <cell r="BK810">
            <v>0</v>
          </cell>
          <cell r="BM810">
            <v>0</v>
          </cell>
          <cell r="BN810">
            <v>0</v>
          </cell>
          <cell r="BP810">
            <v>0</v>
          </cell>
          <cell r="BQ810">
            <v>0</v>
          </cell>
          <cell r="BS810">
            <v>0</v>
          </cell>
          <cell r="BT810">
            <v>0</v>
          </cell>
          <cell r="BV810">
            <v>0</v>
          </cell>
          <cell r="BW810">
            <v>0</v>
          </cell>
          <cell r="BY810">
            <v>0</v>
          </cell>
          <cell r="BZ810">
            <v>0</v>
          </cell>
          <cell r="CB810">
            <v>0</v>
          </cell>
          <cell r="CC810">
            <v>0</v>
          </cell>
          <cell r="CE810">
            <v>0</v>
          </cell>
          <cell r="CF810">
            <v>0</v>
          </cell>
          <cell r="CH810">
            <v>0</v>
          </cell>
          <cell r="CI810">
            <v>0</v>
          </cell>
          <cell r="CK810">
            <v>0</v>
          </cell>
          <cell r="CL810">
            <v>0</v>
          </cell>
          <cell r="CN810">
            <v>0</v>
          </cell>
          <cell r="CO810">
            <v>0</v>
          </cell>
        </row>
        <row r="811">
          <cell r="B811">
            <v>0</v>
          </cell>
          <cell r="C811">
            <v>0</v>
          </cell>
          <cell r="E811">
            <v>0</v>
          </cell>
          <cell r="F811">
            <v>0</v>
          </cell>
          <cell r="H811">
            <v>0</v>
          </cell>
          <cell r="I811">
            <v>0</v>
          </cell>
          <cell r="K811">
            <v>0</v>
          </cell>
          <cell r="L811">
            <v>0</v>
          </cell>
          <cell r="N811">
            <v>0</v>
          </cell>
          <cell r="O811">
            <v>0</v>
          </cell>
          <cell r="Q811">
            <v>0</v>
          </cell>
          <cell r="R811">
            <v>0</v>
          </cell>
          <cell r="T811">
            <v>0</v>
          </cell>
          <cell r="U811">
            <v>0</v>
          </cell>
          <cell r="W811">
            <v>0</v>
          </cell>
          <cell r="X811">
            <v>0</v>
          </cell>
          <cell r="Z811">
            <v>0</v>
          </cell>
          <cell r="AA811">
            <v>0</v>
          </cell>
          <cell r="AC811">
            <v>0</v>
          </cell>
          <cell r="AD811">
            <v>0</v>
          </cell>
          <cell r="AF811">
            <v>0</v>
          </cell>
          <cell r="AG811">
            <v>0</v>
          </cell>
          <cell r="AI811">
            <v>0</v>
          </cell>
          <cell r="AJ811">
            <v>0</v>
          </cell>
          <cell r="AL811">
            <v>0</v>
          </cell>
          <cell r="AM811">
            <v>0</v>
          </cell>
          <cell r="AO811">
            <v>0</v>
          </cell>
          <cell r="AP811">
            <v>0</v>
          </cell>
          <cell r="AR811">
            <v>0</v>
          </cell>
          <cell r="AS811">
            <v>0</v>
          </cell>
          <cell r="AU811">
            <v>0</v>
          </cell>
          <cell r="AV811">
            <v>0</v>
          </cell>
          <cell r="AX811">
            <v>0</v>
          </cell>
          <cell r="AY811">
            <v>0</v>
          </cell>
          <cell r="BA811">
            <v>0</v>
          </cell>
          <cell r="BB811">
            <v>0</v>
          </cell>
          <cell r="BD811">
            <v>0</v>
          </cell>
          <cell r="BE811">
            <v>0</v>
          </cell>
          <cell r="BG811">
            <v>0</v>
          </cell>
          <cell r="BH811">
            <v>0</v>
          </cell>
          <cell r="BJ811">
            <v>0</v>
          </cell>
          <cell r="BK811">
            <v>0</v>
          </cell>
          <cell r="BM811">
            <v>0</v>
          </cell>
          <cell r="BN811">
            <v>0</v>
          </cell>
          <cell r="BP811">
            <v>0</v>
          </cell>
          <cell r="BQ811">
            <v>0</v>
          </cell>
          <cell r="BS811">
            <v>0</v>
          </cell>
          <cell r="BT811">
            <v>0</v>
          </cell>
          <cell r="BV811">
            <v>0</v>
          </cell>
          <cell r="BW811">
            <v>0</v>
          </cell>
          <cell r="BY811">
            <v>0</v>
          </cell>
          <cell r="BZ811">
            <v>0</v>
          </cell>
          <cell r="CB811">
            <v>0</v>
          </cell>
          <cell r="CC811">
            <v>0</v>
          </cell>
          <cell r="CE811">
            <v>0</v>
          </cell>
          <cell r="CF811">
            <v>0</v>
          </cell>
          <cell r="CH811">
            <v>0</v>
          </cell>
          <cell r="CI811">
            <v>0</v>
          </cell>
          <cell r="CK811">
            <v>0</v>
          </cell>
          <cell r="CL811">
            <v>0</v>
          </cell>
          <cell r="CN811">
            <v>0</v>
          </cell>
          <cell r="CO811">
            <v>0</v>
          </cell>
        </row>
        <row r="812">
          <cell r="B812">
            <v>0</v>
          </cell>
          <cell r="C812">
            <v>0</v>
          </cell>
          <cell r="E812">
            <v>0</v>
          </cell>
          <cell r="F812">
            <v>0</v>
          </cell>
          <cell r="H812">
            <v>0</v>
          </cell>
          <cell r="I812">
            <v>0</v>
          </cell>
          <cell r="K812">
            <v>0</v>
          </cell>
          <cell r="L812">
            <v>0</v>
          </cell>
          <cell r="N812">
            <v>0</v>
          </cell>
          <cell r="O812">
            <v>0</v>
          </cell>
          <cell r="Q812">
            <v>0</v>
          </cell>
          <cell r="R812">
            <v>0</v>
          </cell>
          <cell r="T812">
            <v>0</v>
          </cell>
          <cell r="U812">
            <v>0</v>
          </cell>
          <cell r="W812">
            <v>0</v>
          </cell>
          <cell r="X812">
            <v>0</v>
          </cell>
          <cell r="Z812">
            <v>0</v>
          </cell>
          <cell r="AA812">
            <v>0</v>
          </cell>
          <cell r="AC812">
            <v>0</v>
          </cell>
          <cell r="AD812">
            <v>0</v>
          </cell>
          <cell r="AF812">
            <v>0</v>
          </cell>
          <cell r="AG812">
            <v>0</v>
          </cell>
          <cell r="AI812">
            <v>0</v>
          </cell>
          <cell r="AJ812">
            <v>0</v>
          </cell>
          <cell r="AL812">
            <v>0</v>
          </cell>
          <cell r="AM812">
            <v>0</v>
          </cell>
          <cell r="AO812">
            <v>0</v>
          </cell>
          <cell r="AP812">
            <v>0</v>
          </cell>
          <cell r="AR812">
            <v>0</v>
          </cell>
          <cell r="AS812">
            <v>0</v>
          </cell>
          <cell r="AU812">
            <v>0</v>
          </cell>
          <cell r="AV812">
            <v>0</v>
          </cell>
          <cell r="AX812">
            <v>0</v>
          </cell>
          <cell r="AY812">
            <v>0</v>
          </cell>
          <cell r="BA812">
            <v>0</v>
          </cell>
          <cell r="BB812">
            <v>0</v>
          </cell>
          <cell r="BD812">
            <v>0</v>
          </cell>
          <cell r="BE812">
            <v>0</v>
          </cell>
          <cell r="BG812">
            <v>0</v>
          </cell>
          <cell r="BH812">
            <v>0</v>
          </cell>
          <cell r="BJ812">
            <v>0</v>
          </cell>
          <cell r="BK812">
            <v>0</v>
          </cell>
          <cell r="BM812">
            <v>0</v>
          </cell>
          <cell r="BN812">
            <v>0</v>
          </cell>
          <cell r="BP812">
            <v>0</v>
          </cell>
          <cell r="BQ812">
            <v>0</v>
          </cell>
          <cell r="BS812">
            <v>0</v>
          </cell>
          <cell r="BT812">
            <v>0</v>
          </cell>
          <cell r="BV812">
            <v>0</v>
          </cell>
          <cell r="BW812">
            <v>0</v>
          </cell>
          <cell r="BY812">
            <v>0</v>
          </cell>
          <cell r="BZ812">
            <v>0</v>
          </cell>
          <cell r="CB812">
            <v>0</v>
          </cell>
          <cell r="CC812">
            <v>0</v>
          </cell>
          <cell r="CE812">
            <v>0</v>
          </cell>
          <cell r="CF812">
            <v>0</v>
          </cell>
          <cell r="CH812">
            <v>0</v>
          </cell>
          <cell r="CI812">
            <v>0</v>
          </cell>
          <cell r="CK812">
            <v>0</v>
          </cell>
          <cell r="CL812">
            <v>0</v>
          </cell>
          <cell r="CN812">
            <v>0</v>
          </cell>
          <cell r="CO812">
            <v>0</v>
          </cell>
        </row>
        <row r="813">
          <cell r="B813">
            <v>0</v>
          </cell>
          <cell r="C813">
            <v>0</v>
          </cell>
          <cell r="E813">
            <v>0</v>
          </cell>
          <cell r="F813">
            <v>0</v>
          </cell>
          <cell r="H813">
            <v>0</v>
          </cell>
          <cell r="I813">
            <v>0</v>
          </cell>
          <cell r="K813">
            <v>0</v>
          </cell>
          <cell r="L813">
            <v>0</v>
          </cell>
          <cell r="N813">
            <v>0</v>
          </cell>
          <cell r="O813">
            <v>0</v>
          </cell>
          <cell r="Q813">
            <v>0</v>
          </cell>
          <cell r="R813">
            <v>0</v>
          </cell>
          <cell r="T813">
            <v>0</v>
          </cell>
          <cell r="U813">
            <v>0</v>
          </cell>
          <cell r="W813">
            <v>0</v>
          </cell>
          <cell r="X813">
            <v>0</v>
          </cell>
          <cell r="Z813">
            <v>0</v>
          </cell>
          <cell r="AA813">
            <v>0</v>
          </cell>
          <cell r="AC813">
            <v>0</v>
          </cell>
          <cell r="AD813">
            <v>0</v>
          </cell>
          <cell r="AF813">
            <v>0</v>
          </cell>
          <cell r="AG813">
            <v>0</v>
          </cell>
          <cell r="AI813">
            <v>0</v>
          </cell>
          <cell r="AJ813">
            <v>0</v>
          </cell>
          <cell r="AL813">
            <v>0</v>
          </cell>
          <cell r="AM813">
            <v>0</v>
          </cell>
          <cell r="AO813">
            <v>0</v>
          </cell>
          <cell r="AP813">
            <v>0</v>
          </cell>
          <cell r="AR813">
            <v>0</v>
          </cell>
          <cell r="AS813">
            <v>0</v>
          </cell>
          <cell r="AU813">
            <v>0</v>
          </cell>
          <cell r="AV813">
            <v>0</v>
          </cell>
          <cell r="AX813">
            <v>0</v>
          </cell>
          <cell r="AY813">
            <v>0</v>
          </cell>
          <cell r="BA813">
            <v>0</v>
          </cell>
          <cell r="BB813">
            <v>0</v>
          </cell>
          <cell r="BD813">
            <v>0</v>
          </cell>
          <cell r="BE813">
            <v>0</v>
          </cell>
          <cell r="BG813">
            <v>0</v>
          </cell>
          <cell r="BH813">
            <v>0</v>
          </cell>
          <cell r="BJ813">
            <v>0</v>
          </cell>
          <cell r="BK813">
            <v>0</v>
          </cell>
          <cell r="BM813">
            <v>0</v>
          </cell>
          <cell r="BN813">
            <v>0</v>
          </cell>
          <cell r="BP813">
            <v>0</v>
          </cell>
          <cell r="BQ813">
            <v>0</v>
          </cell>
          <cell r="BS813">
            <v>0</v>
          </cell>
          <cell r="BT813">
            <v>0</v>
          </cell>
          <cell r="BV813">
            <v>0</v>
          </cell>
          <cell r="BW813">
            <v>0</v>
          </cell>
          <cell r="BY813">
            <v>0</v>
          </cell>
          <cell r="BZ813">
            <v>0</v>
          </cell>
          <cell r="CB813">
            <v>0</v>
          </cell>
          <cell r="CC813">
            <v>0</v>
          </cell>
          <cell r="CE813">
            <v>0</v>
          </cell>
          <cell r="CF813">
            <v>0</v>
          </cell>
          <cell r="CH813">
            <v>0</v>
          </cell>
          <cell r="CI813">
            <v>0</v>
          </cell>
          <cell r="CK813">
            <v>0</v>
          </cell>
          <cell r="CL813">
            <v>0</v>
          </cell>
          <cell r="CN813">
            <v>0</v>
          </cell>
          <cell r="CO813">
            <v>0</v>
          </cell>
        </row>
        <row r="814">
          <cell r="B814">
            <v>0</v>
          </cell>
          <cell r="C814">
            <v>0</v>
          </cell>
          <cell r="E814">
            <v>0</v>
          </cell>
          <cell r="F814">
            <v>0</v>
          </cell>
          <cell r="H814">
            <v>0</v>
          </cell>
          <cell r="I814">
            <v>0</v>
          </cell>
          <cell r="K814">
            <v>0</v>
          </cell>
          <cell r="L814">
            <v>0</v>
          </cell>
          <cell r="N814">
            <v>0</v>
          </cell>
          <cell r="O814">
            <v>0</v>
          </cell>
          <cell r="Q814">
            <v>0</v>
          </cell>
          <cell r="R814">
            <v>0</v>
          </cell>
          <cell r="T814">
            <v>0</v>
          </cell>
          <cell r="U814">
            <v>0</v>
          </cell>
          <cell r="W814">
            <v>0</v>
          </cell>
          <cell r="X814">
            <v>0</v>
          </cell>
          <cell r="Z814">
            <v>0</v>
          </cell>
          <cell r="AA814">
            <v>0</v>
          </cell>
          <cell r="AC814">
            <v>0</v>
          </cell>
          <cell r="AD814">
            <v>0</v>
          </cell>
          <cell r="AF814">
            <v>0</v>
          </cell>
          <cell r="AG814">
            <v>0</v>
          </cell>
          <cell r="AI814">
            <v>0</v>
          </cell>
          <cell r="AJ814">
            <v>0</v>
          </cell>
          <cell r="AL814">
            <v>0</v>
          </cell>
          <cell r="AM814">
            <v>0</v>
          </cell>
          <cell r="AO814">
            <v>0</v>
          </cell>
          <cell r="AP814">
            <v>0</v>
          </cell>
          <cell r="AR814">
            <v>0</v>
          </cell>
          <cell r="AS814">
            <v>0</v>
          </cell>
          <cell r="AU814">
            <v>0</v>
          </cell>
          <cell r="AV814">
            <v>0</v>
          </cell>
          <cell r="AX814">
            <v>0</v>
          </cell>
          <cell r="AY814">
            <v>0</v>
          </cell>
          <cell r="BA814">
            <v>0</v>
          </cell>
          <cell r="BB814">
            <v>0</v>
          </cell>
          <cell r="BD814">
            <v>0</v>
          </cell>
          <cell r="BE814">
            <v>0</v>
          </cell>
          <cell r="BG814">
            <v>0</v>
          </cell>
          <cell r="BH814">
            <v>0</v>
          </cell>
          <cell r="BJ814">
            <v>0</v>
          </cell>
          <cell r="BK814">
            <v>0</v>
          </cell>
          <cell r="BM814">
            <v>0</v>
          </cell>
          <cell r="BN814">
            <v>0</v>
          </cell>
          <cell r="BP814">
            <v>0</v>
          </cell>
          <cell r="BQ814">
            <v>0</v>
          </cell>
          <cell r="BS814">
            <v>0</v>
          </cell>
          <cell r="BT814">
            <v>0</v>
          </cell>
          <cell r="BV814">
            <v>0</v>
          </cell>
          <cell r="BW814">
            <v>0</v>
          </cell>
          <cell r="BY814">
            <v>0</v>
          </cell>
          <cell r="BZ814">
            <v>0</v>
          </cell>
          <cell r="CB814">
            <v>0</v>
          </cell>
          <cell r="CC814">
            <v>0</v>
          </cell>
          <cell r="CE814">
            <v>0</v>
          </cell>
          <cell r="CF814">
            <v>0</v>
          </cell>
          <cell r="CH814">
            <v>0</v>
          </cell>
          <cell r="CI814">
            <v>0</v>
          </cell>
          <cell r="CK814">
            <v>0</v>
          </cell>
          <cell r="CL814">
            <v>0</v>
          </cell>
          <cell r="CN814">
            <v>0</v>
          </cell>
          <cell r="CO814">
            <v>0</v>
          </cell>
        </row>
        <row r="815">
          <cell r="B815">
            <v>0</v>
          </cell>
          <cell r="C815">
            <v>0</v>
          </cell>
          <cell r="E815">
            <v>0</v>
          </cell>
          <cell r="F815">
            <v>0</v>
          </cell>
          <cell r="H815">
            <v>0</v>
          </cell>
          <cell r="I815">
            <v>0</v>
          </cell>
          <cell r="K815">
            <v>0</v>
          </cell>
          <cell r="L815">
            <v>0</v>
          </cell>
          <cell r="N815">
            <v>0</v>
          </cell>
          <cell r="O815">
            <v>0</v>
          </cell>
          <cell r="Q815">
            <v>0</v>
          </cell>
          <cell r="R815">
            <v>0</v>
          </cell>
          <cell r="T815">
            <v>0</v>
          </cell>
          <cell r="U815">
            <v>0</v>
          </cell>
          <cell r="W815">
            <v>0</v>
          </cell>
          <cell r="X815">
            <v>0</v>
          </cell>
          <cell r="Z815">
            <v>0</v>
          </cell>
          <cell r="AA815">
            <v>0</v>
          </cell>
          <cell r="AC815">
            <v>0</v>
          </cell>
          <cell r="AD815">
            <v>0</v>
          </cell>
          <cell r="AF815">
            <v>0</v>
          </cell>
          <cell r="AG815">
            <v>0</v>
          </cell>
          <cell r="AI815">
            <v>0</v>
          </cell>
          <cell r="AJ815">
            <v>0</v>
          </cell>
          <cell r="AL815">
            <v>0</v>
          </cell>
          <cell r="AM815">
            <v>0</v>
          </cell>
          <cell r="AO815">
            <v>0</v>
          </cell>
          <cell r="AP815">
            <v>0</v>
          </cell>
          <cell r="AR815">
            <v>0</v>
          </cell>
          <cell r="AS815">
            <v>0</v>
          </cell>
          <cell r="AU815">
            <v>0</v>
          </cell>
          <cell r="AV815">
            <v>0</v>
          </cell>
          <cell r="AX815">
            <v>0</v>
          </cell>
          <cell r="AY815">
            <v>0</v>
          </cell>
          <cell r="BA815">
            <v>0</v>
          </cell>
          <cell r="BB815">
            <v>0</v>
          </cell>
          <cell r="BD815">
            <v>0</v>
          </cell>
          <cell r="BE815">
            <v>0</v>
          </cell>
          <cell r="BG815">
            <v>0</v>
          </cell>
          <cell r="BH815">
            <v>0</v>
          </cell>
          <cell r="BJ815">
            <v>0</v>
          </cell>
          <cell r="BK815">
            <v>0</v>
          </cell>
          <cell r="BM815">
            <v>0</v>
          </cell>
          <cell r="BN815">
            <v>0</v>
          </cell>
          <cell r="BP815">
            <v>0</v>
          </cell>
          <cell r="BQ815">
            <v>0</v>
          </cell>
          <cell r="BS815">
            <v>0</v>
          </cell>
          <cell r="BT815">
            <v>0</v>
          </cell>
          <cell r="BV815">
            <v>0</v>
          </cell>
          <cell r="BW815">
            <v>0</v>
          </cell>
          <cell r="BY815">
            <v>0</v>
          </cell>
          <cell r="BZ815">
            <v>0</v>
          </cell>
          <cell r="CB815">
            <v>0</v>
          </cell>
          <cell r="CC815">
            <v>0</v>
          </cell>
          <cell r="CE815">
            <v>0</v>
          </cell>
          <cell r="CF815">
            <v>0</v>
          </cell>
          <cell r="CH815">
            <v>0</v>
          </cell>
          <cell r="CI815">
            <v>0</v>
          </cell>
          <cell r="CK815">
            <v>0</v>
          </cell>
          <cell r="CL815">
            <v>0</v>
          </cell>
          <cell r="CN815">
            <v>0</v>
          </cell>
          <cell r="CO815">
            <v>0</v>
          </cell>
        </row>
        <row r="816">
          <cell r="B816">
            <v>0</v>
          </cell>
          <cell r="C816">
            <v>0</v>
          </cell>
          <cell r="E816">
            <v>0</v>
          </cell>
          <cell r="F816">
            <v>0</v>
          </cell>
          <cell r="H816">
            <v>0</v>
          </cell>
          <cell r="I816">
            <v>0</v>
          </cell>
          <cell r="K816">
            <v>0</v>
          </cell>
          <cell r="L816">
            <v>0</v>
          </cell>
          <cell r="N816">
            <v>0</v>
          </cell>
          <cell r="O816">
            <v>0</v>
          </cell>
          <cell r="Q816">
            <v>0</v>
          </cell>
          <cell r="R816">
            <v>0</v>
          </cell>
          <cell r="T816">
            <v>0</v>
          </cell>
          <cell r="U816">
            <v>0</v>
          </cell>
          <cell r="W816">
            <v>0</v>
          </cell>
          <cell r="X816">
            <v>0</v>
          </cell>
          <cell r="Z816">
            <v>0</v>
          </cell>
          <cell r="AA816">
            <v>0</v>
          </cell>
          <cell r="AC816">
            <v>0</v>
          </cell>
          <cell r="AD816">
            <v>0</v>
          </cell>
          <cell r="AF816">
            <v>0</v>
          </cell>
          <cell r="AG816">
            <v>0</v>
          </cell>
          <cell r="AI816">
            <v>0</v>
          </cell>
          <cell r="AJ816">
            <v>0</v>
          </cell>
          <cell r="AL816">
            <v>0</v>
          </cell>
          <cell r="AM816">
            <v>0</v>
          </cell>
          <cell r="AO816">
            <v>0</v>
          </cell>
          <cell r="AP816">
            <v>0</v>
          </cell>
          <cell r="AR816">
            <v>0</v>
          </cell>
          <cell r="AS816">
            <v>0</v>
          </cell>
          <cell r="AU816">
            <v>0</v>
          </cell>
          <cell r="AV816">
            <v>0</v>
          </cell>
          <cell r="AX816">
            <v>0</v>
          </cell>
          <cell r="AY816">
            <v>0</v>
          </cell>
          <cell r="BA816">
            <v>0</v>
          </cell>
          <cell r="BB816">
            <v>0</v>
          </cell>
          <cell r="BD816">
            <v>0</v>
          </cell>
          <cell r="BE816">
            <v>0</v>
          </cell>
          <cell r="BG816">
            <v>0</v>
          </cell>
          <cell r="BH816">
            <v>0</v>
          </cell>
          <cell r="BJ816">
            <v>0</v>
          </cell>
          <cell r="BK816">
            <v>0</v>
          </cell>
          <cell r="BM816">
            <v>0</v>
          </cell>
          <cell r="BN816">
            <v>0</v>
          </cell>
          <cell r="BP816">
            <v>0</v>
          </cell>
          <cell r="BQ816">
            <v>0</v>
          </cell>
          <cell r="BS816">
            <v>0</v>
          </cell>
          <cell r="BT816">
            <v>0</v>
          </cell>
          <cell r="BV816">
            <v>0</v>
          </cell>
          <cell r="BW816">
            <v>0</v>
          </cell>
          <cell r="BY816">
            <v>0</v>
          </cell>
          <cell r="BZ816">
            <v>0</v>
          </cell>
          <cell r="CB816">
            <v>0</v>
          </cell>
          <cell r="CC816">
            <v>0</v>
          </cell>
          <cell r="CE816">
            <v>0</v>
          </cell>
          <cell r="CF816">
            <v>0</v>
          </cell>
          <cell r="CH816">
            <v>0</v>
          </cell>
          <cell r="CI816">
            <v>0</v>
          </cell>
          <cell r="CK816">
            <v>0</v>
          </cell>
          <cell r="CL816">
            <v>0</v>
          </cell>
          <cell r="CN816">
            <v>0</v>
          </cell>
          <cell r="CO816">
            <v>0</v>
          </cell>
        </row>
        <row r="817">
          <cell r="B817">
            <v>0</v>
          </cell>
          <cell r="C817">
            <v>0</v>
          </cell>
          <cell r="E817">
            <v>0</v>
          </cell>
          <cell r="F817">
            <v>0</v>
          </cell>
          <cell r="H817">
            <v>0</v>
          </cell>
          <cell r="I817">
            <v>0</v>
          </cell>
          <cell r="K817">
            <v>0</v>
          </cell>
          <cell r="L817">
            <v>0</v>
          </cell>
          <cell r="N817">
            <v>0</v>
          </cell>
          <cell r="O817">
            <v>0</v>
          </cell>
          <cell r="Q817">
            <v>0</v>
          </cell>
          <cell r="R817">
            <v>0</v>
          </cell>
          <cell r="T817">
            <v>0</v>
          </cell>
          <cell r="U817">
            <v>0</v>
          </cell>
          <cell r="W817">
            <v>0</v>
          </cell>
          <cell r="X817">
            <v>0</v>
          </cell>
          <cell r="Z817">
            <v>0</v>
          </cell>
          <cell r="AA817">
            <v>0</v>
          </cell>
          <cell r="AC817">
            <v>0</v>
          </cell>
          <cell r="AD817">
            <v>0</v>
          </cell>
          <cell r="AF817">
            <v>0</v>
          </cell>
          <cell r="AG817">
            <v>0</v>
          </cell>
          <cell r="AI817">
            <v>0</v>
          </cell>
          <cell r="AJ817">
            <v>0</v>
          </cell>
          <cell r="AL817">
            <v>0</v>
          </cell>
          <cell r="AM817">
            <v>0</v>
          </cell>
          <cell r="AO817">
            <v>0</v>
          </cell>
          <cell r="AP817">
            <v>0</v>
          </cell>
          <cell r="AR817">
            <v>0</v>
          </cell>
          <cell r="AS817">
            <v>0</v>
          </cell>
          <cell r="AU817">
            <v>0</v>
          </cell>
          <cell r="AV817">
            <v>0</v>
          </cell>
          <cell r="AX817">
            <v>0</v>
          </cell>
          <cell r="AY817">
            <v>0</v>
          </cell>
          <cell r="BA817">
            <v>0</v>
          </cell>
          <cell r="BB817">
            <v>0</v>
          </cell>
          <cell r="BD817">
            <v>0</v>
          </cell>
          <cell r="BE817">
            <v>0</v>
          </cell>
          <cell r="BG817">
            <v>0</v>
          </cell>
          <cell r="BH817">
            <v>0</v>
          </cell>
          <cell r="BJ817">
            <v>0</v>
          </cell>
          <cell r="BK817">
            <v>0</v>
          </cell>
          <cell r="BM817">
            <v>0</v>
          </cell>
          <cell r="BN817">
            <v>0</v>
          </cell>
          <cell r="BP817">
            <v>0</v>
          </cell>
          <cell r="BQ817">
            <v>0</v>
          </cell>
          <cell r="BS817">
            <v>0</v>
          </cell>
          <cell r="BT817">
            <v>0</v>
          </cell>
          <cell r="BV817">
            <v>0</v>
          </cell>
          <cell r="BW817">
            <v>0</v>
          </cell>
          <cell r="BY817">
            <v>0</v>
          </cell>
          <cell r="BZ817">
            <v>0</v>
          </cell>
          <cell r="CB817">
            <v>0</v>
          </cell>
          <cell r="CC817">
            <v>0</v>
          </cell>
          <cell r="CE817">
            <v>0</v>
          </cell>
          <cell r="CF817">
            <v>0</v>
          </cell>
          <cell r="CH817">
            <v>0</v>
          </cell>
          <cell r="CI817">
            <v>0</v>
          </cell>
          <cell r="CK817">
            <v>0</v>
          </cell>
          <cell r="CL817">
            <v>0</v>
          </cell>
          <cell r="CN817">
            <v>0</v>
          </cell>
          <cell r="CO817">
            <v>0</v>
          </cell>
        </row>
        <row r="818">
          <cell r="B818">
            <v>0</v>
          </cell>
          <cell r="C818">
            <v>0</v>
          </cell>
          <cell r="E818">
            <v>0</v>
          </cell>
          <cell r="F818">
            <v>0</v>
          </cell>
          <cell r="H818">
            <v>0</v>
          </cell>
          <cell r="I818">
            <v>0</v>
          </cell>
          <cell r="K818">
            <v>0</v>
          </cell>
          <cell r="L818">
            <v>0</v>
          </cell>
          <cell r="N818">
            <v>0</v>
          </cell>
          <cell r="O818">
            <v>0</v>
          </cell>
          <cell r="Q818">
            <v>0</v>
          </cell>
          <cell r="R818">
            <v>0</v>
          </cell>
          <cell r="T818">
            <v>0</v>
          </cell>
          <cell r="U818">
            <v>0</v>
          </cell>
          <cell r="W818">
            <v>0</v>
          </cell>
          <cell r="X818">
            <v>0</v>
          </cell>
          <cell r="Z818">
            <v>0</v>
          </cell>
          <cell r="AA818">
            <v>0</v>
          </cell>
          <cell r="AC818">
            <v>0</v>
          </cell>
          <cell r="AD818">
            <v>0</v>
          </cell>
          <cell r="AF818">
            <v>0</v>
          </cell>
          <cell r="AG818">
            <v>0</v>
          </cell>
          <cell r="AI818">
            <v>0</v>
          </cell>
          <cell r="AJ818">
            <v>0</v>
          </cell>
          <cell r="AL818">
            <v>0</v>
          </cell>
          <cell r="AM818">
            <v>0</v>
          </cell>
          <cell r="AO818">
            <v>0</v>
          </cell>
          <cell r="AP818">
            <v>0</v>
          </cell>
          <cell r="AR818">
            <v>0</v>
          </cell>
          <cell r="AS818">
            <v>0</v>
          </cell>
          <cell r="AU818">
            <v>0</v>
          </cell>
          <cell r="AV818">
            <v>0</v>
          </cell>
          <cell r="AX818">
            <v>0</v>
          </cell>
          <cell r="AY818">
            <v>0</v>
          </cell>
          <cell r="BA818">
            <v>0</v>
          </cell>
          <cell r="BB818">
            <v>0</v>
          </cell>
          <cell r="BD818">
            <v>0</v>
          </cell>
          <cell r="BE818">
            <v>0</v>
          </cell>
          <cell r="BG818">
            <v>0</v>
          </cell>
          <cell r="BH818">
            <v>0</v>
          </cell>
          <cell r="BJ818">
            <v>0</v>
          </cell>
          <cell r="BK818">
            <v>0</v>
          </cell>
          <cell r="BM818">
            <v>0</v>
          </cell>
          <cell r="BN818">
            <v>0</v>
          </cell>
          <cell r="BP818">
            <v>0</v>
          </cell>
          <cell r="BQ818">
            <v>0</v>
          </cell>
          <cell r="BS818">
            <v>0</v>
          </cell>
          <cell r="BT818">
            <v>0</v>
          </cell>
          <cell r="BV818">
            <v>0</v>
          </cell>
          <cell r="BW818">
            <v>0</v>
          </cell>
          <cell r="BY818">
            <v>0</v>
          </cell>
          <cell r="BZ818">
            <v>0</v>
          </cell>
          <cell r="CB818">
            <v>0</v>
          </cell>
          <cell r="CC818">
            <v>0</v>
          </cell>
          <cell r="CE818">
            <v>0</v>
          </cell>
          <cell r="CF818">
            <v>0</v>
          </cell>
          <cell r="CH818">
            <v>0</v>
          </cell>
          <cell r="CI818">
            <v>0</v>
          </cell>
          <cell r="CK818">
            <v>0</v>
          </cell>
          <cell r="CL818">
            <v>0</v>
          </cell>
          <cell r="CN818">
            <v>0</v>
          </cell>
          <cell r="CO818">
            <v>0</v>
          </cell>
        </row>
        <row r="819">
          <cell r="B819">
            <v>0</v>
          </cell>
          <cell r="C819">
            <v>0</v>
          </cell>
          <cell r="E819">
            <v>0</v>
          </cell>
          <cell r="F819">
            <v>0</v>
          </cell>
          <cell r="H819">
            <v>0</v>
          </cell>
          <cell r="I819">
            <v>0</v>
          </cell>
          <cell r="K819">
            <v>0</v>
          </cell>
          <cell r="L819">
            <v>0</v>
          </cell>
          <cell r="N819">
            <v>0</v>
          </cell>
          <cell r="O819">
            <v>0</v>
          </cell>
          <cell r="Q819">
            <v>0</v>
          </cell>
          <cell r="R819">
            <v>0</v>
          </cell>
          <cell r="T819">
            <v>0</v>
          </cell>
          <cell r="U819">
            <v>0</v>
          </cell>
          <cell r="W819">
            <v>0</v>
          </cell>
          <cell r="X819">
            <v>0</v>
          </cell>
          <cell r="Z819">
            <v>0</v>
          </cell>
          <cell r="AA819">
            <v>0</v>
          </cell>
          <cell r="AC819">
            <v>0</v>
          </cell>
          <cell r="AD819">
            <v>0</v>
          </cell>
          <cell r="AF819">
            <v>0</v>
          </cell>
          <cell r="AG819">
            <v>0</v>
          </cell>
          <cell r="AI819">
            <v>0</v>
          </cell>
          <cell r="AJ819">
            <v>0</v>
          </cell>
          <cell r="AL819">
            <v>0</v>
          </cell>
          <cell r="AM819">
            <v>0</v>
          </cell>
          <cell r="AO819">
            <v>0</v>
          </cell>
          <cell r="AP819">
            <v>0</v>
          </cell>
          <cell r="AR819">
            <v>0</v>
          </cell>
          <cell r="AS819">
            <v>0</v>
          </cell>
          <cell r="AU819">
            <v>0</v>
          </cell>
          <cell r="AV819">
            <v>0</v>
          </cell>
          <cell r="AX819">
            <v>0</v>
          </cell>
          <cell r="AY819">
            <v>0</v>
          </cell>
          <cell r="BA819">
            <v>0</v>
          </cell>
          <cell r="BB819">
            <v>0</v>
          </cell>
          <cell r="BD819">
            <v>0</v>
          </cell>
          <cell r="BE819">
            <v>0</v>
          </cell>
          <cell r="BG819">
            <v>0</v>
          </cell>
          <cell r="BH819">
            <v>0</v>
          </cell>
          <cell r="BJ819">
            <v>0</v>
          </cell>
          <cell r="BK819">
            <v>0</v>
          </cell>
          <cell r="BM819">
            <v>0</v>
          </cell>
          <cell r="BN819">
            <v>0</v>
          </cell>
          <cell r="BP819">
            <v>0</v>
          </cell>
          <cell r="BQ819">
            <v>0</v>
          </cell>
          <cell r="BS819">
            <v>0</v>
          </cell>
          <cell r="BT819">
            <v>0</v>
          </cell>
          <cell r="BV819">
            <v>0</v>
          </cell>
          <cell r="BW819">
            <v>0</v>
          </cell>
          <cell r="BY819">
            <v>0</v>
          </cell>
          <cell r="BZ819">
            <v>0</v>
          </cell>
          <cell r="CB819">
            <v>0</v>
          </cell>
          <cell r="CC819">
            <v>0</v>
          </cell>
          <cell r="CE819">
            <v>0</v>
          </cell>
          <cell r="CF819">
            <v>0</v>
          </cell>
          <cell r="CH819">
            <v>0</v>
          </cell>
          <cell r="CI819">
            <v>0</v>
          </cell>
          <cell r="CK819">
            <v>0</v>
          </cell>
          <cell r="CL819">
            <v>0</v>
          </cell>
          <cell r="CN819">
            <v>0</v>
          </cell>
          <cell r="CO819">
            <v>0</v>
          </cell>
        </row>
        <row r="820">
          <cell r="B820">
            <v>0</v>
          </cell>
          <cell r="C820">
            <v>0</v>
          </cell>
          <cell r="E820">
            <v>0</v>
          </cell>
          <cell r="F820">
            <v>0</v>
          </cell>
          <cell r="H820">
            <v>0</v>
          </cell>
          <cell r="I820">
            <v>0</v>
          </cell>
          <cell r="K820">
            <v>0</v>
          </cell>
          <cell r="L820">
            <v>0</v>
          </cell>
          <cell r="N820">
            <v>0</v>
          </cell>
          <cell r="O820">
            <v>0</v>
          </cell>
          <cell r="Q820">
            <v>0</v>
          </cell>
          <cell r="R820">
            <v>0</v>
          </cell>
          <cell r="T820">
            <v>0</v>
          </cell>
          <cell r="U820">
            <v>0</v>
          </cell>
          <cell r="W820">
            <v>0</v>
          </cell>
          <cell r="X820">
            <v>0</v>
          </cell>
          <cell r="Z820">
            <v>0</v>
          </cell>
          <cell r="AA820">
            <v>0</v>
          </cell>
          <cell r="AC820">
            <v>0</v>
          </cell>
          <cell r="AD820">
            <v>0</v>
          </cell>
          <cell r="AF820">
            <v>0</v>
          </cell>
          <cell r="AG820">
            <v>0</v>
          </cell>
          <cell r="AI820">
            <v>0</v>
          </cell>
          <cell r="AJ820">
            <v>0</v>
          </cell>
          <cell r="AL820">
            <v>0</v>
          </cell>
          <cell r="AM820">
            <v>0</v>
          </cell>
          <cell r="AO820">
            <v>0</v>
          </cell>
          <cell r="AP820">
            <v>0</v>
          </cell>
          <cell r="AR820">
            <v>0</v>
          </cell>
          <cell r="AS820">
            <v>0</v>
          </cell>
          <cell r="AU820">
            <v>0</v>
          </cell>
          <cell r="AV820">
            <v>0</v>
          </cell>
          <cell r="AX820">
            <v>0</v>
          </cell>
          <cell r="AY820">
            <v>0</v>
          </cell>
          <cell r="BA820">
            <v>0</v>
          </cell>
          <cell r="BB820">
            <v>0</v>
          </cell>
          <cell r="BD820">
            <v>0</v>
          </cell>
          <cell r="BE820">
            <v>0</v>
          </cell>
          <cell r="BG820">
            <v>0</v>
          </cell>
          <cell r="BH820">
            <v>0</v>
          </cell>
          <cell r="BJ820">
            <v>0</v>
          </cell>
          <cell r="BK820">
            <v>0</v>
          </cell>
          <cell r="BM820">
            <v>0</v>
          </cell>
          <cell r="BN820">
            <v>0</v>
          </cell>
          <cell r="BP820">
            <v>0</v>
          </cell>
          <cell r="BQ820">
            <v>0</v>
          </cell>
          <cell r="BS820">
            <v>0</v>
          </cell>
          <cell r="BT820">
            <v>0</v>
          </cell>
          <cell r="BV820">
            <v>0</v>
          </cell>
          <cell r="BW820">
            <v>0</v>
          </cell>
          <cell r="BY820">
            <v>0</v>
          </cell>
          <cell r="BZ820">
            <v>0</v>
          </cell>
          <cell r="CB820">
            <v>0</v>
          </cell>
          <cell r="CC820">
            <v>0</v>
          </cell>
          <cell r="CE820">
            <v>0</v>
          </cell>
          <cell r="CF820">
            <v>0</v>
          </cell>
          <cell r="CH820">
            <v>0</v>
          </cell>
          <cell r="CI820">
            <v>0</v>
          </cell>
          <cell r="CK820">
            <v>0</v>
          </cell>
          <cell r="CL820">
            <v>0</v>
          </cell>
          <cell r="CN820">
            <v>0</v>
          </cell>
          <cell r="CO820">
            <v>0</v>
          </cell>
        </row>
        <row r="821">
          <cell r="B821">
            <v>0</v>
          </cell>
          <cell r="C821">
            <v>0</v>
          </cell>
          <cell r="E821">
            <v>0</v>
          </cell>
          <cell r="F821">
            <v>0</v>
          </cell>
          <cell r="H821">
            <v>0</v>
          </cell>
          <cell r="I821">
            <v>0</v>
          </cell>
          <cell r="K821">
            <v>0</v>
          </cell>
          <cell r="L821">
            <v>0</v>
          </cell>
          <cell r="N821">
            <v>0</v>
          </cell>
          <cell r="O821">
            <v>0</v>
          </cell>
          <cell r="Q821">
            <v>0</v>
          </cell>
          <cell r="R821">
            <v>0</v>
          </cell>
          <cell r="T821">
            <v>0</v>
          </cell>
          <cell r="U821">
            <v>0</v>
          </cell>
          <cell r="W821">
            <v>0</v>
          </cell>
          <cell r="X821">
            <v>0</v>
          </cell>
          <cell r="Z821">
            <v>0</v>
          </cell>
          <cell r="AA821">
            <v>0</v>
          </cell>
          <cell r="AC821">
            <v>0</v>
          </cell>
          <cell r="AD821">
            <v>0</v>
          </cell>
          <cell r="AF821">
            <v>0</v>
          </cell>
          <cell r="AG821">
            <v>0</v>
          </cell>
          <cell r="AI821">
            <v>0</v>
          </cell>
          <cell r="AJ821">
            <v>0</v>
          </cell>
          <cell r="AL821">
            <v>0</v>
          </cell>
          <cell r="AM821">
            <v>0</v>
          </cell>
          <cell r="AO821">
            <v>0</v>
          </cell>
          <cell r="AP821">
            <v>0</v>
          </cell>
          <cell r="AR821">
            <v>0</v>
          </cell>
          <cell r="AS821">
            <v>0</v>
          </cell>
          <cell r="AU821">
            <v>0</v>
          </cell>
          <cell r="AV821">
            <v>0</v>
          </cell>
          <cell r="AX821">
            <v>0</v>
          </cell>
          <cell r="AY821">
            <v>0</v>
          </cell>
          <cell r="BA821">
            <v>0</v>
          </cell>
          <cell r="BB821">
            <v>0</v>
          </cell>
          <cell r="BD821">
            <v>0</v>
          </cell>
          <cell r="BE821">
            <v>0</v>
          </cell>
          <cell r="BG821">
            <v>0</v>
          </cell>
          <cell r="BH821">
            <v>0</v>
          </cell>
          <cell r="BJ821">
            <v>0</v>
          </cell>
          <cell r="BK821">
            <v>0</v>
          </cell>
          <cell r="BM821">
            <v>0</v>
          </cell>
          <cell r="BN821">
            <v>0</v>
          </cell>
          <cell r="BP821">
            <v>0</v>
          </cell>
          <cell r="BQ821">
            <v>0</v>
          </cell>
          <cell r="BS821">
            <v>0</v>
          </cell>
          <cell r="BT821">
            <v>0</v>
          </cell>
          <cell r="BV821">
            <v>0</v>
          </cell>
          <cell r="BW821">
            <v>0</v>
          </cell>
          <cell r="BY821">
            <v>0</v>
          </cell>
          <cell r="BZ821">
            <v>0</v>
          </cell>
          <cell r="CB821">
            <v>0</v>
          </cell>
          <cell r="CC821">
            <v>0</v>
          </cell>
          <cell r="CE821">
            <v>0</v>
          </cell>
          <cell r="CF821">
            <v>0</v>
          </cell>
          <cell r="CH821">
            <v>0</v>
          </cell>
          <cell r="CI821">
            <v>0</v>
          </cell>
          <cell r="CK821">
            <v>0</v>
          </cell>
          <cell r="CL821">
            <v>0</v>
          </cell>
          <cell r="CN821">
            <v>0</v>
          </cell>
          <cell r="CO821">
            <v>0</v>
          </cell>
        </row>
        <row r="822">
          <cell r="B822">
            <v>0</v>
          </cell>
          <cell r="C822">
            <v>0</v>
          </cell>
          <cell r="E822">
            <v>0</v>
          </cell>
          <cell r="F822">
            <v>0</v>
          </cell>
          <cell r="H822">
            <v>0</v>
          </cell>
          <cell r="I822">
            <v>0</v>
          </cell>
          <cell r="K822">
            <v>0</v>
          </cell>
          <cell r="L822">
            <v>0</v>
          </cell>
          <cell r="N822">
            <v>0</v>
          </cell>
          <cell r="O822">
            <v>0</v>
          </cell>
          <cell r="Q822">
            <v>0</v>
          </cell>
          <cell r="R822">
            <v>0</v>
          </cell>
          <cell r="T822">
            <v>0</v>
          </cell>
          <cell r="U822">
            <v>0</v>
          </cell>
          <cell r="W822">
            <v>0</v>
          </cell>
          <cell r="X822">
            <v>0</v>
          </cell>
          <cell r="Z822">
            <v>0</v>
          </cell>
          <cell r="AA822">
            <v>0</v>
          </cell>
          <cell r="AC822">
            <v>0</v>
          </cell>
          <cell r="AD822">
            <v>0</v>
          </cell>
          <cell r="AF822">
            <v>0</v>
          </cell>
          <cell r="AG822">
            <v>0</v>
          </cell>
          <cell r="AI822">
            <v>0</v>
          </cell>
          <cell r="AJ822">
            <v>0</v>
          </cell>
          <cell r="AL822">
            <v>0</v>
          </cell>
          <cell r="AM822">
            <v>0</v>
          </cell>
          <cell r="AO822">
            <v>0</v>
          </cell>
          <cell r="AP822">
            <v>0</v>
          </cell>
          <cell r="AR822">
            <v>0</v>
          </cell>
          <cell r="AS822">
            <v>0</v>
          </cell>
          <cell r="AU822">
            <v>0</v>
          </cell>
          <cell r="AV822">
            <v>0</v>
          </cell>
          <cell r="AX822">
            <v>0</v>
          </cell>
          <cell r="AY822">
            <v>0</v>
          </cell>
          <cell r="BA822">
            <v>0</v>
          </cell>
          <cell r="BB822">
            <v>0</v>
          </cell>
          <cell r="BD822">
            <v>0</v>
          </cell>
          <cell r="BE822">
            <v>0</v>
          </cell>
          <cell r="BG822">
            <v>0</v>
          </cell>
          <cell r="BH822">
            <v>0</v>
          </cell>
          <cell r="BJ822">
            <v>0</v>
          </cell>
          <cell r="BK822">
            <v>0</v>
          </cell>
          <cell r="BM822">
            <v>0</v>
          </cell>
          <cell r="BN822">
            <v>0</v>
          </cell>
          <cell r="BP822">
            <v>0</v>
          </cell>
          <cell r="BQ822">
            <v>0</v>
          </cell>
          <cell r="BS822">
            <v>0</v>
          </cell>
          <cell r="BT822">
            <v>0</v>
          </cell>
          <cell r="BV822">
            <v>0</v>
          </cell>
          <cell r="BW822">
            <v>0</v>
          </cell>
          <cell r="BY822">
            <v>0</v>
          </cell>
          <cell r="BZ822">
            <v>0</v>
          </cell>
          <cell r="CB822">
            <v>0</v>
          </cell>
          <cell r="CC822">
            <v>0</v>
          </cell>
          <cell r="CE822">
            <v>0</v>
          </cell>
          <cell r="CF822">
            <v>0</v>
          </cell>
          <cell r="CH822">
            <v>0</v>
          </cell>
          <cell r="CI822">
            <v>0</v>
          </cell>
          <cell r="CK822">
            <v>0</v>
          </cell>
          <cell r="CL822">
            <v>0</v>
          </cell>
          <cell r="CN822">
            <v>0</v>
          </cell>
          <cell r="CO822">
            <v>0</v>
          </cell>
        </row>
        <row r="823">
          <cell r="B823">
            <v>0</v>
          </cell>
          <cell r="C823">
            <v>0</v>
          </cell>
          <cell r="E823">
            <v>0</v>
          </cell>
          <cell r="F823">
            <v>0</v>
          </cell>
          <cell r="H823">
            <v>0</v>
          </cell>
          <cell r="I823">
            <v>0</v>
          </cell>
          <cell r="K823">
            <v>0</v>
          </cell>
          <cell r="L823">
            <v>0</v>
          </cell>
          <cell r="N823">
            <v>0</v>
          </cell>
          <cell r="O823">
            <v>0</v>
          </cell>
          <cell r="Q823">
            <v>0</v>
          </cell>
          <cell r="R823">
            <v>0</v>
          </cell>
          <cell r="T823">
            <v>0</v>
          </cell>
          <cell r="U823">
            <v>0</v>
          </cell>
          <cell r="W823">
            <v>0</v>
          </cell>
          <cell r="X823">
            <v>0</v>
          </cell>
          <cell r="Z823">
            <v>0</v>
          </cell>
          <cell r="AA823">
            <v>0</v>
          </cell>
          <cell r="AC823">
            <v>0</v>
          </cell>
          <cell r="AD823">
            <v>0</v>
          </cell>
          <cell r="AF823">
            <v>0</v>
          </cell>
          <cell r="AG823">
            <v>0</v>
          </cell>
          <cell r="AI823">
            <v>0</v>
          </cell>
          <cell r="AJ823">
            <v>0</v>
          </cell>
          <cell r="AL823">
            <v>0</v>
          </cell>
          <cell r="AM823">
            <v>0</v>
          </cell>
          <cell r="AO823">
            <v>0</v>
          </cell>
          <cell r="AP823">
            <v>0</v>
          </cell>
          <cell r="AR823">
            <v>0</v>
          </cell>
          <cell r="AS823">
            <v>0</v>
          </cell>
          <cell r="AU823">
            <v>0</v>
          </cell>
          <cell r="AV823">
            <v>0</v>
          </cell>
          <cell r="AX823">
            <v>0</v>
          </cell>
          <cell r="AY823">
            <v>0</v>
          </cell>
          <cell r="BA823">
            <v>0</v>
          </cell>
          <cell r="BB823">
            <v>0</v>
          </cell>
          <cell r="BD823">
            <v>0</v>
          </cell>
          <cell r="BE823">
            <v>0</v>
          </cell>
          <cell r="BG823">
            <v>0</v>
          </cell>
          <cell r="BH823">
            <v>0</v>
          </cell>
          <cell r="BJ823">
            <v>0</v>
          </cell>
          <cell r="BK823">
            <v>0</v>
          </cell>
          <cell r="BM823">
            <v>0</v>
          </cell>
          <cell r="BN823">
            <v>0</v>
          </cell>
          <cell r="BP823">
            <v>0</v>
          </cell>
          <cell r="BQ823">
            <v>0</v>
          </cell>
          <cell r="BS823">
            <v>0</v>
          </cell>
          <cell r="BT823">
            <v>0</v>
          </cell>
          <cell r="BV823">
            <v>0</v>
          </cell>
          <cell r="BW823">
            <v>0</v>
          </cell>
          <cell r="BY823">
            <v>0</v>
          </cell>
          <cell r="BZ823">
            <v>0</v>
          </cell>
          <cell r="CB823">
            <v>0</v>
          </cell>
          <cell r="CC823">
            <v>0</v>
          </cell>
          <cell r="CE823">
            <v>0</v>
          </cell>
          <cell r="CF823">
            <v>0</v>
          </cell>
          <cell r="CH823">
            <v>0</v>
          </cell>
          <cell r="CI823">
            <v>0</v>
          </cell>
          <cell r="CK823">
            <v>0</v>
          </cell>
          <cell r="CL823">
            <v>0</v>
          </cell>
          <cell r="CN823">
            <v>0</v>
          </cell>
          <cell r="CO823">
            <v>0</v>
          </cell>
        </row>
        <row r="824">
          <cell r="B824">
            <v>0</v>
          </cell>
          <cell r="C824">
            <v>0</v>
          </cell>
          <cell r="E824">
            <v>0</v>
          </cell>
          <cell r="F824">
            <v>0</v>
          </cell>
          <cell r="H824">
            <v>0</v>
          </cell>
          <cell r="I824">
            <v>0</v>
          </cell>
          <cell r="K824">
            <v>0</v>
          </cell>
          <cell r="L824">
            <v>0</v>
          </cell>
          <cell r="N824">
            <v>0</v>
          </cell>
          <cell r="O824">
            <v>0</v>
          </cell>
          <cell r="Q824">
            <v>0</v>
          </cell>
          <cell r="R824">
            <v>0</v>
          </cell>
          <cell r="T824">
            <v>0</v>
          </cell>
          <cell r="U824">
            <v>0</v>
          </cell>
          <cell r="W824">
            <v>0</v>
          </cell>
          <cell r="X824">
            <v>0</v>
          </cell>
          <cell r="Z824">
            <v>0</v>
          </cell>
          <cell r="AA824">
            <v>0</v>
          </cell>
          <cell r="AC824">
            <v>0</v>
          </cell>
          <cell r="AD824">
            <v>0</v>
          </cell>
          <cell r="AF824">
            <v>0</v>
          </cell>
          <cell r="AG824">
            <v>0</v>
          </cell>
          <cell r="AI824">
            <v>0</v>
          </cell>
          <cell r="AJ824">
            <v>0</v>
          </cell>
          <cell r="AL824">
            <v>0</v>
          </cell>
          <cell r="AM824">
            <v>0</v>
          </cell>
          <cell r="AO824">
            <v>0</v>
          </cell>
          <cell r="AP824">
            <v>0</v>
          </cell>
          <cell r="AR824">
            <v>0</v>
          </cell>
          <cell r="AS824">
            <v>0</v>
          </cell>
          <cell r="AU824">
            <v>0</v>
          </cell>
          <cell r="AV824">
            <v>0</v>
          </cell>
          <cell r="AX824">
            <v>0</v>
          </cell>
          <cell r="AY824">
            <v>0</v>
          </cell>
          <cell r="BA824">
            <v>0</v>
          </cell>
          <cell r="BB824">
            <v>0</v>
          </cell>
          <cell r="BD824">
            <v>0</v>
          </cell>
          <cell r="BE824">
            <v>0</v>
          </cell>
          <cell r="BG824">
            <v>0</v>
          </cell>
          <cell r="BH824">
            <v>0</v>
          </cell>
          <cell r="BJ824">
            <v>0</v>
          </cell>
          <cell r="BK824">
            <v>0</v>
          </cell>
          <cell r="BM824">
            <v>0</v>
          </cell>
          <cell r="BN824">
            <v>0</v>
          </cell>
          <cell r="BP824">
            <v>0</v>
          </cell>
          <cell r="BQ824">
            <v>0</v>
          </cell>
          <cell r="BS824">
            <v>0</v>
          </cell>
          <cell r="BT824">
            <v>0</v>
          </cell>
          <cell r="BV824">
            <v>0</v>
          </cell>
          <cell r="BW824">
            <v>0</v>
          </cell>
          <cell r="BY824">
            <v>0</v>
          </cell>
          <cell r="BZ824">
            <v>0</v>
          </cell>
          <cell r="CB824">
            <v>0</v>
          </cell>
          <cell r="CC824">
            <v>0</v>
          </cell>
          <cell r="CE824">
            <v>0</v>
          </cell>
          <cell r="CF824">
            <v>0</v>
          </cell>
          <cell r="CH824">
            <v>0</v>
          </cell>
          <cell r="CI824">
            <v>0</v>
          </cell>
          <cell r="CK824">
            <v>0</v>
          </cell>
          <cell r="CL824">
            <v>0</v>
          </cell>
          <cell r="CN824">
            <v>0</v>
          </cell>
          <cell r="CO824">
            <v>0</v>
          </cell>
        </row>
        <row r="825">
          <cell r="B825">
            <v>0</v>
          </cell>
          <cell r="C825">
            <v>0</v>
          </cell>
          <cell r="E825">
            <v>0</v>
          </cell>
          <cell r="F825">
            <v>0</v>
          </cell>
          <cell r="H825">
            <v>0</v>
          </cell>
          <cell r="I825">
            <v>0</v>
          </cell>
          <cell r="K825">
            <v>0</v>
          </cell>
          <cell r="L825">
            <v>0</v>
          </cell>
          <cell r="N825">
            <v>0</v>
          </cell>
          <cell r="O825">
            <v>0</v>
          </cell>
          <cell r="Q825">
            <v>0</v>
          </cell>
          <cell r="R825">
            <v>0</v>
          </cell>
          <cell r="T825">
            <v>0</v>
          </cell>
          <cell r="U825">
            <v>0</v>
          </cell>
          <cell r="W825">
            <v>0</v>
          </cell>
          <cell r="X825">
            <v>0</v>
          </cell>
          <cell r="Z825">
            <v>0</v>
          </cell>
          <cell r="AA825">
            <v>0</v>
          </cell>
          <cell r="AC825">
            <v>0</v>
          </cell>
          <cell r="AD825">
            <v>0</v>
          </cell>
          <cell r="AF825">
            <v>0</v>
          </cell>
          <cell r="AG825">
            <v>0</v>
          </cell>
          <cell r="AI825">
            <v>0</v>
          </cell>
          <cell r="AJ825">
            <v>0</v>
          </cell>
          <cell r="AL825">
            <v>0</v>
          </cell>
          <cell r="AM825">
            <v>0</v>
          </cell>
          <cell r="AO825">
            <v>0</v>
          </cell>
          <cell r="AP825">
            <v>0</v>
          </cell>
          <cell r="AR825">
            <v>0</v>
          </cell>
          <cell r="AS825">
            <v>0</v>
          </cell>
          <cell r="AU825">
            <v>0</v>
          </cell>
          <cell r="AV825">
            <v>0</v>
          </cell>
          <cell r="AX825">
            <v>0</v>
          </cell>
          <cell r="AY825">
            <v>0</v>
          </cell>
          <cell r="BA825">
            <v>0</v>
          </cell>
          <cell r="BB825">
            <v>0</v>
          </cell>
          <cell r="BD825">
            <v>0</v>
          </cell>
          <cell r="BE825">
            <v>0</v>
          </cell>
          <cell r="BG825">
            <v>0</v>
          </cell>
          <cell r="BH825">
            <v>0</v>
          </cell>
          <cell r="BJ825">
            <v>0</v>
          </cell>
          <cell r="BK825">
            <v>0</v>
          </cell>
          <cell r="BM825">
            <v>0</v>
          </cell>
          <cell r="BN825">
            <v>0</v>
          </cell>
          <cell r="BP825">
            <v>0</v>
          </cell>
          <cell r="BQ825">
            <v>0</v>
          </cell>
          <cell r="BS825">
            <v>0</v>
          </cell>
          <cell r="BT825">
            <v>0</v>
          </cell>
          <cell r="BV825">
            <v>0</v>
          </cell>
          <cell r="BW825">
            <v>0</v>
          </cell>
          <cell r="BY825">
            <v>0</v>
          </cell>
          <cell r="BZ825">
            <v>0</v>
          </cell>
          <cell r="CB825">
            <v>0</v>
          </cell>
          <cell r="CC825">
            <v>0</v>
          </cell>
          <cell r="CE825">
            <v>0</v>
          </cell>
          <cell r="CF825">
            <v>0</v>
          </cell>
          <cell r="CH825">
            <v>0</v>
          </cell>
          <cell r="CI825">
            <v>0</v>
          </cell>
          <cell r="CK825">
            <v>0</v>
          </cell>
          <cell r="CL825">
            <v>0</v>
          </cell>
          <cell r="CN825">
            <v>0</v>
          </cell>
          <cell r="CO825">
            <v>0</v>
          </cell>
        </row>
        <row r="826">
          <cell r="B826">
            <v>0</v>
          </cell>
          <cell r="C826">
            <v>0</v>
          </cell>
          <cell r="E826">
            <v>0</v>
          </cell>
          <cell r="F826">
            <v>0</v>
          </cell>
          <cell r="H826">
            <v>0</v>
          </cell>
          <cell r="I826">
            <v>0</v>
          </cell>
          <cell r="K826">
            <v>0</v>
          </cell>
          <cell r="L826">
            <v>0</v>
          </cell>
          <cell r="N826">
            <v>0</v>
          </cell>
          <cell r="O826">
            <v>0</v>
          </cell>
          <cell r="Q826">
            <v>0</v>
          </cell>
          <cell r="R826">
            <v>0</v>
          </cell>
          <cell r="T826">
            <v>0</v>
          </cell>
          <cell r="U826">
            <v>0</v>
          </cell>
          <cell r="W826">
            <v>0</v>
          </cell>
          <cell r="X826">
            <v>0</v>
          </cell>
          <cell r="Z826">
            <v>0</v>
          </cell>
          <cell r="AA826">
            <v>0</v>
          </cell>
          <cell r="AC826">
            <v>0</v>
          </cell>
          <cell r="AD826">
            <v>0</v>
          </cell>
          <cell r="AF826">
            <v>0</v>
          </cell>
          <cell r="AG826">
            <v>0</v>
          </cell>
          <cell r="AI826">
            <v>0</v>
          </cell>
          <cell r="AJ826">
            <v>0</v>
          </cell>
          <cell r="AL826">
            <v>0</v>
          </cell>
          <cell r="AM826">
            <v>0</v>
          </cell>
          <cell r="AO826">
            <v>0</v>
          </cell>
          <cell r="AP826">
            <v>0</v>
          </cell>
          <cell r="AR826">
            <v>0</v>
          </cell>
          <cell r="AS826">
            <v>0</v>
          </cell>
          <cell r="AU826">
            <v>0</v>
          </cell>
          <cell r="AV826">
            <v>0</v>
          </cell>
          <cell r="AX826">
            <v>0</v>
          </cell>
          <cell r="AY826">
            <v>0</v>
          </cell>
          <cell r="BA826">
            <v>0</v>
          </cell>
          <cell r="BB826">
            <v>0</v>
          </cell>
          <cell r="BD826">
            <v>0</v>
          </cell>
          <cell r="BE826">
            <v>0</v>
          </cell>
          <cell r="BG826">
            <v>0</v>
          </cell>
          <cell r="BH826">
            <v>0</v>
          </cell>
          <cell r="BJ826">
            <v>0</v>
          </cell>
          <cell r="BK826">
            <v>0</v>
          </cell>
          <cell r="BM826">
            <v>0</v>
          </cell>
          <cell r="BN826">
            <v>0</v>
          </cell>
          <cell r="BP826">
            <v>0</v>
          </cell>
          <cell r="BQ826">
            <v>0</v>
          </cell>
          <cell r="BS826">
            <v>0</v>
          </cell>
          <cell r="BT826">
            <v>0</v>
          </cell>
          <cell r="BV826">
            <v>0</v>
          </cell>
          <cell r="BW826">
            <v>0</v>
          </cell>
          <cell r="BY826">
            <v>0</v>
          </cell>
          <cell r="BZ826">
            <v>0</v>
          </cell>
          <cell r="CB826">
            <v>0</v>
          </cell>
          <cell r="CC826">
            <v>0</v>
          </cell>
          <cell r="CE826">
            <v>0</v>
          </cell>
          <cell r="CF826">
            <v>0</v>
          </cell>
          <cell r="CH826">
            <v>0</v>
          </cell>
          <cell r="CI826">
            <v>0</v>
          </cell>
          <cell r="CK826">
            <v>0</v>
          </cell>
          <cell r="CL826">
            <v>0</v>
          </cell>
          <cell r="CN826">
            <v>0</v>
          </cell>
          <cell r="CO826">
            <v>0</v>
          </cell>
        </row>
        <row r="827">
          <cell r="B827">
            <v>0</v>
          </cell>
          <cell r="C827">
            <v>0</v>
          </cell>
          <cell r="E827">
            <v>0</v>
          </cell>
          <cell r="F827">
            <v>0</v>
          </cell>
          <cell r="H827">
            <v>0</v>
          </cell>
          <cell r="I827">
            <v>0</v>
          </cell>
          <cell r="K827">
            <v>0</v>
          </cell>
          <cell r="L827">
            <v>0</v>
          </cell>
          <cell r="N827">
            <v>0</v>
          </cell>
          <cell r="O827">
            <v>0</v>
          </cell>
          <cell r="Q827">
            <v>0</v>
          </cell>
          <cell r="R827">
            <v>0</v>
          </cell>
          <cell r="T827">
            <v>0</v>
          </cell>
          <cell r="U827">
            <v>0</v>
          </cell>
          <cell r="W827">
            <v>0</v>
          </cell>
          <cell r="X827">
            <v>0</v>
          </cell>
          <cell r="Z827">
            <v>0</v>
          </cell>
          <cell r="AA827">
            <v>0</v>
          </cell>
          <cell r="AC827">
            <v>0</v>
          </cell>
          <cell r="AD827">
            <v>0</v>
          </cell>
          <cell r="AF827">
            <v>0</v>
          </cell>
          <cell r="AG827">
            <v>0</v>
          </cell>
          <cell r="AI827">
            <v>0</v>
          </cell>
          <cell r="AJ827">
            <v>0</v>
          </cell>
          <cell r="AL827">
            <v>0</v>
          </cell>
          <cell r="AM827">
            <v>0</v>
          </cell>
          <cell r="AO827">
            <v>0</v>
          </cell>
          <cell r="AP827">
            <v>0</v>
          </cell>
          <cell r="AR827">
            <v>0</v>
          </cell>
          <cell r="AS827">
            <v>0</v>
          </cell>
          <cell r="AU827">
            <v>0</v>
          </cell>
          <cell r="AV827">
            <v>0</v>
          </cell>
          <cell r="AX827">
            <v>0</v>
          </cell>
          <cell r="AY827">
            <v>0</v>
          </cell>
          <cell r="BA827">
            <v>0</v>
          </cell>
          <cell r="BB827">
            <v>0</v>
          </cell>
          <cell r="BD827">
            <v>0</v>
          </cell>
          <cell r="BE827">
            <v>0</v>
          </cell>
          <cell r="BG827">
            <v>0</v>
          </cell>
          <cell r="BH827">
            <v>0</v>
          </cell>
          <cell r="BJ827">
            <v>0</v>
          </cell>
          <cell r="BK827">
            <v>0</v>
          </cell>
          <cell r="BM827">
            <v>0</v>
          </cell>
          <cell r="BN827">
            <v>0</v>
          </cell>
          <cell r="BP827">
            <v>0</v>
          </cell>
          <cell r="BQ827">
            <v>0</v>
          </cell>
          <cell r="BS827">
            <v>0</v>
          </cell>
          <cell r="BT827">
            <v>0</v>
          </cell>
          <cell r="BV827">
            <v>0</v>
          </cell>
          <cell r="BW827">
            <v>0</v>
          </cell>
          <cell r="BY827">
            <v>0</v>
          </cell>
          <cell r="BZ827">
            <v>0</v>
          </cell>
          <cell r="CB827">
            <v>0</v>
          </cell>
          <cell r="CC827">
            <v>0</v>
          </cell>
          <cell r="CE827">
            <v>0</v>
          </cell>
          <cell r="CF827">
            <v>0</v>
          </cell>
          <cell r="CH827">
            <v>0</v>
          </cell>
          <cell r="CI827">
            <v>0</v>
          </cell>
          <cell r="CK827">
            <v>0</v>
          </cell>
          <cell r="CL827">
            <v>0</v>
          </cell>
          <cell r="CN827">
            <v>0</v>
          </cell>
          <cell r="CO827">
            <v>0</v>
          </cell>
        </row>
        <row r="828">
          <cell r="B828">
            <v>0</v>
          </cell>
          <cell r="C828">
            <v>0</v>
          </cell>
          <cell r="E828">
            <v>0</v>
          </cell>
          <cell r="F828">
            <v>0</v>
          </cell>
          <cell r="H828">
            <v>0</v>
          </cell>
          <cell r="I828">
            <v>0</v>
          </cell>
          <cell r="K828">
            <v>0</v>
          </cell>
          <cell r="L828">
            <v>0</v>
          </cell>
          <cell r="N828">
            <v>0</v>
          </cell>
          <cell r="O828">
            <v>0</v>
          </cell>
          <cell r="Q828">
            <v>0</v>
          </cell>
          <cell r="R828">
            <v>0</v>
          </cell>
          <cell r="T828">
            <v>0</v>
          </cell>
          <cell r="U828">
            <v>0</v>
          </cell>
          <cell r="W828">
            <v>0</v>
          </cell>
          <cell r="X828">
            <v>0</v>
          </cell>
          <cell r="Z828">
            <v>0</v>
          </cell>
          <cell r="AA828">
            <v>0</v>
          </cell>
          <cell r="AC828">
            <v>0</v>
          </cell>
          <cell r="AD828">
            <v>0</v>
          </cell>
          <cell r="AF828">
            <v>0</v>
          </cell>
          <cell r="AG828">
            <v>0</v>
          </cell>
          <cell r="AI828">
            <v>0</v>
          </cell>
          <cell r="AJ828">
            <v>0</v>
          </cell>
          <cell r="AL828">
            <v>0</v>
          </cell>
          <cell r="AM828">
            <v>0</v>
          </cell>
          <cell r="AO828">
            <v>0</v>
          </cell>
          <cell r="AP828">
            <v>0</v>
          </cell>
          <cell r="AR828">
            <v>0</v>
          </cell>
          <cell r="AS828">
            <v>0</v>
          </cell>
          <cell r="AU828">
            <v>0</v>
          </cell>
          <cell r="AV828">
            <v>0</v>
          </cell>
          <cell r="AX828">
            <v>0</v>
          </cell>
          <cell r="AY828">
            <v>0</v>
          </cell>
          <cell r="BA828">
            <v>0</v>
          </cell>
          <cell r="BB828">
            <v>0</v>
          </cell>
          <cell r="BD828">
            <v>0</v>
          </cell>
          <cell r="BE828">
            <v>0</v>
          </cell>
          <cell r="BG828">
            <v>0</v>
          </cell>
          <cell r="BH828">
            <v>0</v>
          </cell>
          <cell r="BJ828">
            <v>0</v>
          </cell>
          <cell r="BK828">
            <v>0</v>
          </cell>
          <cell r="BM828">
            <v>0</v>
          </cell>
          <cell r="BN828">
            <v>0</v>
          </cell>
          <cell r="BP828">
            <v>0</v>
          </cell>
          <cell r="BQ828">
            <v>0</v>
          </cell>
          <cell r="BS828">
            <v>0</v>
          </cell>
          <cell r="BT828">
            <v>0</v>
          </cell>
          <cell r="BV828">
            <v>0</v>
          </cell>
          <cell r="BW828">
            <v>0</v>
          </cell>
          <cell r="BY828">
            <v>0</v>
          </cell>
          <cell r="BZ828">
            <v>0</v>
          </cell>
          <cell r="CB828">
            <v>0</v>
          </cell>
          <cell r="CC828">
            <v>0</v>
          </cell>
          <cell r="CE828">
            <v>0</v>
          </cell>
          <cell r="CF828">
            <v>0</v>
          </cell>
          <cell r="CH828">
            <v>0</v>
          </cell>
          <cell r="CI828">
            <v>0</v>
          </cell>
          <cell r="CK828">
            <v>0</v>
          </cell>
          <cell r="CL828">
            <v>0</v>
          </cell>
          <cell r="CN828">
            <v>0</v>
          </cell>
          <cell r="CO828">
            <v>0</v>
          </cell>
        </row>
        <row r="829">
          <cell r="B829">
            <v>0</v>
          </cell>
          <cell r="C829">
            <v>0</v>
          </cell>
          <cell r="E829">
            <v>0</v>
          </cell>
          <cell r="F829">
            <v>0</v>
          </cell>
          <cell r="H829">
            <v>0</v>
          </cell>
          <cell r="I829">
            <v>0</v>
          </cell>
          <cell r="K829">
            <v>0</v>
          </cell>
          <cell r="L829">
            <v>0</v>
          </cell>
          <cell r="N829">
            <v>0</v>
          </cell>
          <cell r="O829">
            <v>0</v>
          </cell>
          <cell r="Q829">
            <v>0</v>
          </cell>
          <cell r="R829">
            <v>0</v>
          </cell>
          <cell r="T829">
            <v>0</v>
          </cell>
          <cell r="U829">
            <v>0</v>
          </cell>
          <cell r="W829">
            <v>0</v>
          </cell>
          <cell r="X829">
            <v>0</v>
          </cell>
          <cell r="Z829">
            <v>0</v>
          </cell>
          <cell r="AA829">
            <v>0</v>
          </cell>
          <cell r="AC829">
            <v>0</v>
          </cell>
          <cell r="AD829">
            <v>0</v>
          </cell>
          <cell r="AF829">
            <v>0</v>
          </cell>
          <cell r="AG829">
            <v>0</v>
          </cell>
          <cell r="AI829">
            <v>0</v>
          </cell>
          <cell r="AJ829">
            <v>0</v>
          </cell>
          <cell r="AL829">
            <v>0</v>
          </cell>
          <cell r="AM829">
            <v>0</v>
          </cell>
          <cell r="AO829">
            <v>0</v>
          </cell>
          <cell r="AP829">
            <v>0</v>
          </cell>
          <cell r="AR829">
            <v>0</v>
          </cell>
          <cell r="AS829">
            <v>0</v>
          </cell>
          <cell r="AU829">
            <v>0</v>
          </cell>
          <cell r="AV829">
            <v>0</v>
          </cell>
          <cell r="AX829">
            <v>0</v>
          </cell>
          <cell r="AY829">
            <v>0</v>
          </cell>
          <cell r="BA829">
            <v>0</v>
          </cell>
          <cell r="BB829">
            <v>0</v>
          </cell>
          <cell r="BD829">
            <v>0</v>
          </cell>
          <cell r="BE829">
            <v>0</v>
          </cell>
          <cell r="BG829">
            <v>0</v>
          </cell>
          <cell r="BH829">
            <v>0</v>
          </cell>
          <cell r="BJ829">
            <v>0</v>
          </cell>
          <cell r="BK829">
            <v>0</v>
          </cell>
          <cell r="BM829">
            <v>0</v>
          </cell>
          <cell r="BN829">
            <v>0</v>
          </cell>
          <cell r="BP829">
            <v>0</v>
          </cell>
          <cell r="BQ829">
            <v>0</v>
          </cell>
          <cell r="BS829">
            <v>0</v>
          </cell>
          <cell r="BT829">
            <v>0</v>
          </cell>
          <cell r="BV829">
            <v>0</v>
          </cell>
          <cell r="BW829">
            <v>0</v>
          </cell>
          <cell r="BY829">
            <v>0</v>
          </cell>
          <cell r="BZ829">
            <v>0</v>
          </cell>
          <cell r="CB829">
            <v>0</v>
          </cell>
          <cell r="CC829">
            <v>0</v>
          </cell>
          <cell r="CE829">
            <v>0</v>
          </cell>
          <cell r="CF829">
            <v>0</v>
          </cell>
          <cell r="CH829">
            <v>0</v>
          </cell>
          <cell r="CI829">
            <v>0</v>
          </cell>
          <cell r="CK829">
            <v>0</v>
          </cell>
          <cell r="CL829">
            <v>0</v>
          </cell>
          <cell r="CN829">
            <v>0</v>
          </cell>
          <cell r="CO829">
            <v>0</v>
          </cell>
        </row>
        <row r="830">
          <cell r="B830">
            <v>0</v>
          </cell>
          <cell r="C830">
            <v>0</v>
          </cell>
          <cell r="E830">
            <v>0</v>
          </cell>
          <cell r="F830">
            <v>0</v>
          </cell>
          <cell r="H830">
            <v>0</v>
          </cell>
          <cell r="I830">
            <v>0</v>
          </cell>
          <cell r="K830">
            <v>0</v>
          </cell>
          <cell r="L830">
            <v>0</v>
          </cell>
          <cell r="N830">
            <v>0</v>
          </cell>
          <cell r="O830">
            <v>0</v>
          </cell>
          <cell r="Q830">
            <v>0</v>
          </cell>
          <cell r="R830">
            <v>0</v>
          </cell>
          <cell r="T830">
            <v>0</v>
          </cell>
          <cell r="U830">
            <v>0</v>
          </cell>
          <cell r="W830">
            <v>0</v>
          </cell>
          <cell r="X830">
            <v>0</v>
          </cell>
          <cell r="Z830">
            <v>0</v>
          </cell>
          <cell r="AA830">
            <v>0</v>
          </cell>
          <cell r="AC830">
            <v>0</v>
          </cell>
          <cell r="AD830">
            <v>0</v>
          </cell>
          <cell r="AF830">
            <v>0</v>
          </cell>
          <cell r="AG830">
            <v>0</v>
          </cell>
          <cell r="AI830">
            <v>0</v>
          </cell>
          <cell r="AJ830">
            <v>0</v>
          </cell>
          <cell r="AL830">
            <v>0</v>
          </cell>
          <cell r="AM830">
            <v>0</v>
          </cell>
          <cell r="AO830">
            <v>0</v>
          </cell>
          <cell r="AP830">
            <v>0</v>
          </cell>
          <cell r="AR830">
            <v>0</v>
          </cell>
          <cell r="AS830">
            <v>0</v>
          </cell>
          <cell r="AU830">
            <v>0</v>
          </cell>
          <cell r="AV830">
            <v>0</v>
          </cell>
          <cell r="AX830">
            <v>0</v>
          </cell>
          <cell r="AY830">
            <v>0</v>
          </cell>
          <cell r="BA830">
            <v>0</v>
          </cell>
          <cell r="BB830">
            <v>0</v>
          </cell>
          <cell r="BD830">
            <v>0</v>
          </cell>
          <cell r="BE830">
            <v>0</v>
          </cell>
          <cell r="BG830">
            <v>0</v>
          </cell>
          <cell r="BH830">
            <v>0</v>
          </cell>
          <cell r="BJ830">
            <v>0</v>
          </cell>
          <cell r="BK830">
            <v>0</v>
          </cell>
          <cell r="BM830">
            <v>0</v>
          </cell>
          <cell r="BN830">
            <v>0</v>
          </cell>
          <cell r="BP830">
            <v>0</v>
          </cell>
          <cell r="BQ830">
            <v>0</v>
          </cell>
          <cell r="BS830">
            <v>0</v>
          </cell>
          <cell r="BT830">
            <v>0</v>
          </cell>
          <cell r="BV830">
            <v>0</v>
          </cell>
          <cell r="BW830">
            <v>0</v>
          </cell>
          <cell r="BY830">
            <v>0</v>
          </cell>
          <cell r="BZ830">
            <v>0</v>
          </cell>
          <cell r="CB830">
            <v>0</v>
          </cell>
          <cell r="CC830">
            <v>0</v>
          </cell>
          <cell r="CE830">
            <v>0</v>
          </cell>
          <cell r="CF830">
            <v>0</v>
          </cell>
          <cell r="CH830">
            <v>0</v>
          </cell>
          <cell r="CI830">
            <v>0</v>
          </cell>
          <cell r="CK830">
            <v>0</v>
          </cell>
          <cell r="CL830">
            <v>0</v>
          </cell>
          <cell r="CN830">
            <v>0</v>
          </cell>
          <cell r="CO830">
            <v>0</v>
          </cell>
        </row>
        <row r="831">
          <cell r="B831">
            <v>0</v>
          </cell>
          <cell r="C831">
            <v>0</v>
          </cell>
          <cell r="E831">
            <v>0</v>
          </cell>
          <cell r="F831">
            <v>0</v>
          </cell>
          <cell r="H831">
            <v>0</v>
          </cell>
          <cell r="I831">
            <v>0</v>
          </cell>
          <cell r="K831">
            <v>0</v>
          </cell>
          <cell r="L831">
            <v>0</v>
          </cell>
          <cell r="N831">
            <v>0</v>
          </cell>
          <cell r="O831">
            <v>0</v>
          </cell>
          <cell r="Q831">
            <v>0</v>
          </cell>
          <cell r="R831">
            <v>0</v>
          </cell>
          <cell r="T831">
            <v>0</v>
          </cell>
          <cell r="U831">
            <v>0</v>
          </cell>
          <cell r="W831">
            <v>0</v>
          </cell>
          <cell r="X831">
            <v>0</v>
          </cell>
          <cell r="Z831">
            <v>0</v>
          </cell>
          <cell r="AA831">
            <v>0</v>
          </cell>
          <cell r="AC831">
            <v>0</v>
          </cell>
          <cell r="AD831">
            <v>0</v>
          </cell>
          <cell r="AF831">
            <v>0</v>
          </cell>
          <cell r="AG831">
            <v>0</v>
          </cell>
          <cell r="AI831">
            <v>0</v>
          </cell>
          <cell r="AJ831">
            <v>0</v>
          </cell>
          <cell r="AL831">
            <v>0</v>
          </cell>
          <cell r="AM831">
            <v>0</v>
          </cell>
          <cell r="AO831">
            <v>0</v>
          </cell>
          <cell r="AP831">
            <v>0</v>
          </cell>
          <cell r="AR831">
            <v>0</v>
          </cell>
          <cell r="AS831">
            <v>0</v>
          </cell>
          <cell r="AU831">
            <v>0</v>
          </cell>
          <cell r="AV831">
            <v>0</v>
          </cell>
          <cell r="AX831">
            <v>0</v>
          </cell>
          <cell r="AY831">
            <v>0</v>
          </cell>
          <cell r="BA831">
            <v>0</v>
          </cell>
          <cell r="BB831">
            <v>0</v>
          </cell>
          <cell r="BD831">
            <v>0</v>
          </cell>
          <cell r="BE831">
            <v>0</v>
          </cell>
          <cell r="BG831">
            <v>0</v>
          </cell>
          <cell r="BH831">
            <v>0</v>
          </cell>
          <cell r="BJ831">
            <v>0</v>
          </cell>
          <cell r="BK831">
            <v>0</v>
          </cell>
          <cell r="BM831">
            <v>0</v>
          </cell>
          <cell r="BN831">
            <v>0</v>
          </cell>
          <cell r="BP831">
            <v>0</v>
          </cell>
          <cell r="BQ831">
            <v>0</v>
          </cell>
          <cell r="BS831">
            <v>0</v>
          </cell>
          <cell r="BT831">
            <v>0</v>
          </cell>
          <cell r="BV831">
            <v>0</v>
          </cell>
          <cell r="BW831">
            <v>0</v>
          </cell>
          <cell r="BY831">
            <v>0</v>
          </cell>
          <cell r="BZ831">
            <v>0</v>
          </cell>
          <cell r="CB831">
            <v>0</v>
          </cell>
          <cell r="CC831">
            <v>0</v>
          </cell>
          <cell r="CE831">
            <v>0</v>
          </cell>
          <cell r="CF831">
            <v>0</v>
          </cell>
          <cell r="CH831">
            <v>0</v>
          </cell>
          <cell r="CI831">
            <v>0</v>
          </cell>
          <cell r="CK831">
            <v>0</v>
          </cell>
          <cell r="CL831">
            <v>0</v>
          </cell>
          <cell r="CN831">
            <v>0</v>
          </cell>
          <cell r="CO831">
            <v>0</v>
          </cell>
        </row>
        <row r="832">
          <cell r="B832">
            <v>0</v>
          </cell>
          <cell r="C832">
            <v>0</v>
          </cell>
          <cell r="E832">
            <v>0</v>
          </cell>
          <cell r="F832">
            <v>0</v>
          </cell>
          <cell r="H832">
            <v>0</v>
          </cell>
          <cell r="I832">
            <v>0</v>
          </cell>
          <cell r="K832">
            <v>0</v>
          </cell>
          <cell r="L832">
            <v>0</v>
          </cell>
          <cell r="N832">
            <v>0</v>
          </cell>
          <cell r="O832">
            <v>0</v>
          </cell>
          <cell r="Q832">
            <v>0</v>
          </cell>
          <cell r="R832">
            <v>0</v>
          </cell>
          <cell r="T832">
            <v>0</v>
          </cell>
          <cell r="U832">
            <v>0</v>
          </cell>
          <cell r="W832">
            <v>0</v>
          </cell>
          <cell r="X832">
            <v>0</v>
          </cell>
          <cell r="Z832">
            <v>0</v>
          </cell>
          <cell r="AA832">
            <v>0</v>
          </cell>
          <cell r="AC832">
            <v>0</v>
          </cell>
          <cell r="AD832">
            <v>0</v>
          </cell>
          <cell r="AF832">
            <v>0</v>
          </cell>
          <cell r="AG832">
            <v>0</v>
          </cell>
          <cell r="AI832">
            <v>0</v>
          </cell>
          <cell r="AJ832">
            <v>0</v>
          </cell>
          <cell r="AL832">
            <v>0</v>
          </cell>
          <cell r="AM832">
            <v>0</v>
          </cell>
          <cell r="AO832">
            <v>0</v>
          </cell>
          <cell r="AP832">
            <v>0</v>
          </cell>
          <cell r="AR832">
            <v>0</v>
          </cell>
          <cell r="AS832">
            <v>0</v>
          </cell>
          <cell r="AU832">
            <v>0</v>
          </cell>
          <cell r="AV832">
            <v>0</v>
          </cell>
          <cell r="AX832">
            <v>0</v>
          </cell>
          <cell r="AY832">
            <v>0</v>
          </cell>
          <cell r="BA832">
            <v>0</v>
          </cell>
          <cell r="BB832">
            <v>0</v>
          </cell>
          <cell r="BD832">
            <v>0</v>
          </cell>
          <cell r="BE832">
            <v>0</v>
          </cell>
          <cell r="BG832">
            <v>0</v>
          </cell>
          <cell r="BH832">
            <v>0</v>
          </cell>
          <cell r="BJ832">
            <v>0</v>
          </cell>
          <cell r="BK832">
            <v>0</v>
          </cell>
          <cell r="BM832">
            <v>0</v>
          </cell>
          <cell r="BN832">
            <v>0</v>
          </cell>
          <cell r="BP832">
            <v>0</v>
          </cell>
          <cell r="BQ832">
            <v>0</v>
          </cell>
          <cell r="BS832">
            <v>0</v>
          </cell>
          <cell r="BT832">
            <v>0</v>
          </cell>
          <cell r="BV832">
            <v>0</v>
          </cell>
          <cell r="BW832">
            <v>0</v>
          </cell>
          <cell r="BY832">
            <v>0</v>
          </cell>
          <cell r="BZ832">
            <v>0</v>
          </cell>
          <cell r="CB832">
            <v>0</v>
          </cell>
          <cell r="CC832">
            <v>0</v>
          </cell>
          <cell r="CE832">
            <v>0</v>
          </cell>
          <cell r="CF832">
            <v>0</v>
          </cell>
          <cell r="CH832">
            <v>0</v>
          </cell>
          <cell r="CI832">
            <v>0</v>
          </cell>
          <cell r="CK832">
            <v>0</v>
          </cell>
          <cell r="CL832">
            <v>0</v>
          </cell>
          <cell r="CN832">
            <v>0</v>
          </cell>
          <cell r="CO832">
            <v>0</v>
          </cell>
        </row>
        <row r="833">
          <cell r="B833">
            <v>0</v>
          </cell>
          <cell r="C833">
            <v>0</v>
          </cell>
          <cell r="E833">
            <v>0</v>
          </cell>
          <cell r="F833">
            <v>0</v>
          </cell>
          <cell r="H833">
            <v>0</v>
          </cell>
          <cell r="I833">
            <v>0</v>
          </cell>
          <cell r="K833">
            <v>0</v>
          </cell>
          <cell r="L833">
            <v>0</v>
          </cell>
          <cell r="N833">
            <v>0</v>
          </cell>
          <cell r="O833">
            <v>0</v>
          </cell>
          <cell r="Q833">
            <v>0</v>
          </cell>
          <cell r="R833">
            <v>0</v>
          </cell>
          <cell r="T833">
            <v>0</v>
          </cell>
          <cell r="U833">
            <v>0</v>
          </cell>
          <cell r="W833">
            <v>0</v>
          </cell>
          <cell r="X833">
            <v>0</v>
          </cell>
          <cell r="Z833">
            <v>0</v>
          </cell>
          <cell r="AA833">
            <v>0</v>
          </cell>
          <cell r="AC833">
            <v>0</v>
          </cell>
          <cell r="AD833">
            <v>0</v>
          </cell>
          <cell r="AF833">
            <v>0</v>
          </cell>
          <cell r="AG833">
            <v>0</v>
          </cell>
          <cell r="AI833">
            <v>0</v>
          </cell>
          <cell r="AJ833">
            <v>0</v>
          </cell>
          <cell r="AL833">
            <v>0</v>
          </cell>
          <cell r="AM833">
            <v>0</v>
          </cell>
          <cell r="AO833">
            <v>0</v>
          </cell>
          <cell r="AP833">
            <v>0</v>
          </cell>
          <cell r="AR833">
            <v>0</v>
          </cell>
          <cell r="AS833">
            <v>0</v>
          </cell>
          <cell r="AU833">
            <v>0</v>
          </cell>
          <cell r="AV833">
            <v>0</v>
          </cell>
          <cell r="AX833">
            <v>0</v>
          </cell>
          <cell r="AY833">
            <v>0</v>
          </cell>
          <cell r="BA833">
            <v>0</v>
          </cell>
          <cell r="BB833">
            <v>0</v>
          </cell>
          <cell r="BD833">
            <v>0</v>
          </cell>
          <cell r="BE833">
            <v>0</v>
          </cell>
          <cell r="BG833">
            <v>0</v>
          </cell>
          <cell r="BH833">
            <v>0</v>
          </cell>
          <cell r="BJ833">
            <v>0</v>
          </cell>
          <cell r="BK833">
            <v>0</v>
          </cell>
          <cell r="BM833">
            <v>0</v>
          </cell>
          <cell r="BN833">
            <v>0</v>
          </cell>
          <cell r="BP833">
            <v>0</v>
          </cell>
          <cell r="BQ833">
            <v>0</v>
          </cell>
          <cell r="BS833">
            <v>0</v>
          </cell>
          <cell r="BT833">
            <v>0</v>
          </cell>
          <cell r="BV833">
            <v>0</v>
          </cell>
          <cell r="BW833">
            <v>0</v>
          </cell>
          <cell r="BY833">
            <v>0</v>
          </cell>
          <cell r="BZ833">
            <v>0</v>
          </cell>
          <cell r="CB833">
            <v>0</v>
          </cell>
          <cell r="CC833">
            <v>0</v>
          </cell>
          <cell r="CE833">
            <v>0</v>
          </cell>
          <cell r="CF833">
            <v>0</v>
          </cell>
          <cell r="CH833">
            <v>0</v>
          </cell>
          <cell r="CI833">
            <v>0</v>
          </cell>
          <cell r="CK833">
            <v>0</v>
          </cell>
          <cell r="CL833">
            <v>0</v>
          </cell>
          <cell r="CN833">
            <v>0</v>
          </cell>
          <cell r="CO833">
            <v>0</v>
          </cell>
        </row>
        <row r="834">
          <cell r="B834">
            <v>0</v>
          </cell>
          <cell r="C834">
            <v>0</v>
          </cell>
          <cell r="E834">
            <v>0</v>
          </cell>
          <cell r="F834">
            <v>0</v>
          </cell>
          <cell r="H834">
            <v>0</v>
          </cell>
          <cell r="I834">
            <v>0</v>
          </cell>
          <cell r="K834">
            <v>0</v>
          </cell>
          <cell r="L834">
            <v>0</v>
          </cell>
          <cell r="N834">
            <v>0</v>
          </cell>
          <cell r="O834">
            <v>0</v>
          </cell>
          <cell r="Q834">
            <v>0</v>
          </cell>
          <cell r="R834">
            <v>0</v>
          </cell>
          <cell r="T834">
            <v>0</v>
          </cell>
          <cell r="U834">
            <v>0</v>
          </cell>
          <cell r="W834">
            <v>0</v>
          </cell>
          <cell r="X834">
            <v>0</v>
          </cell>
          <cell r="Z834">
            <v>0</v>
          </cell>
          <cell r="AA834">
            <v>0</v>
          </cell>
          <cell r="AC834">
            <v>0</v>
          </cell>
          <cell r="AD834">
            <v>0</v>
          </cell>
          <cell r="AF834">
            <v>0</v>
          </cell>
          <cell r="AG834">
            <v>0</v>
          </cell>
          <cell r="AI834">
            <v>0</v>
          </cell>
          <cell r="AJ834">
            <v>0</v>
          </cell>
          <cell r="AL834">
            <v>0</v>
          </cell>
          <cell r="AM834">
            <v>0</v>
          </cell>
          <cell r="AO834">
            <v>0</v>
          </cell>
          <cell r="AP834">
            <v>0</v>
          </cell>
          <cell r="AR834">
            <v>0</v>
          </cell>
          <cell r="AS834">
            <v>0</v>
          </cell>
          <cell r="AU834">
            <v>0</v>
          </cell>
          <cell r="AV834">
            <v>0</v>
          </cell>
          <cell r="AX834">
            <v>0</v>
          </cell>
          <cell r="AY834">
            <v>0</v>
          </cell>
          <cell r="BA834">
            <v>0</v>
          </cell>
          <cell r="BB834">
            <v>0</v>
          </cell>
          <cell r="BD834">
            <v>0</v>
          </cell>
          <cell r="BE834">
            <v>0</v>
          </cell>
          <cell r="BG834">
            <v>0</v>
          </cell>
          <cell r="BH834">
            <v>0</v>
          </cell>
          <cell r="BJ834">
            <v>0</v>
          </cell>
          <cell r="BK834">
            <v>0</v>
          </cell>
          <cell r="BM834">
            <v>0</v>
          </cell>
          <cell r="BN834">
            <v>0</v>
          </cell>
          <cell r="BP834">
            <v>0</v>
          </cell>
          <cell r="BQ834">
            <v>0</v>
          </cell>
          <cell r="BS834">
            <v>0</v>
          </cell>
          <cell r="BT834">
            <v>0</v>
          </cell>
          <cell r="BV834">
            <v>0</v>
          </cell>
          <cell r="BW834">
            <v>0</v>
          </cell>
          <cell r="BY834">
            <v>0</v>
          </cell>
          <cell r="BZ834">
            <v>0</v>
          </cell>
          <cell r="CB834">
            <v>0</v>
          </cell>
          <cell r="CC834">
            <v>0</v>
          </cell>
          <cell r="CE834">
            <v>0</v>
          </cell>
          <cell r="CF834">
            <v>0</v>
          </cell>
          <cell r="CH834">
            <v>0</v>
          </cell>
          <cell r="CI834">
            <v>0</v>
          </cell>
          <cell r="CK834">
            <v>0</v>
          </cell>
          <cell r="CL834">
            <v>0</v>
          </cell>
          <cell r="CN834">
            <v>0</v>
          </cell>
          <cell r="CO834">
            <v>0</v>
          </cell>
        </row>
        <row r="835">
          <cell r="B835">
            <v>0</v>
          </cell>
          <cell r="C835">
            <v>0</v>
          </cell>
          <cell r="E835">
            <v>0</v>
          </cell>
          <cell r="F835">
            <v>0</v>
          </cell>
          <cell r="H835">
            <v>0</v>
          </cell>
          <cell r="I835">
            <v>0</v>
          </cell>
          <cell r="K835">
            <v>0</v>
          </cell>
          <cell r="L835">
            <v>0</v>
          </cell>
          <cell r="N835">
            <v>0</v>
          </cell>
          <cell r="O835">
            <v>0</v>
          </cell>
          <cell r="Q835">
            <v>0</v>
          </cell>
          <cell r="R835">
            <v>0</v>
          </cell>
          <cell r="T835">
            <v>0</v>
          </cell>
          <cell r="U835">
            <v>0</v>
          </cell>
          <cell r="W835">
            <v>0</v>
          </cell>
          <cell r="X835">
            <v>0</v>
          </cell>
          <cell r="Z835">
            <v>0</v>
          </cell>
          <cell r="AA835">
            <v>0</v>
          </cell>
          <cell r="AC835">
            <v>0</v>
          </cell>
          <cell r="AD835">
            <v>0</v>
          </cell>
          <cell r="AF835">
            <v>0</v>
          </cell>
          <cell r="AG835">
            <v>0</v>
          </cell>
          <cell r="AI835">
            <v>0</v>
          </cell>
          <cell r="AJ835">
            <v>0</v>
          </cell>
          <cell r="AL835">
            <v>0</v>
          </cell>
          <cell r="AM835">
            <v>0</v>
          </cell>
          <cell r="AO835">
            <v>0</v>
          </cell>
          <cell r="AP835">
            <v>0</v>
          </cell>
          <cell r="AR835">
            <v>0</v>
          </cell>
          <cell r="AS835">
            <v>0</v>
          </cell>
          <cell r="AU835">
            <v>0</v>
          </cell>
          <cell r="AV835">
            <v>0</v>
          </cell>
          <cell r="AX835">
            <v>0</v>
          </cell>
          <cell r="AY835">
            <v>0</v>
          </cell>
          <cell r="BA835">
            <v>0</v>
          </cell>
          <cell r="BB835">
            <v>0</v>
          </cell>
          <cell r="BD835">
            <v>0</v>
          </cell>
          <cell r="BE835">
            <v>0</v>
          </cell>
          <cell r="BG835">
            <v>0</v>
          </cell>
          <cell r="BH835">
            <v>0</v>
          </cell>
          <cell r="BJ835">
            <v>0</v>
          </cell>
          <cell r="BK835">
            <v>0</v>
          </cell>
          <cell r="BM835">
            <v>0</v>
          </cell>
          <cell r="BN835">
            <v>0</v>
          </cell>
          <cell r="BP835">
            <v>0</v>
          </cell>
          <cell r="BQ835">
            <v>0</v>
          </cell>
          <cell r="BS835">
            <v>0</v>
          </cell>
          <cell r="BT835">
            <v>0</v>
          </cell>
          <cell r="BV835">
            <v>0</v>
          </cell>
          <cell r="BW835">
            <v>0</v>
          </cell>
          <cell r="BY835">
            <v>0</v>
          </cell>
          <cell r="BZ835">
            <v>0</v>
          </cell>
          <cell r="CB835">
            <v>0</v>
          </cell>
          <cell r="CC835">
            <v>0</v>
          </cell>
          <cell r="CE835">
            <v>0</v>
          </cell>
          <cell r="CF835">
            <v>0</v>
          </cell>
          <cell r="CH835">
            <v>0</v>
          </cell>
          <cell r="CI835">
            <v>0</v>
          </cell>
          <cell r="CK835">
            <v>0</v>
          </cell>
          <cell r="CL835">
            <v>0</v>
          </cell>
          <cell r="CN835">
            <v>0</v>
          </cell>
          <cell r="CO835">
            <v>0</v>
          </cell>
        </row>
        <row r="836">
          <cell r="B836">
            <v>0</v>
          </cell>
          <cell r="C836">
            <v>0</v>
          </cell>
          <cell r="E836">
            <v>0</v>
          </cell>
          <cell r="F836">
            <v>0</v>
          </cell>
          <cell r="H836">
            <v>0</v>
          </cell>
          <cell r="I836">
            <v>0</v>
          </cell>
          <cell r="K836">
            <v>0</v>
          </cell>
          <cell r="L836">
            <v>0</v>
          </cell>
          <cell r="N836">
            <v>0</v>
          </cell>
          <cell r="O836">
            <v>0</v>
          </cell>
          <cell r="Q836">
            <v>0</v>
          </cell>
          <cell r="R836">
            <v>0</v>
          </cell>
          <cell r="T836">
            <v>0</v>
          </cell>
          <cell r="U836">
            <v>0</v>
          </cell>
          <cell r="W836">
            <v>0</v>
          </cell>
          <cell r="X836">
            <v>0</v>
          </cell>
          <cell r="Z836">
            <v>0</v>
          </cell>
          <cell r="AA836">
            <v>0</v>
          </cell>
          <cell r="AC836">
            <v>0</v>
          </cell>
          <cell r="AD836">
            <v>0</v>
          </cell>
          <cell r="AF836">
            <v>0</v>
          </cell>
          <cell r="AG836">
            <v>0</v>
          </cell>
          <cell r="AI836">
            <v>0</v>
          </cell>
          <cell r="AJ836">
            <v>0</v>
          </cell>
          <cell r="AL836">
            <v>0</v>
          </cell>
          <cell r="AM836">
            <v>0</v>
          </cell>
          <cell r="AO836">
            <v>0</v>
          </cell>
          <cell r="AP836">
            <v>0</v>
          </cell>
          <cell r="AR836">
            <v>0</v>
          </cell>
          <cell r="AS836">
            <v>0</v>
          </cell>
          <cell r="AU836">
            <v>0</v>
          </cell>
          <cell r="AV836">
            <v>0</v>
          </cell>
          <cell r="AX836">
            <v>0</v>
          </cell>
          <cell r="AY836">
            <v>0</v>
          </cell>
          <cell r="BA836">
            <v>0</v>
          </cell>
          <cell r="BB836">
            <v>0</v>
          </cell>
          <cell r="BD836">
            <v>0</v>
          </cell>
          <cell r="BE836">
            <v>0</v>
          </cell>
          <cell r="BG836">
            <v>0</v>
          </cell>
          <cell r="BH836">
            <v>0</v>
          </cell>
          <cell r="BJ836">
            <v>0</v>
          </cell>
          <cell r="BK836">
            <v>0</v>
          </cell>
          <cell r="BM836">
            <v>0</v>
          </cell>
          <cell r="BN836">
            <v>0</v>
          </cell>
          <cell r="BP836">
            <v>0</v>
          </cell>
          <cell r="BQ836">
            <v>0</v>
          </cell>
          <cell r="BS836">
            <v>0</v>
          </cell>
          <cell r="BT836">
            <v>0</v>
          </cell>
          <cell r="BV836">
            <v>0</v>
          </cell>
          <cell r="BW836">
            <v>0</v>
          </cell>
          <cell r="BY836">
            <v>0</v>
          </cell>
          <cell r="BZ836">
            <v>0</v>
          </cell>
          <cell r="CB836">
            <v>0</v>
          </cell>
          <cell r="CC836">
            <v>0</v>
          </cell>
          <cell r="CE836">
            <v>0</v>
          </cell>
          <cell r="CF836">
            <v>0</v>
          </cell>
          <cell r="CH836">
            <v>0</v>
          </cell>
          <cell r="CI836">
            <v>0</v>
          </cell>
          <cell r="CK836">
            <v>0</v>
          </cell>
          <cell r="CL836">
            <v>0</v>
          </cell>
          <cell r="CN836">
            <v>0</v>
          </cell>
          <cell r="CO836">
            <v>0</v>
          </cell>
        </row>
        <row r="837">
          <cell r="B837">
            <v>0</v>
          </cell>
          <cell r="C837">
            <v>0</v>
          </cell>
          <cell r="E837">
            <v>0</v>
          </cell>
          <cell r="F837">
            <v>0</v>
          </cell>
          <cell r="H837">
            <v>0</v>
          </cell>
          <cell r="I837">
            <v>0</v>
          </cell>
          <cell r="K837">
            <v>0</v>
          </cell>
          <cell r="L837">
            <v>0</v>
          </cell>
          <cell r="N837">
            <v>0</v>
          </cell>
          <cell r="O837">
            <v>0</v>
          </cell>
          <cell r="Q837">
            <v>0</v>
          </cell>
          <cell r="R837">
            <v>0</v>
          </cell>
          <cell r="T837">
            <v>0</v>
          </cell>
          <cell r="U837">
            <v>0</v>
          </cell>
          <cell r="W837">
            <v>0</v>
          </cell>
          <cell r="X837">
            <v>0</v>
          </cell>
          <cell r="Z837">
            <v>0</v>
          </cell>
          <cell r="AA837">
            <v>0</v>
          </cell>
          <cell r="AC837">
            <v>0</v>
          </cell>
          <cell r="AD837">
            <v>0</v>
          </cell>
          <cell r="AF837">
            <v>0</v>
          </cell>
          <cell r="AG837">
            <v>0</v>
          </cell>
          <cell r="AI837">
            <v>0</v>
          </cell>
          <cell r="AJ837">
            <v>0</v>
          </cell>
          <cell r="AL837">
            <v>0</v>
          </cell>
          <cell r="AM837">
            <v>0</v>
          </cell>
          <cell r="AO837">
            <v>0</v>
          </cell>
          <cell r="AP837">
            <v>0</v>
          </cell>
          <cell r="AR837">
            <v>0</v>
          </cell>
          <cell r="AS837">
            <v>0</v>
          </cell>
          <cell r="AU837">
            <v>0</v>
          </cell>
          <cell r="AV837">
            <v>0</v>
          </cell>
          <cell r="AX837">
            <v>0</v>
          </cell>
          <cell r="AY837">
            <v>0</v>
          </cell>
          <cell r="BA837">
            <v>0</v>
          </cell>
          <cell r="BB837">
            <v>0</v>
          </cell>
          <cell r="BD837">
            <v>0</v>
          </cell>
          <cell r="BE837">
            <v>0</v>
          </cell>
          <cell r="BG837">
            <v>0</v>
          </cell>
          <cell r="BH837">
            <v>0</v>
          </cell>
          <cell r="BJ837">
            <v>0</v>
          </cell>
          <cell r="BK837">
            <v>0</v>
          </cell>
          <cell r="BM837">
            <v>0</v>
          </cell>
          <cell r="BN837">
            <v>0</v>
          </cell>
          <cell r="BP837">
            <v>0</v>
          </cell>
          <cell r="BQ837">
            <v>0</v>
          </cell>
          <cell r="BS837">
            <v>0</v>
          </cell>
          <cell r="BT837">
            <v>0</v>
          </cell>
          <cell r="BV837">
            <v>0</v>
          </cell>
          <cell r="BW837">
            <v>0</v>
          </cell>
          <cell r="BY837">
            <v>0</v>
          </cell>
          <cell r="BZ837">
            <v>0</v>
          </cell>
          <cell r="CB837">
            <v>0</v>
          </cell>
          <cell r="CC837">
            <v>0</v>
          </cell>
          <cell r="CE837">
            <v>0</v>
          </cell>
          <cell r="CF837">
            <v>0</v>
          </cell>
          <cell r="CH837">
            <v>0</v>
          </cell>
          <cell r="CI837">
            <v>0</v>
          </cell>
          <cell r="CK837">
            <v>0</v>
          </cell>
          <cell r="CL837">
            <v>0</v>
          </cell>
          <cell r="CN837">
            <v>0</v>
          </cell>
          <cell r="CO837">
            <v>0</v>
          </cell>
        </row>
        <row r="838">
          <cell r="B838">
            <v>0</v>
          </cell>
          <cell r="C838">
            <v>0</v>
          </cell>
          <cell r="E838">
            <v>0</v>
          </cell>
          <cell r="F838">
            <v>0</v>
          </cell>
          <cell r="H838">
            <v>0</v>
          </cell>
          <cell r="I838">
            <v>0</v>
          </cell>
          <cell r="K838">
            <v>0</v>
          </cell>
          <cell r="L838">
            <v>0</v>
          </cell>
          <cell r="N838">
            <v>0</v>
          </cell>
          <cell r="O838">
            <v>0</v>
          </cell>
          <cell r="Q838">
            <v>0</v>
          </cell>
          <cell r="R838">
            <v>0</v>
          </cell>
          <cell r="T838">
            <v>0</v>
          </cell>
          <cell r="U838">
            <v>0</v>
          </cell>
          <cell r="W838">
            <v>0</v>
          </cell>
          <cell r="X838">
            <v>0</v>
          </cell>
          <cell r="Z838">
            <v>0</v>
          </cell>
          <cell r="AA838">
            <v>0</v>
          </cell>
          <cell r="AC838">
            <v>0</v>
          </cell>
          <cell r="AD838">
            <v>0</v>
          </cell>
          <cell r="AF838">
            <v>0</v>
          </cell>
          <cell r="AG838">
            <v>0</v>
          </cell>
          <cell r="AI838">
            <v>0</v>
          </cell>
          <cell r="AJ838">
            <v>0</v>
          </cell>
          <cell r="AL838">
            <v>0</v>
          </cell>
          <cell r="AM838">
            <v>0</v>
          </cell>
          <cell r="AO838">
            <v>0</v>
          </cell>
          <cell r="AP838">
            <v>0</v>
          </cell>
          <cell r="AR838">
            <v>0</v>
          </cell>
          <cell r="AS838">
            <v>0</v>
          </cell>
          <cell r="AU838">
            <v>0</v>
          </cell>
          <cell r="AV838">
            <v>0</v>
          </cell>
          <cell r="AX838">
            <v>0</v>
          </cell>
          <cell r="AY838">
            <v>0</v>
          </cell>
          <cell r="BA838">
            <v>0</v>
          </cell>
          <cell r="BB838">
            <v>0</v>
          </cell>
          <cell r="BD838">
            <v>0</v>
          </cell>
          <cell r="BE838">
            <v>0</v>
          </cell>
          <cell r="BG838">
            <v>0</v>
          </cell>
          <cell r="BH838">
            <v>0</v>
          </cell>
          <cell r="BJ838">
            <v>0</v>
          </cell>
          <cell r="BK838">
            <v>0</v>
          </cell>
          <cell r="BM838">
            <v>0</v>
          </cell>
          <cell r="BN838">
            <v>0</v>
          </cell>
          <cell r="BP838">
            <v>0</v>
          </cell>
          <cell r="BQ838">
            <v>0</v>
          </cell>
          <cell r="BS838">
            <v>0</v>
          </cell>
          <cell r="BT838">
            <v>0</v>
          </cell>
          <cell r="BV838">
            <v>0</v>
          </cell>
          <cell r="BW838">
            <v>0</v>
          </cell>
          <cell r="BY838">
            <v>0</v>
          </cell>
          <cell r="BZ838">
            <v>0</v>
          </cell>
          <cell r="CB838">
            <v>0</v>
          </cell>
          <cell r="CC838">
            <v>0</v>
          </cell>
          <cell r="CE838">
            <v>0</v>
          </cell>
          <cell r="CF838">
            <v>0</v>
          </cell>
          <cell r="CH838">
            <v>0</v>
          </cell>
          <cell r="CI838">
            <v>0</v>
          </cell>
          <cell r="CK838">
            <v>0</v>
          </cell>
          <cell r="CL838">
            <v>0</v>
          </cell>
          <cell r="CN838">
            <v>0</v>
          </cell>
          <cell r="CO838">
            <v>0</v>
          </cell>
        </row>
        <row r="839">
          <cell r="B839">
            <v>0</v>
          </cell>
          <cell r="C839">
            <v>0</v>
          </cell>
          <cell r="E839">
            <v>0</v>
          </cell>
          <cell r="F839">
            <v>0</v>
          </cell>
          <cell r="H839">
            <v>0</v>
          </cell>
          <cell r="I839">
            <v>0</v>
          </cell>
          <cell r="K839">
            <v>0</v>
          </cell>
          <cell r="L839">
            <v>0</v>
          </cell>
          <cell r="N839">
            <v>0</v>
          </cell>
          <cell r="O839">
            <v>0</v>
          </cell>
          <cell r="Q839">
            <v>0</v>
          </cell>
          <cell r="R839">
            <v>0</v>
          </cell>
          <cell r="T839">
            <v>0</v>
          </cell>
          <cell r="U839">
            <v>0</v>
          </cell>
          <cell r="W839">
            <v>0</v>
          </cell>
          <cell r="X839">
            <v>0</v>
          </cell>
          <cell r="Z839">
            <v>0</v>
          </cell>
          <cell r="AA839">
            <v>0</v>
          </cell>
          <cell r="AC839">
            <v>0</v>
          </cell>
          <cell r="AD839">
            <v>0</v>
          </cell>
          <cell r="AF839">
            <v>0</v>
          </cell>
          <cell r="AG839">
            <v>0</v>
          </cell>
          <cell r="AI839">
            <v>0</v>
          </cell>
          <cell r="AJ839">
            <v>0</v>
          </cell>
          <cell r="AL839">
            <v>0</v>
          </cell>
          <cell r="AM839">
            <v>0</v>
          </cell>
          <cell r="AO839">
            <v>0</v>
          </cell>
          <cell r="AP839">
            <v>0</v>
          </cell>
          <cell r="AR839">
            <v>0</v>
          </cell>
          <cell r="AS839">
            <v>0</v>
          </cell>
          <cell r="AU839">
            <v>0</v>
          </cell>
          <cell r="AV839">
            <v>0</v>
          </cell>
          <cell r="AX839">
            <v>0</v>
          </cell>
          <cell r="AY839">
            <v>0</v>
          </cell>
          <cell r="BA839">
            <v>0</v>
          </cell>
          <cell r="BB839">
            <v>0</v>
          </cell>
          <cell r="BD839">
            <v>0</v>
          </cell>
          <cell r="BE839">
            <v>0</v>
          </cell>
          <cell r="BG839">
            <v>0</v>
          </cell>
          <cell r="BH839">
            <v>0</v>
          </cell>
          <cell r="BJ839">
            <v>0</v>
          </cell>
          <cell r="BK839">
            <v>0</v>
          </cell>
          <cell r="BM839">
            <v>0</v>
          </cell>
          <cell r="BN839">
            <v>0</v>
          </cell>
          <cell r="BP839">
            <v>0</v>
          </cell>
          <cell r="BQ839">
            <v>0</v>
          </cell>
          <cell r="BS839">
            <v>0</v>
          </cell>
          <cell r="BT839">
            <v>0</v>
          </cell>
          <cell r="BV839">
            <v>0</v>
          </cell>
          <cell r="BW839">
            <v>0</v>
          </cell>
          <cell r="BY839">
            <v>0</v>
          </cell>
          <cell r="BZ839">
            <v>0</v>
          </cell>
          <cell r="CB839">
            <v>0</v>
          </cell>
          <cell r="CC839">
            <v>0</v>
          </cell>
          <cell r="CE839">
            <v>0</v>
          </cell>
          <cell r="CF839">
            <v>0</v>
          </cell>
          <cell r="CH839">
            <v>0</v>
          </cell>
          <cell r="CI839">
            <v>0</v>
          </cell>
          <cell r="CK839">
            <v>0</v>
          </cell>
          <cell r="CL839">
            <v>0</v>
          </cell>
          <cell r="CN839">
            <v>0</v>
          </cell>
          <cell r="CO839">
            <v>0</v>
          </cell>
        </row>
        <row r="840">
          <cell r="B840">
            <v>0</v>
          </cell>
          <cell r="C840">
            <v>0</v>
          </cell>
          <cell r="E840">
            <v>0</v>
          </cell>
          <cell r="F840">
            <v>0</v>
          </cell>
          <cell r="H840">
            <v>0</v>
          </cell>
          <cell r="I840">
            <v>0</v>
          </cell>
          <cell r="K840">
            <v>0</v>
          </cell>
          <cell r="L840">
            <v>0</v>
          </cell>
          <cell r="N840">
            <v>0</v>
          </cell>
          <cell r="O840">
            <v>0</v>
          </cell>
          <cell r="Q840">
            <v>0</v>
          </cell>
          <cell r="R840">
            <v>0</v>
          </cell>
          <cell r="T840">
            <v>0</v>
          </cell>
          <cell r="U840">
            <v>0</v>
          </cell>
          <cell r="W840">
            <v>0</v>
          </cell>
          <cell r="X840">
            <v>0</v>
          </cell>
          <cell r="Z840">
            <v>0</v>
          </cell>
          <cell r="AA840">
            <v>0</v>
          </cell>
          <cell r="AC840">
            <v>0</v>
          </cell>
          <cell r="AD840">
            <v>0</v>
          </cell>
          <cell r="AF840">
            <v>0</v>
          </cell>
          <cell r="AG840">
            <v>0</v>
          </cell>
          <cell r="AI840">
            <v>0</v>
          </cell>
          <cell r="AJ840">
            <v>0</v>
          </cell>
          <cell r="AL840">
            <v>0</v>
          </cell>
          <cell r="AM840">
            <v>0</v>
          </cell>
          <cell r="AO840">
            <v>0</v>
          </cell>
          <cell r="AP840">
            <v>0</v>
          </cell>
          <cell r="AR840">
            <v>0</v>
          </cell>
          <cell r="AS840">
            <v>0</v>
          </cell>
          <cell r="AU840">
            <v>0</v>
          </cell>
          <cell r="AV840">
            <v>0</v>
          </cell>
          <cell r="AX840">
            <v>0</v>
          </cell>
          <cell r="AY840">
            <v>0</v>
          </cell>
          <cell r="BA840">
            <v>0</v>
          </cell>
          <cell r="BB840">
            <v>0</v>
          </cell>
          <cell r="BD840">
            <v>0</v>
          </cell>
          <cell r="BE840">
            <v>0</v>
          </cell>
          <cell r="BG840">
            <v>0</v>
          </cell>
          <cell r="BH840">
            <v>0</v>
          </cell>
          <cell r="BJ840">
            <v>0</v>
          </cell>
          <cell r="BK840">
            <v>0</v>
          </cell>
          <cell r="BM840">
            <v>0</v>
          </cell>
          <cell r="BN840">
            <v>0</v>
          </cell>
          <cell r="BP840">
            <v>0</v>
          </cell>
          <cell r="BQ840">
            <v>0</v>
          </cell>
          <cell r="BS840">
            <v>0</v>
          </cell>
          <cell r="BT840">
            <v>0</v>
          </cell>
          <cell r="BV840">
            <v>0</v>
          </cell>
          <cell r="BW840">
            <v>0</v>
          </cell>
          <cell r="BY840">
            <v>0</v>
          </cell>
          <cell r="BZ840">
            <v>0</v>
          </cell>
          <cell r="CB840">
            <v>0</v>
          </cell>
          <cell r="CC840">
            <v>0</v>
          </cell>
          <cell r="CE840">
            <v>0</v>
          </cell>
          <cell r="CF840">
            <v>0</v>
          </cell>
          <cell r="CH840">
            <v>0</v>
          </cell>
          <cell r="CI840">
            <v>0</v>
          </cell>
          <cell r="CK840">
            <v>0</v>
          </cell>
          <cell r="CL840">
            <v>0</v>
          </cell>
          <cell r="CN840">
            <v>0</v>
          </cell>
          <cell r="CO840">
            <v>0</v>
          </cell>
        </row>
        <row r="841">
          <cell r="B841">
            <v>0</v>
          </cell>
          <cell r="C841">
            <v>0</v>
          </cell>
          <cell r="E841">
            <v>0</v>
          </cell>
          <cell r="F841">
            <v>0</v>
          </cell>
          <cell r="H841">
            <v>0</v>
          </cell>
          <cell r="I841">
            <v>0</v>
          </cell>
          <cell r="K841">
            <v>0</v>
          </cell>
          <cell r="L841">
            <v>0</v>
          </cell>
          <cell r="N841">
            <v>0</v>
          </cell>
          <cell r="O841">
            <v>0</v>
          </cell>
          <cell r="Q841">
            <v>0</v>
          </cell>
          <cell r="R841">
            <v>0</v>
          </cell>
          <cell r="T841">
            <v>0</v>
          </cell>
          <cell r="U841">
            <v>0</v>
          </cell>
          <cell r="W841">
            <v>0</v>
          </cell>
          <cell r="X841">
            <v>0</v>
          </cell>
          <cell r="Z841">
            <v>0</v>
          </cell>
          <cell r="AA841">
            <v>0</v>
          </cell>
          <cell r="AC841">
            <v>0</v>
          </cell>
          <cell r="AD841">
            <v>0</v>
          </cell>
          <cell r="AF841">
            <v>0</v>
          </cell>
          <cell r="AG841">
            <v>0</v>
          </cell>
          <cell r="AI841">
            <v>0</v>
          </cell>
          <cell r="AJ841">
            <v>0</v>
          </cell>
          <cell r="AL841">
            <v>0</v>
          </cell>
          <cell r="AM841">
            <v>0</v>
          </cell>
          <cell r="AO841">
            <v>0</v>
          </cell>
          <cell r="AP841">
            <v>0</v>
          </cell>
          <cell r="AR841">
            <v>0</v>
          </cell>
          <cell r="AS841">
            <v>0</v>
          </cell>
          <cell r="AU841">
            <v>0</v>
          </cell>
          <cell r="AV841">
            <v>0</v>
          </cell>
          <cell r="AX841">
            <v>0</v>
          </cell>
          <cell r="AY841">
            <v>0</v>
          </cell>
          <cell r="BA841">
            <v>0</v>
          </cell>
          <cell r="BB841">
            <v>0</v>
          </cell>
          <cell r="BD841">
            <v>0</v>
          </cell>
          <cell r="BE841">
            <v>0</v>
          </cell>
          <cell r="BG841">
            <v>0</v>
          </cell>
          <cell r="BH841">
            <v>0</v>
          </cell>
          <cell r="BJ841">
            <v>0</v>
          </cell>
          <cell r="BK841">
            <v>0</v>
          </cell>
          <cell r="BM841">
            <v>0</v>
          </cell>
          <cell r="BN841">
            <v>0</v>
          </cell>
          <cell r="BP841">
            <v>0</v>
          </cell>
          <cell r="BQ841">
            <v>0</v>
          </cell>
          <cell r="BS841">
            <v>0</v>
          </cell>
          <cell r="BT841">
            <v>0</v>
          </cell>
          <cell r="BV841">
            <v>0</v>
          </cell>
          <cell r="BW841">
            <v>0</v>
          </cell>
          <cell r="BY841">
            <v>0</v>
          </cell>
          <cell r="BZ841">
            <v>0</v>
          </cell>
          <cell r="CB841">
            <v>0</v>
          </cell>
          <cell r="CC841">
            <v>0</v>
          </cell>
          <cell r="CE841">
            <v>0</v>
          </cell>
          <cell r="CF841">
            <v>0</v>
          </cell>
          <cell r="CH841">
            <v>0</v>
          </cell>
          <cell r="CI841">
            <v>0</v>
          </cell>
          <cell r="CK841">
            <v>0</v>
          </cell>
          <cell r="CL841">
            <v>0</v>
          </cell>
          <cell r="CN841">
            <v>0</v>
          </cell>
          <cell r="CO841">
            <v>0</v>
          </cell>
        </row>
        <row r="842">
          <cell r="B842">
            <v>0</v>
          </cell>
          <cell r="C842">
            <v>0</v>
          </cell>
          <cell r="E842">
            <v>0</v>
          </cell>
          <cell r="F842">
            <v>0</v>
          </cell>
          <cell r="H842">
            <v>0</v>
          </cell>
          <cell r="I842">
            <v>0</v>
          </cell>
          <cell r="K842">
            <v>0</v>
          </cell>
          <cell r="L842">
            <v>0</v>
          </cell>
          <cell r="N842">
            <v>0</v>
          </cell>
          <cell r="O842">
            <v>0</v>
          </cell>
          <cell r="Q842">
            <v>0</v>
          </cell>
          <cell r="R842">
            <v>0</v>
          </cell>
          <cell r="T842">
            <v>0</v>
          </cell>
          <cell r="U842">
            <v>0</v>
          </cell>
          <cell r="W842">
            <v>0</v>
          </cell>
          <cell r="X842">
            <v>0</v>
          </cell>
          <cell r="Z842">
            <v>0</v>
          </cell>
          <cell r="AA842">
            <v>0</v>
          </cell>
          <cell r="AC842">
            <v>0</v>
          </cell>
          <cell r="AD842">
            <v>0</v>
          </cell>
          <cell r="AF842">
            <v>0</v>
          </cell>
          <cell r="AG842">
            <v>0</v>
          </cell>
          <cell r="AI842">
            <v>0</v>
          </cell>
          <cell r="AJ842">
            <v>0</v>
          </cell>
          <cell r="AL842">
            <v>0</v>
          </cell>
          <cell r="AM842">
            <v>0</v>
          </cell>
          <cell r="AO842">
            <v>0</v>
          </cell>
          <cell r="AP842">
            <v>0</v>
          </cell>
          <cell r="AR842">
            <v>0</v>
          </cell>
          <cell r="AS842">
            <v>0</v>
          </cell>
          <cell r="AU842">
            <v>0</v>
          </cell>
          <cell r="AV842">
            <v>0</v>
          </cell>
          <cell r="AX842">
            <v>0</v>
          </cell>
          <cell r="AY842">
            <v>0</v>
          </cell>
          <cell r="BA842">
            <v>0</v>
          </cell>
          <cell r="BB842">
            <v>0</v>
          </cell>
          <cell r="BD842">
            <v>0</v>
          </cell>
          <cell r="BE842">
            <v>0</v>
          </cell>
          <cell r="BG842">
            <v>0</v>
          </cell>
          <cell r="BH842">
            <v>0</v>
          </cell>
          <cell r="BJ842">
            <v>0</v>
          </cell>
          <cell r="BK842">
            <v>0</v>
          </cell>
          <cell r="BM842">
            <v>0</v>
          </cell>
          <cell r="BN842">
            <v>0</v>
          </cell>
          <cell r="BP842">
            <v>0</v>
          </cell>
          <cell r="BQ842">
            <v>0</v>
          </cell>
          <cell r="BS842">
            <v>0</v>
          </cell>
          <cell r="BT842">
            <v>0</v>
          </cell>
          <cell r="BV842">
            <v>0</v>
          </cell>
          <cell r="BW842">
            <v>0</v>
          </cell>
          <cell r="BY842">
            <v>0</v>
          </cell>
          <cell r="BZ842">
            <v>0</v>
          </cell>
          <cell r="CB842">
            <v>0</v>
          </cell>
          <cell r="CC842">
            <v>0</v>
          </cell>
          <cell r="CE842">
            <v>0</v>
          </cell>
          <cell r="CF842">
            <v>0</v>
          </cell>
          <cell r="CH842">
            <v>0</v>
          </cell>
          <cell r="CI842">
            <v>0</v>
          </cell>
          <cell r="CK842">
            <v>0</v>
          </cell>
          <cell r="CL842">
            <v>0</v>
          </cell>
          <cell r="CN842">
            <v>0</v>
          </cell>
          <cell r="CO842">
            <v>0</v>
          </cell>
        </row>
        <row r="843">
          <cell r="B843">
            <v>0</v>
          </cell>
          <cell r="C843">
            <v>0</v>
          </cell>
          <cell r="E843">
            <v>0</v>
          </cell>
          <cell r="F843">
            <v>0</v>
          </cell>
          <cell r="H843">
            <v>0</v>
          </cell>
          <cell r="I843">
            <v>0</v>
          </cell>
          <cell r="K843">
            <v>0</v>
          </cell>
          <cell r="L843">
            <v>0</v>
          </cell>
          <cell r="N843">
            <v>0</v>
          </cell>
          <cell r="O843">
            <v>0</v>
          </cell>
          <cell r="Q843">
            <v>0</v>
          </cell>
          <cell r="R843">
            <v>0</v>
          </cell>
          <cell r="T843">
            <v>0</v>
          </cell>
          <cell r="U843">
            <v>0</v>
          </cell>
          <cell r="W843">
            <v>0</v>
          </cell>
          <cell r="X843">
            <v>0</v>
          </cell>
          <cell r="Z843">
            <v>0</v>
          </cell>
          <cell r="AA843">
            <v>0</v>
          </cell>
          <cell r="AC843">
            <v>0</v>
          </cell>
          <cell r="AD843">
            <v>0</v>
          </cell>
          <cell r="AF843">
            <v>0</v>
          </cell>
          <cell r="AG843">
            <v>0</v>
          </cell>
          <cell r="AI843">
            <v>0</v>
          </cell>
          <cell r="AJ843">
            <v>0</v>
          </cell>
          <cell r="AL843">
            <v>0</v>
          </cell>
          <cell r="AM843">
            <v>0</v>
          </cell>
          <cell r="AO843">
            <v>0</v>
          </cell>
          <cell r="AP843">
            <v>0</v>
          </cell>
          <cell r="AR843">
            <v>0</v>
          </cell>
          <cell r="AS843">
            <v>0</v>
          </cell>
          <cell r="AU843">
            <v>0</v>
          </cell>
          <cell r="AV843">
            <v>0</v>
          </cell>
          <cell r="AX843">
            <v>0</v>
          </cell>
          <cell r="AY843">
            <v>0</v>
          </cell>
          <cell r="BA843">
            <v>0</v>
          </cell>
          <cell r="BB843">
            <v>0</v>
          </cell>
          <cell r="BD843">
            <v>0</v>
          </cell>
          <cell r="BE843">
            <v>0</v>
          </cell>
          <cell r="BG843">
            <v>0</v>
          </cell>
          <cell r="BH843">
            <v>0</v>
          </cell>
          <cell r="BJ843">
            <v>0</v>
          </cell>
          <cell r="BK843">
            <v>0</v>
          </cell>
          <cell r="BM843">
            <v>0</v>
          </cell>
          <cell r="BN843">
            <v>0</v>
          </cell>
          <cell r="BP843">
            <v>0</v>
          </cell>
          <cell r="BQ843">
            <v>0</v>
          </cell>
          <cell r="BS843">
            <v>0</v>
          </cell>
          <cell r="BT843">
            <v>0</v>
          </cell>
          <cell r="BV843">
            <v>0</v>
          </cell>
          <cell r="BW843">
            <v>0</v>
          </cell>
          <cell r="BY843">
            <v>0</v>
          </cell>
          <cell r="BZ843">
            <v>0</v>
          </cell>
          <cell r="CB843">
            <v>0</v>
          </cell>
          <cell r="CC843">
            <v>0</v>
          </cell>
          <cell r="CE843">
            <v>0</v>
          </cell>
          <cell r="CF843">
            <v>0</v>
          </cell>
          <cell r="CH843">
            <v>0</v>
          </cell>
          <cell r="CI843">
            <v>0</v>
          </cell>
          <cell r="CK843">
            <v>0</v>
          </cell>
          <cell r="CL843">
            <v>0</v>
          </cell>
          <cell r="CN843">
            <v>0</v>
          </cell>
          <cell r="CO843">
            <v>0</v>
          </cell>
        </row>
        <row r="844">
          <cell r="B844">
            <v>0</v>
          </cell>
          <cell r="C844">
            <v>0</v>
          </cell>
          <cell r="E844">
            <v>0</v>
          </cell>
          <cell r="F844">
            <v>0</v>
          </cell>
          <cell r="H844">
            <v>0</v>
          </cell>
          <cell r="I844">
            <v>0</v>
          </cell>
          <cell r="K844">
            <v>0</v>
          </cell>
          <cell r="L844">
            <v>0</v>
          </cell>
          <cell r="N844">
            <v>0</v>
          </cell>
          <cell r="O844">
            <v>0</v>
          </cell>
          <cell r="Q844">
            <v>0</v>
          </cell>
          <cell r="R844">
            <v>0</v>
          </cell>
          <cell r="T844">
            <v>0</v>
          </cell>
          <cell r="U844">
            <v>0</v>
          </cell>
          <cell r="W844">
            <v>0</v>
          </cell>
          <cell r="X844">
            <v>0</v>
          </cell>
          <cell r="Z844">
            <v>0</v>
          </cell>
          <cell r="AA844">
            <v>0</v>
          </cell>
          <cell r="AC844">
            <v>0</v>
          </cell>
          <cell r="AD844">
            <v>0</v>
          </cell>
          <cell r="AF844">
            <v>0</v>
          </cell>
          <cell r="AG844">
            <v>0</v>
          </cell>
          <cell r="AI844">
            <v>0</v>
          </cell>
          <cell r="AJ844">
            <v>0</v>
          </cell>
          <cell r="AL844">
            <v>0</v>
          </cell>
          <cell r="AM844">
            <v>0</v>
          </cell>
          <cell r="AO844">
            <v>0</v>
          </cell>
          <cell r="AP844">
            <v>0</v>
          </cell>
          <cell r="AR844">
            <v>0</v>
          </cell>
          <cell r="AS844">
            <v>0</v>
          </cell>
          <cell r="AU844">
            <v>0</v>
          </cell>
          <cell r="AV844">
            <v>0</v>
          </cell>
          <cell r="AX844">
            <v>0</v>
          </cell>
          <cell r="AY844">
            <v>0</v>
          </cell>
          <cell r="BA844">
            <v>0</v>
          </cell>
          <cell r="BB844">
            <v>0</v>
          </cell>
          <cell r="BD844">
            <v>0</v>
          </cell>
          <cell r="BE844">
            <v>0</v>
          </cell>
          <cell r="BG844">
            <v>0</v>
          </cell>
          <cell r="BH844">
            <v>0</v>
          </cell>
          <cell r="BJ844">
            <v>0</v>
          </cell>
          <cell r="BK844">
            <v>0</v>
          </cell>
          <cell r="BM844">
            <v>0</v>
          </cell>
          <cell r="BN844">
            <v>0</v>
          </cell>
          <cell r="BP844">
            <v>0</v>
          </cell>
          <cell r="BQ844">
            <v>0</v>
          </cell>
          <cell r="BS844">
            <v>0</v>
          </cell>
          <cell r="BT844">
            <v>0</v>
          </cell>
          <cell r="BV844">
            <v>0</v>
          </cell>
          <cell r="BW844">
            <v>0</v>
          </cell>
          <cell r="BY844">
            <v>0</v>
          </cell>
          <cell r="BZ844">
            <v>0</v>
          </cell>
          <cell r="CB844">
            <v>0</v>
          </cell>
          <cell r="CC844">
            <v>0</v>
          </cell>
          <cell r="CE844">
            <v>0</v>
          </cell>
          <cell r="CF844">
            <v>0</v>
          </cell>
          <cell r="CH844">
            <v>0</v>
          </cell>
          <cell r="CI844">
            <v>0</v>
          </cell>
          <cell r="CK844">
            <v>0</v>
          </cell>
          <cell r="CL844">
            <v>0</v>
          </cell>
          <cell r="CN844">
            <v>0</v>
          </cell>
          <cell r="CO844">
            <v>0</v>
          </cell>
        </row>
        <row r="845">
          <cell r="B845">
            <v>0</v>
          </cell>
          <cell r="C845">
            <v>0</v>
          </cell>
          <cell r="E845">
            <v>0</v>
          </cell>
          <cell r="F845">
            <v>0</v>
          </cell>
          <cell r="H845">
            <v>0</v>
          </cell>
          <cell r="I845">
            <v>0</v>
          </cell>
          <cell r="K845">
            <v>0</v>
          </cell>
          <cell r="L845">
            <v>0</v>
          </cell>
          <cell r="N845">
            <v>0</v>
          </cell>
          <cell r="O845">
            <v>0</v>
          </cell>
          <cell r="Q845">
            <v>0</v>
          </cell>
          <cell r="R845">
            <v>0</v>
          </cell>
          <cell r="T845">
            <v>0</v>
          </cell>
          <cell r="U845">
            <v>0</v>
          </cell>
          <cell r="W845">
            <v>0</v>
          </cell>
          <cell r="X845">
            <v>0</v>
          </cell>
          <cell r="Z845">
            <v>0</v>
          </cell>
          <cell r="AA845">
            <v>0</v>
          </cell>
          <cell r="AC845">
            <v>0</v>
          </cell>
          <cell r="AD845">
            <v>0</v>
          </cell>
          <cell r="AF845">
            <v>0</v>
          </cell>
          <cell r="AG845">
            <v>0</v>
          </cell>
          <cell r="AI845">
            <v>0</v>
          </cell>
          <cell r="AJ845">
            <v>0</v>
          </cell>
          <cell r="AL845">
            <v>0</v>
          </cell>
          <cell r="AM845">
            <v>0</v>
          </cell>
          <cell r="AO845">
            <v>0</v>
          </cell>
          <cell r="AP845">
            <v>0</v>
          </cell>
          <cell r="AR845">
            <v>0</v>
          </cell>
          <cell r="AS845">
            <v>0</v>
          </cell>
          <cell r="AU845">
            <v>0</v>
          </cell>
          <cell r="AV845">
            <v>0</v>
          </cell>
          <cell r="AX845">
            <v>0</v>
          </cell>
          <cell r="AY845">
            <v>0</v>
          </cell>
          <cell r="BA845">
            <v>0</v>
          </cell>
          <cell r="BB845">
            <v>0</v>
          </cell>
          <cell r="BD845">
            <v>0</v>
          </cell>
          <cell r="BE845">
            <v>0</v>
          </cell>
          <cell r="BG845">
            <v>0</v>
          </cell>
          <cell r="BH845">
            <v>0</v>
          </cell>
          <cell r="BJ845">
            <v>0</v>
          </cell>
          <cell r="BK845">
            <v>0</v>
          </cell>
          <cell r="BM845">
            <v>0</v>
          </cell>
          <cell r="BN845">
            <v>0</v>
          </cell>
          <cell r="BP845">
            <v>0</v>
          </cell>
          <cell r="BQ845">
            <v>0</v>
          </cell>
          <cell r="BS845">
            <v>0</v>
          </cell>
          <cell r="BT845">
            <v>0</v>
          </cell>
          <cell r="BV845">
            <v>0</v>
          </cell>
          <cell r="BW845">
            <v>0</v>
          </cell>
          <cell r="BY845">
            <v>0</v>
          </cell>
          <cell r="BZ845">
            <v>0</v>
          </cell>
          <cell r="CB845">
            <v>0</v>
          </cell>
          <cell r="CC845">
            <v>0</v>
          </cell>
          <cell r="CE845">
            <v>0</v>
          </cell>
          <cell r="CF845">
            <v>0</v>
          </cell>
          <cell r="CH845">
            <v>0</v>
          </cell>
          <cell r="CI845">
            <v>0</v>
          </cell>
          <cell r="CK845">
            <v>0</v>
          </cell>
          <cell r="CL845">
            <v>0</v>
          </cell>
          <cell r="CN845">
            <v>0</v>
          </cell>
          <cell r="CO845">
            <v>0</v>
          </cell>
        </row>
        <row r="846">
          <cell r="B846">
            <v>0</v>
          </cell>
          <cell r="C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0</v>
          </cell>
          <cell r="K846">
            <v>0</v>
          </cell>
          <cell r="L846">
            <v>0</v>
          </cell>
          <cell r="N846">
            <v>0</v>
          </cell>
          <cell r="O846">
            <v>0</v>
          </cell>
          <cell r="Q846">
            <v>0</v>
          </cell>
          <cell r="R846">
            <v>0</v>
          </cell>
          <cell r="T846">
            <v>0</v>
          </cell>
          <cell r="U846">
            <v>0</v>
          </cell>
          <cell r="W846">
            <v>0</v>
          </cell>
          <cell r="X846">
            <v>0</v>
          </cell>
          <cell r="Z846">
            <v>0</v>
          </cell>
          <cell r="AA846">
            <v>0</v>
          </cell>
          <cell r="AC846">
            <v>0</v>
          </cell>
          <cell r="AD846">
            <v>0</v>
          </cell>
          <cell r="AF846">
            <v>0</v>
          </cell>
          <cell r="AG846">
            <v>0</v>
          </cell>
          <cell r="AI846">
            <v>0</v>
          </cell>
          <cell r="AJ846">
            <v>0</v>
          </cell>
          <cell r="AL846">
            <v>0</v>
          </cell>
          <cell r="AM846">
            <v>0</v>
          </cell>
          <cell r="AO846">
            <v>0</v>
          </cell>
          <cell r="AP846">
            <v>0</v>
          </cell>
          <cell r="AR846">
            <v>0</v>
          </cell>
          <cell r="AS846">
            <v>0</v>
          </cell>
          <cell r="AU846">
            <v>0</v>
          </cell>
          <cell r="AV846">
            <v>0</v>
          </cell>
          <cell r="AX846">
            <v>0</v>
          </cell>
          <cell r="AY846">
            <v>0</v>
          </cell>
          <cell r="BA846">
            <v>0</v>
          </cell>
          <cell r="BB846">
            <v>0</v>
          </cell>
          <cell r="BD846">
            <v>0</v>
          </cell>
          <cell r="BE846">
            <v>0</v>
          </cell>
          <cell r="BG846">
            <v>0</v>
          </cell>
          <cell r="BH846">
            <v>0</v>
          </cell>
          <cell r="BJ846">
            <v>0</v>
          </cell>
          <cell r="BK846">
            <v>0</v>
          </cell>
          <cell r="BM846">
            <v>0</v>
          </cell>
          <cell r="BN846">
            <v>0</v>
          </cell>
          <cell r="BP846">
            <v>0</v>
          </cell>
          <cell r="BQ846">
            <v>0</v>
          </cell>
          <cell r="BS846">
            <v>0</v>
          </cell>
          <cell r="BT846">
            <v>0</v>
          </cell>
          <cell r="BV846">
            <v>0</v>
          </cell>
          <cell r="BW846">
            <v>0</v>
          </cell>
          <cell r="BY846">
            <v>0</v>
          </cell>
          <cell r="BZ846">
            <v>0</v>
          </cell>
          <cell r="CB846">
            <v>0</v>
          </cell>
          <cell r="CC846">
            <v>0</v>
          </cell>
          <cell r="CE846">
            <v>0</v>
          </cell>
          <cell r="CF846">
            <v>0</v>
          </cell>
          <cell r="CH846">
            <v>0</v>
          </cell>
          <cell r="CI846">
            <v>0</v>
          </cell>
          <cell r="CK846">
            <v>0</v>
          </cell>
          <cell r="CL846">
            <v>0</v>
          </cell>
          <cell r="CN846">
            <v>0</v>
          </cell>
          <cell r="CO846">
            <v>0</v>
          </cell>
        </row>
        <row r="847">
          <cell r="B847">
            <v>0</v>
          </cell>
          <cell r="C847">
            <v>0</v>
          </cell>
          <cell r="E847">
            <v>0</v>
          </cell>
          <cell r="F847">
            <v>0</v>
          </cell>
          <cell r="H847">
            <v>0</v>
          </cell>
          <cell r="I847">
            <v>0</v>
          </cell>
          <cell r="K847">
            <v>0</v>
          </cell>
          <cell r="L847">
            <v>0</v>
          </cell>
          <cell r="N847">
            <v>0</v>
          </cell>
          <cell r="O847">
            <v>0</v>
          </cell>
          <cell r="Q847">
            <v>0</v>
          </cell>
          <cell r="R847">
            <v>0</v>
          </cell>
          <cell r="T847">
            <v>0</v>
          </cell>
          <cell r="U847">
            <v>0</v>
          </cell>
          <cell r="W847">
            <v>0</v>
          </cell>
          <cell r="X847">
            <v>0</v>
          </cell>
          <cell r="Z847">
            <v>0</v>
          </cell>
          <cell r="AA847">
            <v>0</v>
          </cell>
          <cell r="AC847">
            <v>0</v>
          </cell>
          <cell r="AD847">
            <v>0</v>
          </cell>
          <cell r="AF847">
            <v>0</v>
          </cell>
          <cell r="AG847">
            <v>0</v>
          </cell>
          <cell r="AI847">
            <v>0</v>
          </cell>
          <cell r="AJ847">
            <v>0</v>
          </cell>
          <cell r="AL847">
            <v>0</v>
          </cell>
          <cell r="AM847">
            <v>0</v>
          </cell>
          <cell r="AO847">
            <v>0</v>
          </cell>
          <cell r="AP847">
            <v>0</v>
          </cell>
          <cell r="AR847">
            <v>0</v>
          </cell>
          <cell r="AS847">
            <v>0</v>
          </cell>
          <cell r="AU847">
            <v>0</v>
          </cell>
          <cell r="AV847">
            <v>0</v>
          </cell>
          <cell r="AX847">
            <v>0</v>
          </cell>
          <cell r="AY847">
            <v>0</v>
          </cell>
          <cell r="BA847">
            <v>0</v>
          </cell>
          <cell r="BB847">
            <v>0</v>
          </cell>
          <cell r="BD847">
            <v>0</v>
          </cell>
          <cell r="BE847">
            <v>0</v>
          </cell>
          <cell r="BG847">
            <v>0</v>
          </cell>
          <cell r="BH847">
            <v>0</v>
          </cell>
          <cell r="BJ847">
            <v>0</v>
          </cell>
          <cell r="BK847">
            <v>0</v>
          </cell>
          <cell r="BM847">
            <v>0</v>
          </cell>
          <cell r="BN847">
            <v>0</v>
          </cell>
          <cell r="BP847">
            <v>0</v>
          </cell>
          <cell r="BQ847">
            <v>0</v>
          </cell>
          <cell r="BS847">
            <v>0</v>
          </cell>
          <cell r="BT847">
            <v>0</v>
          </cell>
          <cell r="BV847">
            <v>0</v>
          </cell>
          <cell r="BW847">
            <v>0</v>
          </cell>
          <cell r="BY847">
            <v>0</v>
          </cell>
          <cell r="BZ847">
            <v>0</v>
          </cell>
          <cell r="CB847">
            <v>0</v>
          </cell>
          <cell r="CC847">
            <v>0</v>
          </cell>
          <cell r="CE847">
            <v>0</v>
          </cell>
          <cell r="CF847">
            <v>0</v>
          </cell>
          <cell r="CH847">
            <v>0</v>
          </cell>
          <cell r="CI847">
            <v>0</v>
          </cell>
          <cell r="CK847">
            <v>0</v>
          </cell>
          <cell r="CL847">
            <v>0</v>
          </cell>
          <cell r="CN847">
            <v>0</v>
          </cell>
          <cell r="CO847">
            <v>0</v>
          </cell>
        </row>
        <row r="848">
          <cell r="B848">
            <v>0</v>
          </cell>
          <cell r="C848">
            <v>0</v>
          </cell>
          <cell r="E848">
            <v>0</v>
          </cell>
          <cell r="F848">
            <v>0</v>
          </cell>
          <cell r="H848">
            <v>0</v>
          </cell>
          <cell r="I848">
            <v>0</v>
          </cell>
          <cell r="K848">
            <v>0</v>
          </cell>
          <cell r="L848">
            <v>0</v>
          </cell>
          <cell r="N848">
            <v>0</v>
          </cell>
          <cell r="O848">
            <v>0</v>
          </cell>
          <cell r="Q848">
            <v>0</v>
          </cell>
          <cell r="R848">
            <v>0</v>
          </cell>
          <cell r="T848">
            <v>0</v>
          </cell>
          <cell r="U848">
            <v>0</v>
          </cell>
          <cell r="W848">
            <v>0</v>
          </cell>
          <cell r="X848">
            <v>0</v>
          </cell>
          <cell r="Z848">
            <v>0</v>
          </cell>
          <cell r="AA848">
            <v>0</v>
          </cell>
          <cell r="AC848">
            <v>0</v>
          </cell>
          <cell r="AD848">
            <v>0</v>
          </cell>
          <cell r="AF848">
            <v>0</v>
          </cell>
          <cell r="AG848">
            <v>0</v>
          </cell>
          <cell r="AI848">
            <v>0</v>
          </cell>
          <cell r="AJ848">
            <v>0</v>
          </cell>
          <cell r="AL848">
            <v>0</v>
          </cell>
          <cell r="AM848">
            <v>0</v>
          </cell>
          <cell r="AO848">
            <v>0</v>
          </cell>
          <cell r="AP848">
            <v>0</v>
          </cell>
          <cell r="AR848">
            <v>0</v>
          </cell>
          <cell r="AS848">
            <v>0</v>
          </cell>
          <cell r="AU848">
            <v>0</v>
          </cell>
          <cell r="AV848">
            <v>0</v>
          </cell>
          <cell r="AX848">
            <v>0</v>
          </cell>
          <cell r="AY848">
            <v>0</v>
          </cell>
          <cell r="BA848">
            <v>0</v>
          </cell>
          <cell r="BB848">
            <v>0</v>
          </cell>
          <cell r="BD848">
            <v>0</v>
          </cell>
          <cell r="BE848">
            <v>0</v>
          </cell>
          <cell r="BG848">
            <v>0</v>
          </cell>
          <cell r="BH848">
            <v>0</v>
          </cell>
          <cell r="BJ848">
            <v>0</v>
          </cell>
          <cell r="BK848">
            <v>0</v>
          </cell>
          <cell r="BM848">
            <v>0</v>
          </cell>
          <cell r="BN848">
            <v>0</v>
          </cell>
          <cell r="BP848">
            <v>0</v>
          </cell>
          <cell r="BQ848">
            <v>0</v>
          </cell>
          <cell r="BS848">
            <v>0</v>
          </cell>
          <cell r="BT848">
            <v>0</v>
          </cell>
          <cell r="BV848">
            <v>0</v>
          </cell>
          <cell r="BW848">
            <v>0</v>
          </cell>
          <cell r="BY848">
            <v>0</v>
          </cell>
          <cell r="BZ848">
            <v>0</v>
          </cell>
          <cell r="CB848">
            <v>0</v>
          </cell>
          <cell r="CC848">
            <v>0</v>
          </cell>
          <cell r="CE848">
            <v>0</v>
          </cell>
          <cell r="CF848">
            <v>0</v>
          </cell>
          <cell r="CH848">
            <v>0</v>
          </cell>
          <cell r="CI848">
            <v>0</v>
          </cell>
          <cell r="CK848">
            <v>0</v>
          </cell>
          <cell r="CL848">
            <v>0</v>
          </cell>
          <cell r="CN848">
            <v>0</v>
          </cell>
          <cell r="CO848">
            <v>0</v>
          </cell>
        </row>
        <row r="849">
          <cell r="B849">
            <v>0</v>
          </cell>
          <cell r="C849">
            <v>0</v>
          </cell>
          <cell r="E849">
            <v>0</v>
          </cell>
          <cell r="F849">
            <v>0</v>
          </cell>
          <cell r="H849">
            <v>0</v>
          </cell>
          <cell r="I849">
            <v>0</v>
          </cell>
          <cell r="K849">
            <v>0</v>
          </cell>
          <cell r="L849">
            <v>0</v>
          </cell>
          <cell r="N849">
            <v>0</v>
          </cell>
          <cell r="O849">
            <v>0</v>
          </cell>
          <cell r="Q849">
            <v>0</v>
          </cell>
          <cell r="R849">
            <v>0</v>
          </cell>
          <cell r="T849">
            <v>0</v>
          </cell>
          <cell r="U849">
            <v>0</v>
          </cell>
          <cell r="W849">
            <v>0</v>
          </cell>
          <cell r="X849">
            <v>0</v>
          </cell>
          <cell r="Z849">
            <v>0</v>
          </cell>
          <cell r="AA849">
            <v>0</v>
          </cell>
          <cell r="AC849">
            <v>0</v>
          </cell>
          <cell r="AD849">
            <v>0</v>
          </cell>
          <cell r="AF849">
            <v>0</v>
          </cell>
          <cell r="AG849">
            <v>0</v>
          </cell>
          <cell r="AI849">
            <v>0</v>
          </cell>
          <cell r="AJ849">
            <v>0</v>
          </cell>
          <cell r="AL849">
            <v>0</v>
          </cell>
          <cell r="AM849">
            <v>0</v>
          </cell>
          <cell r="AO849">
            <v>0</v>
          </cell>
          <cell r="AP849">
            <v>0</v>
          </cell>
          <cell r="AR849">
            <v>0</v>
          </cell>
          <cell r="AS849">
            <v>0</v>
          </cell>
          <cell r="AU849">
            <v>0</v>
          </cell>
          <cell r="AV849">
            <v>0</v>
          </cell>
          <cell r="AX849">
            <v>0</v>
          </cell>
          <cell r="AY849">
            <v>0</v>
          </cell>
          <cell r="BA849">
            <v>0</v>
          </cell>
          <cell r="BB849">
            <v>0</v>
          </cell>
          <cell r="BD849">
            <v>0</v>
          </cell>
          <cell r="BE849">
            <v>0</v>
          </cell>
          <cell r="BG849">
            <v>0</v>
          </cell>
          <cell r="BH849">
            <v>0</v>
          </cell>
          <cell r="BJ849">
            <v>0</v>
          </cell>
          <cell r="BK849">
            <v>0</v>
          </cell>
          <cell r="BM849">
            <v>0</v>
          </cell>
          <cell r="BN849">
            <v>0</v>
          </cell>
          <cell r="BP849">
            <v>0</v>
          </cell>
          <cell r="BQ849">
            <v>0</v>
          </cell>
          <cell r="BS849">
            <v>0</v>
          </cell>
          <cell r="BT849">
            <v>0</v>
          </cell>
          <cell r="BV849">
            <v>0</v>
          </cell>
          <cell r="BW849">
            <v>0</v>
          </cell>
          <cell r="BY849">
            <v>0</v>
          </cell>
          <cell r="BZ849">
            <v>0</v>
          </cell>
          <cell r="CB849">
            <v>0</v>
          </cell>
          <cell r="CC849">
            <v>0</v>
          </cell>
          <cell r="CE849">
            <v>0</v>
          </cell>
          <cell r="CF849">
            <v>0</v>
          </cell>
          <cell r="CH849">
            <v>0</v>
          </cell>
          <cell r="CI849">
            <v>0</v>
          </cell>
          <cell r="CK849">
            <v>0</v>
          </cell>
          <cell r="CL849">
            <v>0</v>
          </cell>
          <cell r="CN849">
            <v>0</v>
          </cell>
          <cell r="CO849">
            <v>0</v>
          </cell>
        </row>
        <row r="850">
          <cell r="B850">
            <v>0</v>
          </cell>
          <cell r="C850">
            <v>0</v>
          </cell>
          <cell r="E850">
            <v>0</v>
          </cell>
          <cell r="F850">
            <v>0</v>
          </cell>
          <cell r="H850">
            <v>0</v>
          </cell>
          <cell r="I850">
            <v>0</v>
          </cell>
          <cell r="K850">
            <v>0</v>
          </cell>
          <cell r="L850">
            <v>0</v>
          </cell>
          <cell r="N850">
            <v>0</v>
          </cell>
          <cell r="O850">
            <v>0</v>
          </cell>
          <cell r="Q850">
            <v>0</v>
          </cell>
          <cell r="R850">
            <v>0</v>
          </cell>
          <cell r="T850">
            <v>0</v>
          </cell>
          <cell r="U850">
            <v>0</v>
          </cell>
          <cell r="W850">
            <v>0</v>
          </cell>
          <cell r="X850">
            <v>0</v>
          </cell>
          <cell r="Z850">
            <v>0</v>
          </cell>
          <cell r="AA850">
            <v>0</v>
          </cell>
          <cell r="AC850">
            <v>0</v>
          </cell>
          <cell r="AD850">
            <v>0</v>
          </cell>
          <cell r="AF850">
            <v>0</v>
          </cell>
          <cell r="AG850">
            <v>0</v>
          </cell>
          <cell r="AI850">
            <v>0</v>
          </cell>
          <cell r="AJ850">
            <v>0</v>
          </cell>
          <cell r="AL850">
            <v>0</v>
          </cell>
          <cell r="AM850">
            <v>0</v>
          </cell>
          <cell r="AO850">
            <v>0</v>
          </cell>
          <cell r="AP850">
            <v>0</v>
          </cell>
          <cell r="AR850">
            <v>0</v>
          </cell>
          <cell r="AS850">
            <v>0</v>
          </cell>
          <cell r="AU850">
            <v>0</v>
          </cell>
          <cell r="AV850">
            <v>0</v>
          </cell>
          <cell r="AX850">
            <v>0</v>
          </cell>
          <cell r="AY850">
            <v>0</v>
          </cell>
          <cell r="BA850">
            <v>0</v>
          </cell>
          <cell r="BB850">
            <v>0</v>
          </cell>
          <cell r="BD850">
            <v>0</v>
          </cell>
          <cell r="BE850">
            <v>0</v>
          </cell>
          <cell r="BG850">
            <v>0</v>
          </cell>
          <cell r="BH850">
            <v>0</v>
          </cell>
          <cell r="BJ850">
            <v>0</v>
          </cell>
          <cell r="BK850">
            <v>0</v>
          </cell>
          <cell r="BM850">
            <v>0</v>
          </cell>
          <cell r="BN850">
            <v>0</v>
          </cell>
          <cell r="BP850">
            <v>0</v>
          </cell>
          <cell r="BQ850">
            <v>0</v>
          </cell>
          <cell r="BS850">
            <v>0</v>
          </cell>
          <cell r="BT850">
            <v>0</v>
          </cell>
          <cell r="BV850">
            <v>0</v>
          </cell>
          <cell r="BW850">
            <v>0</v>
          </cell>
          <cell r="BY850">
            <v>0</v>
          </cell>
          <cell r="BZ850">
            <v>0</v>
          </cell>
          <cell r="CB850">
            <v>0</v>
          </cell>
          <cell r="CC850">
            <v>0</v>
          </cell>
          <cell r="CE850">
            <v>0</v>
          </cell>
          <cell r="CF850">
            <v>0</v>
          </cell>
          <cell r="CH850">
            <v>0</v>
          </cell>
          <cell r="CI850">
            <v>0</v>
          </cell>
          <cell r="CK850">
            <v>0</v>
          </cell>
          <cell r="CL850">
            <v>0</v>
          </cell>
          <cell r="CN850">
            <v>0</v>
          </cell>
          <cell r="CO850">
            <v>0</v>
          </cell>
        </row>
        <row r="851">
          <cell r="B851">
            <v>0</v>
          </cell>
          <cell r="C851">
            <v>0</v>
          </cell>
          <cell r="E851">
            <v>0</v>
          </cell>
          <cell r="F851">
            <v>0</v>
          </cell>
          <cell r="H851">
            <v>0</v>
          </cell>
          <cell r="I851">
            <v>0</v>
          </cell>
          <cell r="K851">
            <v>0</v>
          </cell>
          <cell r="L851">
            <v>0</v>
          </cell>
          <cell r="N851">
            <v>0</v>
          </cell>
          <cell r="O851">
            <v>0</v>
          </cell>
          <cell r="Q851">
            <v>0</v>
          </cell>
          <cell r="R851">
            <v>0</v>
          </cell>
          <cell r="T851">
            <v>0</v>
          </cell>
          <cell r="U851">
            <v>0</v>
          </cell>
          <cell r="W851">
            <v>0</v>
          </cell>
          <cell r="X851">
            <v>0</v>
          </cell>
          <cell r="Z851">
            <v>0</v>
          </cell>
          <cell r="AA851">
            <v>0</v>
          </cell>
          <cell r="AC851">
            <v>0</v>
          </cell>
          <cell r="AD851">
            <v>0</v>
          </cell>
          <cell r="AF851">
            <v>0</v>
          </cell>
          <cell r="AG851">
            <v>0</v>
          </cell>
          <cell r="AI851">
            <v>0</v>
          </cell>
          <cell r="AJ851">
            <v>0</v>
          </cell>
          <cell r="AL851">
            <v>0</v>
          </cell>
          <cell r="AM851">
            <v>0</v>
          </cell>
          <cell r="AO851">
            <v>0</v>
          </cell>
          <cell r="AP851">
            <v>0</v>
          </cell>
          <cell r="AR851">
            <v>0</v>
          </cell>
          <cell r="AS851">
            <v>0</v>
          </cell>
          <cell r="AU851">
            <v>0</v>
          </cell>
          <cell r="AV851">
            <v>0</v>
          </cell>
          <cell r="AX851">
            <v>0</v>
          </cell>
          <cell r="AY851">
            <v>0</v>
          </cell>
          <cell r="BA851">
            <v>0</v>
          </cell>
          <cell r="BB851">
            <v>0</v>
          </cell>
          <cell r="BD851">
            <v>0</v>
          </cell>
          <cell r="BE851">
            <v>0</v>
          </cell>
          <cell r="BG851">
            <v>0</v>
          </cell>
          <cell r="BH851">
            <v>0</v>
          </cell>
          <cell r="BJ851">
            <v>0</v>
          </cell>
          <cell r="BK851">
            <v>0</v>
          </cell>
          <cell r="BM851">
            <v>0</v>
          </cell>
          <cell r="BN851">
            <v>0</v>
          </cell>
          <cell r="BP851">
            <v>0</v>
          </cell>
          <cell r="BQ851">
            <v>0</v>
          </cell>
          <cell r="BS851">
            <v>0</v>
          </cell>
          <cell r="BT851">
            <v>0</v>
          </cell>
          <cell r="BV851">
            <v>0</v>
          </cell>
          <cell r="BW851">
            <v>0</v>
          </cell>
          <cell r="BY851">
            <v>0</v>
          </cell>
          <cell r="BZ851">
            <v>0</v>
          </cell>
          <cell r="CB851">
            <v>0</v>
          </cell>
          <cell r="CC851">
            <v>0</v>
          </cell>
          <cell r="CE851">
            <v>0</v>
          </cell>
          <cell r="CF851">
            <v>0</v>
          </cell>
          <cell r="CH851">
            <v>0</v>
          </cell>
          <cell r="CI851">
            <v>0</v>
          </cell>
          <cell r="CK851">
            <v>0</v>
          </cell>
          <cell r="CL851">
            <v>0</v>
          </cell>
          <cell r="CN851">
            <v>0</v>
          </cell>
          <cell r="CO851">
            <v>0</v>
          </cell>
        </row>
        <row r="852">
          <cell r="B852">
            <v>0</v>
          </cell>
          <cell r="C852">
            <v>0</v>
          </cell>
          <cell r="E852">
            <v>0</v>
          </cell>
          <cell r="F852">
            <v>0</v>
          </cell>
          <cell r="H852">
            <v>0</v>
          </cell>
          <cell r="I852">
            <v>0</v>
          </cell>
          <cell r="K852">
            <v>0</v>
          </cell>
          <cell r="L852">
            <v>0</v>
          </cell>
          <cell r="N852">
            <v>0</v>
          </cell>
          <cell r="O852">
            <v>0</v>
          </cell>
          <cell r="Q852">
            <v>0</v>
          </cell>
          <cell r="R852">
            <v>0</v>
          </cell>
          <cell r="T852">
            <v>0</v>
          </cell>
          <cell r="U852">
            <v>0</v>
          </cell>
          <cell r="W852">
            <v>0</v>
          </cell>
          <cell r="X852">
            <v>0</v>
          </cell>
          <cell r="Z852">
            <v>0</v>
          </cell>
          <cell r="AA852">
            <v>0</v>
          </cell>
          <cell r="AC852">
            <v>0</v>
          </cell>
          <cell r="AD852">
            <v>0</v>
          </cell>
          <cell r="AF852">
            <v>0</v>
          </cell>
          <cell r="AG852">
            <v>0</v>
          </cell>
          <cell r="AI852">
            <v>0</v>
          </cell>
          <cell r="AJ852">
            <v>0</v>
          </cell>
          <cell r="AL852">
            <v>0</v>
          </cell>
          <cell r="AM852">
            <v>0</v>
          </cell>
          <cell r="AO852">
            <v>0</v>
          </cell>
          <cell r="AP852">
            <v>0</v>
          </cell>
          <cell r="AR852">
            <v>0</v>
          </cell>
          <cell r="AS852">
            <v>0</v>
          </cell>
          <cell r="AU852">
            <v>0</v>
          </cell>
          <cell r="AV852">
            <v>0</v>
          </cell>
          <cell r="AX852">
            <v>0</v>
          </cell>
          <cell r="AY852">
            <v>0</v>
          </cell>
          <cell r="BA852">
            <v>0</v>
          </cell>
          <cell r="BB852">
            <v>0</v>
          </cell>
          <cell r="BD852">
            <v>0</v>
          </cell>
          <cell r="BE852">
            <v>0</v>
          </cell>
          <cell r="BG852">
            <v>0</v>
          </cell>
          <cell r="BH852">
            <v>0</v>
          </cell>
          <cell r="BJ852">
            <v>0</v>
          </cell>
          <cell r="BK852">
            <v>0</v>
          </cell>
          <cell r="BM852">
            <v>0</v>
          </cell>
          <cell r="BN852">
            <v>0</v>
          </cell>
          <cell r="BP852">
            <v>0</v>
          </cell>
          <cell r="BQ852">
            <v>0</v>
          </cell>
          <cell r="BS852">
            <v>0</v>
          </cell>
          <cell r="BT852">
            <v>0</v>
          </cell>
          <cell r="BV852">
            <v>0</v>
          </cell>
          <cell r="BW852">
            <v>0</v>
          </cell>
          <cell r="BY852">
            <v>0</v>
          </cell>
          <cell r="BZ852">
            <v>0</v>
          </cell>
          <cell r="CB852">
            <v>0</v>
          </cell>
          <cell r="CC852">
            <v>0</v>
          </cell>
          <cell r="CE852">
            <v>0</v>
          </cell>
          <cell r="CF852">
            <v>0</v>
          </cell>
          <cell r="CH852">
            <v>0</v>
          </cell>
          <cell r="CI852">
            <v>0</v>
          </cell>
          <cell r="CK852">
            <v>0</v>
          </cell>
          <cell r="CL852">
            <v>0</v>
          </cell>
          <cell r="CN852">
            <v>0</v>
          </cell>
          <cell r="CO852">
            <v>0</v>
          </cell>
        </row>
        <row r="853">
          <cell r="B853">
            <v>0</v>
          </cell>
          <cell r="C853">
            <v>0</v>
          </cell>
          <cell r="E853">
            <v>0</v>
          </cell>
          <cell r="F853">
            <v>0</v>
          </cell>
          <cell r="H853">
            <v>0</v>
          </cell>
          <cell r="I853">
            <v>0</v>
          </cell>
          <cell r="K853">
            <v>0</v>
          </cell>
          <cell r="L853">
            <v>0</v>
          </cell>
          <cell r="N853">
            <v>0</v>
          </cell>
          <cell r="O853">
            <v>0</v>
          </cell>
          <cell r="Q853">
            <v>0</v>
          </cell>
          <cell r="R853">
            <v>0</v>
          </cell>
          <cell r="T853">
            <v>0</v>
          </cell>
          <cell r="U853">
            <v>0</v>
          </cell>
          <cell r="W853">
            <v>0</v>
          </cell>
          <cell r="X853">
            <v>0</v>
          </cell>
          <cell r="Z853">
            <v>0</v>
          </cell>
          <cell r="AA853">
            <v>0</v>
          </cell>
          <cell r="AC853">
            <v>0</v>
          </cell>
          <cell r="AD853">
            <v>0</v>
          </cell>
          <cell r="AF853">
            <v>0</v>
          </cell>
          <cell r="AG853">
            <v>0</v>
          </cell>
          <cell r="AI853">
            <v>0</v>
          </cell>
          <cell r="AJ853">
            <v>0</v>
          </cell>
          <cell r="AL853">
            <v>0</v>
          </cell>
          <cell r="AM853">
            <v>0</v>
          </cell>
          <cell r="AO853">
            <v>0</v>
          </cell>
          <cell r="AP853">
            <v>0</v>
          </cell>
          <cell r="AR853">
            <v>0</v>
          </cell>
          <cell r="AS853">
            <v>0</v>
          </cell>
          <cell r="AU853">
            <v>0</v>
          </cell>
          <cell r="AV853">
            <v>0</v>
          </cell>
          <cell r="AX853">
            <v>0</v>
          </cell>
          <cell r="AY853">
            <v>0</v>
          </cell>
          <cell r="BA853">
            <v>0</v>
          </cell>
          <cell r="BB853">
            <v>0</v>
          </cell>
          <cell r="BD853">
            <v>0</v>
          </cell>
          <cell r="BE853">
            <v>0</v>
          </cell>
          <cell r="BG853">
            <v>0</v>
          </cell>
          <cell r="BH853">
            <v>0</v>
          </cell>
          <cell r="BJ853">
            <v>0</v>
          </cell>
          <cell r="BK853">
            <v>0</v>
          </cell>
          <cell r="BM853">
            <v>0</v>
          </cell>
          <cell r="BN853">
            <v>0</v>
          </cell>
          <cell r="BP853">
            <v>0</v>
          </cell>
          <cell r="BQ853">
            <v>0</v>
          </cell>
          <cell r="BS853">
            <v>0</v>
          </cell>
          <cell r="BT853">
            <v>0</v>
          </cell>
          <cell r="BV853">
            <v>0</v>
          </cell>
          <cell r="BW853">
            <v>0</v>
          </cell>
          <cell r="BY853">
            <v>0</v>
          </cell>
          <cell r="BZ853">
            <v>0</v>
          </cell>
          <cell r="CB853">
            <v>0</v>
          </cell>
          <cell r="CC853">
            <v>0</v>
          </cell>
          <cell r="CE853">
            <v>0</v>
          </cell>
          <cell r="CF853">
            <v>0</v>
          </cell>
          <cell r="CH853">
            <v>0</v>
          </cell>
          <cell r="CI853">
            <v>0</v>
          </cell>
          <cell r="CK853">
            <v>0</v>
          </cell>
          <cell r="CL853">
            <v>0</v>
          </cell>
          <cell r="CN853">
            <v>0</v>
          </cell>
          <cell r="CO853">
            <v>0</v>
          </cell>
        </row>
        <row r="854">
          <cell r="B854">
            <v>0</v>
          </cell>
          <cell r="C854">
            <v>0</v>
          </cell>
          <cell r="E854">
            <v>0</v>
          </cell>
          <cell r="F854">
            <v>0</v>
          </cell>
          <cell r="H854">
            <v>0</v>
          </cell>
          <cell r="I854">
            <v>0</v>
          </cell>
          <cell r="K854">
            <v>0</v>
          </cell>
          <cell r="L854">
            <v>0</v>
          </cell>
          <cell r="N854">
            <v>0</v>
          </cell>
          <cell r="O854">
            <v>0</v>
          </cell>
          <cell r="Q854">
            <v>0</v>
          </cell>
          <cell r="R854">
            <v>0</v>
          </cell>
          <cell r="T854">
            <v>0</v>
          </cell>
          <cell r="U854">
            <v>0</v>
          </cell>
          <cell r="W854">
            <v>0</v>
          </cell>
          <cell r="X854">
            <v>0</v>
          </cell>
          <cell r="Z854">
            <v>0</v>
          </cell>
          <cell r="AA854">
            <v>0</v>
          </cell>
          <cell r="AC854">
            <v>0</v>
          </cell>
          <cell r="AD854">
            <v>0</v>
          </cell>
          <cell r="AF854">
            <v>0</v>
          </cell>
          <cell r="AG854">
            <v>0</v>
          </cell>
          <cell r="AI854">
            <v>0</v>
          </cell>
          <cell r="AJ854">
            <v>0</v>
          </cell>
          <cell r="AL854">
            <v>0</v>
          </cell>
          <cell r="AM854">
            <v>0</v>
          </cell>
          <cell r="AO854">
            <v>0</v>
          </cell>
          <cell r="AP854">
            <v>0</v>
          </cell>
          <cell r="AR854">
            <v>0</v>
          </cell>
          <cell r="AS854">
            <v>0</v>
          </cell>
          <cell r="AU854">
            <v>0</v>
          </cell>
          <cell r="AV854">
            <v>0</v>
          </cell>
          <cell r="AX854">
            <v>0</v>
          </cell>
          <cell r="AY854">
            <v>0</v>
          </cell>
          <cell r="BA854">
            <v>0</v>
          </cell>
          <cell r="BB854">
            <v>0</v>
          </cell>
          <cell r="BD854">
            <v>0</v>
          </cell>
          <cell r="BE854">
            <v>0</v>
          </cell>
          <cell r="BG854">
            <v>0</v>
          </cell>
          <cell r="BH854">
            <v>0</v>
          </cell>
          <cell r="BJ854">
            <v>0</v>
          </cell>
          <cell r="BK854">
            <v>0</v>
          </cell>
          <cell r="BM854">
            <v>0</v>
          </cell>
          <cell r="BN854">
            <v>0</v>
          </cell>
          <cell r="BP854">
            <v>0</v>
          </cell>
          <cell r="BQ854">
            <v>0</v>
          </cell>
          <cell r="BS854">
            <v>0</v>
          </cell>
          <cell r="BT854">
            <v>0</v>
          </cell>
          <cell r="BV854">
            <v>0</v>
          </cell>
          <cell r="BW854">
            <v>0</v>
          </cell>
          <cell r="BY854">
            <v>0</v>
          </cell>
          <cell r="BZ854">
            <v>0</v>
          </cell>
          <cell r="CB854">
            <v>0</v>
          </cell>
          <cell r="CC854">
            <v>0</v>
          </cell>
          <cell r="CE854">
            <v>0</v>
          </cell>
          <cell r="CF854">
            <v>0</v>
          </cell>
          <cell r="CH854">
            <v>0</v>
          </cell>
          <cell r="CI854">
            <v>0</v>
          </cell>
          <cell r="CK854">
            <v>0</v>
          </cell>
          <cell r="CL854">
            <v>0</v>
          </cell>
          <cell r="CN854">
            <v>0</v>
          </cell>
          <cell r="CO854">
            <v>0</v>
          </cell>
        </row>
        <row r="855">
          <cell r="B855">
            <v>0</v>
          </cell>
          <cell r="C855">
            <v>0</v>
          </cell>
          <cell r="E855">
            <v>0</v>
          </cell>
          <cell r="F855">
            <v>0</v>
          </cell>
          <cell r="H855">
            <v>0</v>
          </cell>
          <cell r="I855">
            <v>0</v>
          </cell>
          <cell r="K855">
            <v>0</v>
          </cell>
          <cell r="L855">
            <v>0</v>
          </cell>
          <cell r="N855">
            <v>0</v>
          </cell>
          <cell r="O855">
            <v>0</v>
          </cell>
          <cell r="Q855">
            <v>0</v>
          </cell>
          <cell r="R855">
            <v>0</v>
          </cell>
          <cell r="T855">
            <v>0</v>
          </cell>
          <cell r="U855">
            <v>0</v>
          </cell>
          <cell r="W855">
            <v>0</v>
          </cell>
          <cell r="X855">
            <v>0</v>
          </cell>
          <cell r="Z855">
            <v>0</v>
          </cell>
          <cell r="AA855">
            <v>0</v>
          </cell>
          <cell r="AC855">
            <v>0</v>
          </cell>
          <cell r="AD855">
            <v>0</v>
          </cell>
          <cell r="AF855">
            <v>0</v>
          </cell>
          <cell r="AG855">
            <v>0</v>
          </cell>
          <cell r="AI855">
            <v>0</v>
          </cell>
          <cell r="AJ855">
            <v>0</v>
          </cell>
          <cell r="AL855">
            <v>0</v>
          </cell>
          <cell r="AM855">
            <v>0</v>
          </cell>
          <cell r="AO855">
            <v>0</v>
          </cell>
          <cell r="AP855">
            <v>0</v>
          </cell>
          <cell r="AR855">
            <v>0</v>
          </cell>
          <cell r="AS855">
            <v>0</v>
          </cell>
          <cell r="AU855">
            <v>0</v>
          </cell>
          <cell r="AV855">
            <v>0</v>
          </cell>
          <cell r="AX855">
            <v>0</v>
          </cell>
          <cell r="AY855">
            <v>0</v>
          </cell>
          <cell r="BA855">
            <v>0</v>
          </cell>
          <cell r="BB855">
            <v>0</v>
          </cell>
          <cell r="BD855">
            <v>0</v>
          </cell>
          <cell r="BE855">
            <v>0</v>
          </cell>
          <cell r="BG855">
            <v>0</v>
          </cell>
          <cell r="BH855">
            <v>0</v>
          </cell>
          <cell r="BJ855">
            <v>0</v>
          </cell>
          <cell r="BK855">
            <v>0</v>
          </cell>
          <cell r="BM855">
            <v>0</v>
          </cell>
          <cell r="BN855">
            <v>0</v>
          </cell>
          <cell r="BP855">
            <v>0</v>
          </cell>
          <cell r="BQ855">
            <v>0</v>
          </cell>
          <cell r="BS855">
            <v>0</v>
          </cell>
          <cell r="BT855">
            <v>0</v>
          </cell>
          <cell r="BV855">
            <v>0</v>
          </cell>
          <cell r="BW855">
            <v>0</v>
          </cell>
          <cell r="BY855">
            <v>0</v>
          </cell>
          <cell r="BZ855">
            <v>0</v>
          </cell>
          <cell r="CB855">
            <v>0</v>
          </cell>
          <cell r="CC855">
            <v>0</v>
          </cell>
          <cell r="CE855">
            <v>0</v>
          </cell>
          <cell r="CF855">
            <v>0</v>
          </cell>
          <cell r="CH855">
            <v>0</v>
          </cell>
          <cell r="CI855">
            <v>0</v>
          </cell>
          <cell r="CK855">
            <v>0</v>
          </cell>
          <cell r="CL855">
            <v>0</v>
          </cell>
          <cell r="CN855">
            <v>0</v>
          </cell>
          <cell r="CO855">
            <v>0</v>
          </cell>
        </row>
        <row r="856">
          <cell r="B856">
            <v>0</v>
          </cell>
          <cell r="C856">
            <v>0</v>
          </cell>
          <cell r="E856">
            <v>0</v>
          </cell>
          <cell r="F856">
            <v>0</v>
          </cell>
          <cell r="H856">
            <v>0</v>
          </cell>
          <cell r="I856">
            <v>0</v>
          </cell>
          <cell r="K856">
            <v>0</v>
          </cell>
          <cell r="L856">
            <v>0</v>
          </cell>
          <cell r="N856">
            <v>0</v>
          </cell>
          <cell r="O856">
            <v>0</v>
          </cell>
          <cell r="Q856">
            <v>0</v>
          </cell>
          <cell r="R856">
            <v>0</v>
          </cell>
          <cell r="T856">
            <v>0</v>
          </cell>
          <cell r="U856">
            <v>0</v>
          </cell>
          <cell r="W856">
            <v>0</v>
          </cell>
          <cell r="X856">
            <v>0</v>
          </cell>
          <cell r="Z856">
            <v>0</v>
          </cell>
          <cell r="AA856">
            <v>0</v>
          </cell>
          <cell r="AC856">
            <v>0</v>
          </cell>
          <cell r="AD856">
            <v>0</v>
          </cell>
          <cell r="AF856">
            <v>0</v>
          </cell>
          <cell r="AG856">
            <v>0</v>
          </cell>
          <cell r="AI856">
            <v>0</v>
          </cell>
          <cell r="AJ856">
            <v>0</v>
          </cell>
          <cell r="AL856">
            <v>0</v>
          </cell>
          <cell r="AM856">
            <v>0</v>
          </cell>
          <cell r="AO856">
            <v>0</v>
          </cell>
          <cell r="AP856">
            <v>0</v>
          </cell>
          <cell r="AR856">
            <v>0</v>
          </cell>
          <cell r="AS856">
            <v>0</v>
          </cell>
          <cell r="AU856">
            <v>0</v>
          </cell>
          <cell r="AV856">
            <v>0</v>
          </cell>
          <cell r="AX856">
            <v>0</v>
          </cell>
          <cell r="AY856">
            <v>0</v>
          </cell>
          <cell r="BA856">
            <v>0</v>
          </cell>
          <cell r="BB856">
            <v>0</v>
          </cell>
          <cell r="BD856">
            <v>0</v>
          </cell>
          <cell r="BE856">
            <v>0</v>
          </cell>
          <cell r="BG856">
            <v>0</v>
          </cell>
          <cell r="BH856">
            <v>0</v>
          </cell>
          <cell r="BJ856">
            <v>0</v>
          </cell>
          <cell r="BK856">
            <v>0</v>
          </cell>
          <cell r="BM856">
            <v>0</v>
          </cell>
          <cell r="BN856">
            <v>0</v>
          </cell>
          <cell r="BP856">
            <v>0</v>
          </cell>
          <cell r="BQ856">
            <v>0</v>
          </cell>
          <cell r="BS856">
            <v>0</v>
          </cell>
          <cell r="BT856">
            <v>0</v>
          </cell>
          <cell r="BV856">
            <v>0</v>
          </cell>
          <cell r="BW856">
            <v>0</v>
          </cell>
          <cell r="BY856">
            <v>0</v>
          </cell>
          <cell r="BZ856">
            <v>0</v>
          </cell>
          <cell r="CB856">
            <v>0</v>
          </cell>
          <cell r="CC856">
            <v>0</v>
          </cell>
          <cell r="CE856">
            <v>0</v>
          </cell>
          <cell r="CF856">
            <v>0</v>
          </cell>
          <cell r="CH856">
            <v>0</v>
          </cell>
          <cell r="CI856">
            <v>0</v>
          </cell>
          <cell r="CK856">
            <v>0</v>
          </cell>
          <cell r="CL856">
            <v>0</v>
          </cell>
          <cell r="CN856">
            <v>0</v>
          </cell>
          <cell r="CO856">
            <v>0</v>
          </cell>
        </row>
        <row r="857">
          <cell r="B857">
            <v>0</v>
          </cell>
          <cell r="C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0</v>
          </cell>
          <cell r="K857">
            <v>0</v>
          </cell>
          <cell r="L857">
            <v>0</v>
          </cell>
          <cell r="N857">
            <v>0</v>
          </cell>
          <cell r="O857">
            <v>0</v>
          </cell>
          <cell r="Q857">
            <v>0</v>
          </cell>
          <cell r="R857">
            <v>0</v>
          </cell>
          <cell r="T857">
            <v>0</v>
          </cell>
          <cell r="U857">
            <v>0</v>
          </cell>
          <cell r="W857">
            <v>0</v>
          </cell>
          <cell r="X857">
            <v>0</v>
          </cell>
          <cell r="Z857">
            <v>0</v>
          </cell>
          <cell r="AA857">
            <v>0</v>
          </cell>
          <cell r="AC857">
            <v>0</v>
          </cell>
          <cell r="AD857">
            <v>0</v>
          </cell>
          <cell r="AF857">
            <v>0</v>
          </cell>
          <cell r="AG857">
            <v>0</v>
          </cell>
          <cell r="AI857">
            <v>0</v>
          </cell>
          <cell r="AJ857">
            <v>0</v>
          </cell>
          <cell r="AL857">
            <v>0</v>
          </cell>
          <cell r="AM857">
            <v>0</v>
          </cell>
          <cell r="AO857">
            <v>0</v>
          </cell>
          <cell r="AP857">
            <v>0</v>
          </cell>
          <cell r="AR857">
            <v>0</v>
          </cell>
          <cell r="AS857">
            <v>0</v>
          </cell>
          <cell r="AU857">
            <v>0</v>
          </cell>
          <cell r="AV857">
            <v>0</v>
          </cell>
          <cell r="AX857">
            <v>0</v>
          </cell>
          <cell r="AY857">
            <v>0</v>
          </cell>
          <cell r="BA857">
            <v>0</v>
          </cell>
          <cell r="BB857">
            <v>0</v>
          </cell>
          <cell r="BD857">
            <v>0</v>
          </cell>
          <cell r="BE857">
            <v>0</v>
          </cell>
          <cell r="BG857">
            <v>0</v>
          </cell>
          <cell r="BH857">
            <v>0</v>
          </cell>
          <cell r="BJ857">
            <v>0</v>
          </cell>
          <cell r="BK857">
            <v>0</v>
          </cell>
          <cell r="BM857">
            <v>0</v>
          </cell>
          <cell r="BN857">
            <v>0</v>
          </cell>
          <cell r="BP857">
            <v>0</v>
          </cell>
          <cell r="BQ857">
            <v>0</v>
          </cell>
          <cell r="BS857">
            <v>0</v>
          </cell>
          <cell r="BT857">
            <v>0</v>
          </cell>
          <cell r="BV857">
            <v>0</v>
          </cell>
          <cell r="BW857">
            <v>0</v>
          </cell>
          <cell r="BY857">
            <v>0</v>
          </cell>
          <cell r="BZ857">
            <v>0</v>
          </cell>
          <cell r="CB857">
            <v>0</v>
          </cell>
          <cell r="CC857">
            <v>0</v>
          </cell>
          <cell r="CE857">
            <v>0</v>
          </cell>
          <cell r="CF857">
            <v>0</v>
          </cell>
          <cell r="CH857">
            <v>0</v>
          </cell>
          <cell r="CI857">
            <v>0</v>
          </cell>
          <cell r="CK857">
            <v>0</v>
          </cell>
          <cell r="CL857">
            <v>0</v>
          </cell>
          <cell r="CN857">
            <v>0</v>
          </cell>
          <cell r="CO857">
            <v>0</v>
          </cell>
        </row>
        <row r="858">
          <cell r="B858">
            <v>0</v>
          </cell>
          <cell r="C858">
            <v>0</v>
          </cell>
          <cell r="E858">
            <v>0</v>
          </cell>
          <cell r="F858">
            <v>0</v>
          </cell>
          <cell r="H858">
            <v>0</v>
          </cell>
          <cell r="I858">
            <v>0</v>
          </cell>
          <cell r="K858">
            <v>0</v>
          </cell>
          <cell r="L858">
            <v>0</v>
          </cell>
          <cell r="N858">
            <v>0</v>
          </cell>
          <cell r="O858">
            <v>0</v>
          </cell>
          <cell r="Q858">
            <v>0</v>
          </cell>
          <cell r="R858">
            <v>0</v>
          </cell>
          <cell r="T858">
            <v>0</v>
          </cell>
          <cell r="U858">
            <v>0</v>
          </cell>
          <cell r="W858">
            <v>0</v>
          </cell>
          <cell r="X858">
            <v>0</v>
          </cell>
          <cell r="Z858">
            <v>0</v>
          </cell>
          <cell r="AA858">
            <v>0</v>
          </cell>
          <cell r="AC858">
            <v>0</v>
          </cell>
          <cell r="AD858">
            <v>0</v>
          </cell>
          <cell r="AF858">
            <v>0</v>
          </cell>
          <cell r="AG858">
            <v>0</v>
          </cell>
          <cell r="AI858">
            <v>0</v>
          </cell>
          <cell r="AJ858">
            <v>0</v>
          </cell>
          <cell r="AL858">
            <v>0</v>
          </cell>
          <cell r="AM858">
            <v>0</v>
          </cell>
          <cell r="AO858">
            <v>0</v>
          </cell>
          <cell r="AP858">
            <v>0</v>
          </cell>
          <cell r="AR858">
            <v>0</v>
          </cell>
          <cell r="AS858">
            <v>0</v>
          </cell>
          <cell r="AU858">
            <v>0</v>
          </cell>
          <cell r="AV858">
            <v>0</v>
          </cell>
          <cell r="AX858">
            <v>0</v>
          </cell>
          <cell r="AY858">
            <v>0</v>
          </cell>
          <cell r="BA858">
            <v>0</v>
          </cell>
          <cell r="BB858">
            <v>0</v>
          </cell>
          <cell r="BD858">
            <v>0</v>
          </cell>
          <cell r="BE858">
            <v>0</v>
          </cell>
          <cell r="BG858">
            <v>0</v>
          </cell>
          <cell r="BH858">
            <v>0</v>
          </cell>
          <cell r="BJ858">
            <v>0</v>
          </cell>
          <cell r="BK858">
            <v>0</v>
          </cell>
          <cell r="BM858">
            <v>0</v>
          </cell>
          <cell r="BN858">
            <v>0</v>
          </cell>
          <cell r="BP858">
            <v>0</v>
          </cell>
          <cell r="BQ858">
            <v>0</v>
          </cell>
          <cell r="BS858">
            <v>0</v>
          </cell>
          <cell r="BT858">
            <v>0</v>
          </cell>
          <cell r="BV858">
            <v>0</v>
          </cell>
          <cell r="BW858">
            <v>0</v>
          </cell>
          <cell r="BY858">
            <v>0</v>
          </cell>
          <cell r="BZ858">
            <v>0</v>
          </cell>
          <cell r="CB858">
            <v>0</v>
          </cell>
          <cell r="CC858">
            <v>0</v>
          </cell>
          <cell r="CE858">
            <v>0</v>
          </cell>
          <cell r="CF858">
            <v>0</v>
          </cell>
          <cell r="CH858">
            <v>0</v>
          </cell>
          <cell r="CI858">
            <v>0</v>
          </cell>
          <cell r="CK858">
            <v>0</v>
          </cell>
          <cell r="CL858">
            <v>0</v>
          </cell>
          <cell r="CN858">
            <v>0</v>
          </cell>
          <cell r="CO858">
            <v>0</v>
          </cell>
        </row>
        <row r="859">
          <cell r="B859">
            <v>0</v>
          </cell>
          <cell r="C859">
            <v>0</v>
          </cell>
          <cell r="E859">
            <v>0</v>
          </cell>
          <cell r="F859">
            <v>0</v>
          </cell>
          <cell r="H859">
            <v>0</v>
          </cell>
          <cell r="I859">
            <v>0</v>
          </cell>
          <cell r="K859">
            <v>0</v>
          </cell>
          <cell r="L859">
            <v>0</v>
          </cell>
          <cell r="N859">
            <v>0</v>
          </cell>
          <cell r="O859">
            <v>0</v>
          </cell>
          <cell r="Q859">
            <v>0</v>
          </cell>
          <cell r="R859">
            <v>0</v>
          </cell>
          <cell r="T859">
            <v>0</v>
          </cell>
          <cell r="U859">
            <v>0</v>
          </cell>
          <cell r="W859">
            <v>0</v>
          </cell>
          <cell r="X859">
            <v>0</v>
          </cell>
          <cell r="Z859">
            <v>0</v>
          </cell>
          <cell r="AA859">
            <v>0</v>
          </cell>
          <cell r="AC859">
            <v>0</v>
          </cell>
          <cell r="AD859">
            <v>0</v>
          </cell>
          <cell r="AF859">
            <v>0</v>
          </cell>
          <cell r="AG859">
            <v>0</v>
          </cell>
          <cell r="AI859">
            <v>0</v>
          </cell>
          <cell r="AJ859">
            <v>0</v>
          </cell>
          <cell r="AL859">
            <v>0</v>
          </cell>
          <cell r="AM859">
            <v>0</v>
          </cell>
          <cell r="AO859">
            <v>0</v>
          </cell>
          <cell r="AP859">
            <v>0</v>
          </cell>
          <cell r="AR859">
            <v>0</v>
          </cell>
          <cell r="AS859">
            <v>0</v>
          </cell>
          <cell r="AU859">
            <v>0</v>
          </cell>
          <cell r="AV859">
            <v>0</v>
          </cell>
          <cell r="AX859">
            <v>0</v>
          </cell>
          <cell r="AY859">
            <v>0</v>
          </cell>
          <cell r="BA859">
            <v>0</v>
          </cell>
          <cell r="BB859">
            <v>0</v>
          </cell>
          <cell r="BD859">
            <v>0</v>
          </cell>
          <cell r="BE859">
            <v>0</v>
          </cell>
          <cell r="BG859">
            <v>0</v>
          </cell>
          <cell r="BH859">
            <v>0</v>
          </cell>
          <cell r="BJ859">
            <v>0</v>
          </cell>
          <cell r="BK859">
            <v>0</v>
          </cell>
          <cell r="BM859">
            <v>0</v>
          </cell>
          <cell r="BN859">
            <v>0</v>
          </cell>
          <cell r="BP859">
            <v>0</v>
          </cell>
          <cell r="BQ859">
            <v>0</v>
          </cell>
          <cell r="BS859">
            <v>0</v>
          </cell>
          <cell r="BT859">
            <v>0</v>
          </cell>
          <cell r="BV859">
            <v>0</v>
          </cell>
          <cell r="BW859">
            <v>0</v>
          </cell>
          <cell r="BY859">
            <v>0</v>
          </cell>
          <cell r="BZ859">
            <v>0</v>
          </cell>
          <cell r="CB859">
            <v>0</v>
          </cell>
          <cell r="CC859">
            <v>0</v>
          </cell>
          <cell r="CE859">
            <v>0</v>
          </cell>
          <cell r="CF859">
            <v>0</v>
          </cell>
          <cell r="CH859">
            <v>0</v>
          </cell>
          <cell r="CI859">
            <v>0</v>
          </cell>
          <cell r="CK859">
            <v>0</v>
          </cell>
          <cell r="CL859">
            <v>0</v>
          </cell>
          <cell r="CN859">
            <v>0</v>
          </cell>
          <cell r="CO859">
            <v>0</v>
          </cell>
        </row>
        <row r="860">
          <cell r="B860">
            <v>0</v>
          </cell>
          <cell r="C860">
            <v>0</v>
          </cell>
          <cell r="E860">
            <v>0</v>
          </cell>
          <cell r="F860">
            <v>0</v>
          </cell>
          <cell r="H860">
            <v>0</v>
          </cell>
          <cell r="I860">
            <v>0</v>
          </cell>
          <cell r="K860">
            <v>0</v>
          </cell>
          <cell r="L860">
            <v>0</v>
          </cell>
          <cell r="N860">
            <v>0</v>
          </cell>
          <cell r="O860">
            <v>0</v>
          </cell>
          <cell r="Q860">
            <v>0</v>
          </cell>
          <cell r="R860">
            <v>0</v>
          </cell>
          <cell r="T860">
            <v>0</v>
          </cell>
          <cell r="U860">
            <v>0</v>
          </cell>
          <cell r="W860">
            <v>0</v>
          </cell>
          <cell r="X860">
            <v>0</v>
          </cell>
          <cell r="Z860">
            <v>0</v>
          </cell>
          <cell r="AA860">
            <v>0</v>
          </cell>
          <cell r="AC860">
            <v>0</v>
          </cell>
          <cell r="AD860">
            <v>0</v>
          </cell>
          <cell r="AF860">
            <v>0</v>
          </cell>
          <cell r="AG860">
            <v>0</v>
          </cell>
          <cell r="AI860">
            <v>0</v>
          </cell>
          <cell r="AJ860">
            <v>0</v>
          </cell>
          <cell r="AL860">
            <v>0</v>
          </cell>
          <cell r="AM860">
            <v>0</v>
          </cell>
          <cell r="AO860">
            <v>0</v>
          </cell>
          <cell r="AP860">
            <v>0</v>
          </cell>
          <cell r="AR860">
            <v>0</v>
          </cell>
          <cell r="AS860">
            <v>0</v>
          </cell>
          <cell r="AU860">
            <v>0</v>
          </cell>
          <cell r="AV860">
            <v>0</v>
          </cell>
          <cell r="AX860">
            <v>0</v>
          </cell>
          <cell r="AY860">
            <v>0</v>
          </cell>
          <cell r="BA860">
            <v>0</v>
          </cell>
          <cell r="BB860">
            <v>0</v>
          </cell>
          <cell r="BD860">
            <v>0</v>
          </cell>
          <cell r="BE860">
            <v>0</v>
          </cell>
          <cell r="BG860">
            <v>0</v>
          </cell>
          <cell r="BH860">
            <v>0</v>
          </cell>
          <cell r="BJ860">
            <v>0</v>
          </cell>
          <cell r="BK860">
            <v>0</v>
          </cell>
          <cell r="BM860">
            <v>0</v>
          </cell>
          <cell r="BN860">
            <v>0</v>
          </cell>
          <cell r="BP860">
            <v>0</v>
          </cell>
          <cell r="BQ860">
            <v>0</v>
          </cell>
          <cell r="BS860">
            <v>0</v>
          </cell>
          <cell r="BT860">
            <v>0</v>
          </cell>
          <cell r="BV860">
            <v>0</v>
          </cell>
          <cell r="BW860">
            <v>0</v>
          </cell>
          <cell r="BY860">
            <v>0</v>
          </cell>
          <cell r="BZ860">
            <v>0</v>
          </cell>
          <cell r="CB860">
            <v>0</v>
          </cell>
          <cell r="CC860">
            <v>0</v>
          </cell>
          <cell r="CE860">
            <v>0</v>
          </cell>
          <cell r="CF860">
            <v>0</v>
          </cell>
          <cell r="CH860">
            <v>0</v>
          </cell>
          <cell r="CI860">
            <v>0</v>
          </cell>
          <cell r="CK860">
            <v>0</v>
          </cell>
          <cell r="CL860">
            <v>0</v>
          </cell>
          <cell r="CN860">
            <v>0</v>
          </cell>
          <cell r="CO860">
            <v>0</v>
          </cell>
        </row>
        <row r="861">
          <cell r="B861">
            <v>0</v>
          </cell>
          <cell r="C861">
            <v>0</v>
          </cell>
          <cell r="E861">
            <v>0</v>
          </cell>
          <cell r="F861">
            <v>0</v>
          </cell>
          <cell r="H861">
            <v>0</v>
          </cell>
          <cell r="I861">
            <v>0</v>
          </cell>
          <cell r="K861">
            <v>0</v>
          </cell>
          <cell r="L861">
            <v>0</v>
          </cell>
          <cell r="N861">
            <v>0</v>
          </cell>
          <cell r="O861">
            <v>0</v>
          </cell>
          <cell r="Q861">
            <v>0</v>
          </cell>
          <cell r="R861">
            <v>0</v>
          </cell>
          <cell r="T861">
            <v>0</v>
          </cell>
          <cell r="U861">
            <v>0</v>
          </cell>
          <cell r="W861">
            <v>0</v>
          </cell>
          <cell r="X861">
            <v>0</v>
          </cell>
          <cell r="Z861">
            <v>0</v>
          </cell>
          <cell r="AA861">
            <v>0</v>
          </cell>
          <cell r="AC861">
            <v>0</v>
          </cell>
          <cell r="AD861">
            <v>0</v>
          </cell>
          <cell r="AF861">
            <v>0</v>
          </cell>
          <cell r="AG861">
            <v>0</v>
          </cell>
          <cell r="AI861">
            <v>0</v>
          </cell>
          <cell r="AJ861">
            <v>0</v>
          </cell>
          <cell r="AL861">
            <v>0</v>
          </cell>
          <cell r="AM861">
            <v>0</v>
          </cell>
          <cell r="AO861">
            <v>0</v>
          </cell>
          <cell r="AP861">
            <v>0</v>
          </cell>
          <cell r="AR861">
            <v>0</v>
          </cell>
          <cell r="AS861">
            <v>0</v>
          </cell>
          <cell r="AU861">
            <v>0</v>
          </cell>
          <cell r="AV861">
            <v>0</v>
          </cell>
          <cell r="AX861">
            <v>0</v>
          </cell>
          <cell r="AY861">
            <v>0</v>
          </cell>
          <cell r="BA861">
            <v>0</v>
          </cell>
          <cell r="BB861">
            <v>0</v>
          </cell>
          <cell r="BD861">
            <v>0</v>
          </cell>
          <cell r="BE861">
            <v>0</v>
          </cell>
          <cell r="BG861">
            <v>0</v>
          </cell>
          <cell r="BH861">
            <v>0</v>
          </cell>
          <cell r="BJ861">
            <v>0</v>
          </cell>
          <cell r="BK861">
            <v>0</v>
          </cell>
          <cell r="BM861">
            <v>0</v>
          </cell>
          <cell r="BN861">
            <v>0</v>
          </cell>
          <cell r="BP861">
            <v>0</v>
          </cell>
          <cell r="BQ861">
            <v>0</v>
          </cell>
          <cell r="BS861">
            <v>0</v>
          </cell>
          <cell r="BT861">
            <v>0</v>
          </cell>
          <cell r="BV861">
            <v>0</v>
          </cell>
          <cell r="BW861">
            <v>0</v>
          </cell>
          <cell r="BY861">
            <v>0</v>
          </cell>
          <cell r="BZ861">
            <v>0</v>
          </cell>
          <cell r="CB861">
            <v>0</v>
          </cell>
          <cell r="CC861">
            <v>0</v>
          </cell>
          <cell r="CE861">
            <v>0</v>
          </cell>
          <cell r="CF861">
            <v>0</v>
          </cell>
          <cell r="CH861">
            <v>0</v>
          </cell>
          <cell r="CI861">
            <v>0</v>
          </cell>
          <cell r="CK861">
            <v>0</v>
          </cell>
          <cell r="CL861">
            <v>0</v>
          </cell>
          <cell r="CN861">
            <v>0</v>
          </cell>
          <cell r="CO861">
            <v>0</v>
          </cell>
        </row>
        <row r="862">
          <cell r="B862">
            <v>0</v>
          </cell>
          <cell r="C862">
            <v>0</v>
          </cell>
          <cell r="E862">
            <v>0</v>
          </cell>
          <cell r="F862">
            <v>0</v>
          </cell>
          <cell r="H862">
            <v>0</v>
          </cell>
          <cell r="I862">
            <v>0</v>
          </cell>
          <cell r="K862">
            <v>0</v>
          </cell>
          <cell r="L862">
            <v>0</v>
          </cell>
          <cell r="N862">
            <v>0</v>
          </cell>
          <cell r="O862">
            <v>0</v>
          </cell>
          <cell r="Q862">
            <v>0</v>
          </cell>
          <cell r="R862">
            <v>0</v>
          </cell>
          <cell r="T862">
            <v>0</v>
          </cell>
          <cell r="U862">
            <v>0</v>
          </cell>
          <cell r="W862">
            <v>0</v>
          </cell>
          <cell r="X862">
            <v>0</v>
          </cell>
          <cell r="Z862">
            <v>0</v>
          </cell>
          <cell r="AA862">
            <v>0</v>
          </cell>
          <cell r="AC862">
            <v>0</v>
          </cell>
          <cell r="AD862">
            <v>0</v>
          </cell>
          <cell r="AF862">
            <v>0</v>
          </cell>
          <cell r="AG862">
            <v>0</v>
          </cell>
          <cell r="AI862">
            <v>0</v>
          </cell>
          <cell r="AJ862">
            <v>0</v>
          </cell>
          <cell r="AL862">
            <v>0</v>
          </cell>
          <cell r="AM862">
            <v>0</v>
          </cell>
          <cell r="AO862">
            <v>0</v>
          </cell>
          <cell r="AP862">
            <v>0</v>
          </cell>
          <cell r="AR862">
            <v>0</v>
          </cell>
          <cell r="AS862">
            <v>0</v>
          </cell>
          <cell r="AU862">
            <v>0</v>
          </cell>
          <cell r="AV862">
            <v>0</v>
          </cell>
          <cell r="AX862">
            <v>0</v>
          </cell>
          <cell r="AY862">
            <v>0</v>
          </cell>
          <cell r="BA862">
            <v>0</v>
          </cell>
          <cell r="BB862">
            <v>0</v>
          </cell>
          <cell r="BD862">
            <v>0</v>
          </cell>
          <cell r="BE862">
            <v>0</v>
          </cell>
          <cell r="BG862">
            <v>0</v>
          </cell>
          <cell r="BH862">
            <v>0</v>
          </cell>
          <cell r="BJ862">
            <v>0</v>
          </cell>
          <cell r="BK862">
            <v>0</v>
          </cell>
          <cell r="BM862">
            <v>0</v>
          </cell>
          <cell r="BN862">
            <v>0</v>
          </cell>
          <cell r="BP862">
            <v>0</v>
          </cell>
          <cell r="BQ862">
            <v>0</v>
          </cell>
          <cell r="BS862">
            <v>0</v>
          </cell>
          <cell r="BT862">
            <v>0</v>
          </cell>
          <cell r="BV862">
            <v>0</v>
          </cell>
          <cell r="BW862">
            <v>0</v>
          </cell>
          <cell r="BY862">
            <v>0</v>
          </cell>
          <cell r="BZ862">
            <v>0</v>
          </cell>
          <cell r="CB862">
            <v>0</v>
          </cell>
          <cell r="CC862">
            <v>0</v>
          </cell>
          <cell r="CE862">
            <v>0</v>
          </cell>
          <cell r="CF862">
            <v>0</v>
          </cell>
          <cell r="CH862">
            <v>0</v>
          </cell>
          <cell r="CI862">
            <v>0</v>
          </cell>
          <cell r="CK862">
            <v>0</v>
          </cell>
          <cell r="CL862">
            <v>0</v>
          </cell>
          <cell r="CN862">
            <v>0</v>
          </cell>
          <cell r="CO862">
            <v>0</v>
          </cell>
        </row>
        <row r="863">
          <cell r="B863">
            <v>0</v>
          </cell>
          <cell r="C863">
            <v>0</v>
          </cell>
          <cell r="E863">
            <v>0</v>
          </cell>
          <cell r="F863">
            <v>0</v>
          </cell>
          <cell r="H863">
            <v>0</v>
          </cell>
          <cell r="I863">
            <v>0</v>
          </cell>
          <cell r="K863">
            <v>0</v>
          </cell>
          <cell r="L863">
            <v>0</v>
          </cell>
          <cell r="N863">
            <v>0</v>
          </cell>
          <cell r="O863">
            <v>0</v>
          </cell>
          <cell r="Q863">
            <v>0</v>
          </cell>
          <cell r="R863">
            <v>0</v>
          </cell>
          <cell r="T863">
            <v>0</v>
          </cell>
          <cell r="U863">
            <v>0</v>
          </cell>
          <cell r="W863">
            <v>0</v>
          </cell>
          <cell r="X863">
            <v>0</v>
          </cell>
          <cell r="Z863">
            <v>0</v>
          </cell>
          <cell r="AA863">
            <v>0</v>
          </cell>
          <cell r="AC863">
            <v>0</v>
          </cell>
          <cell r="AD863">
            <v>0</v>
          </cell>
          <cell r="AF863">
            <v>0</v>
          </cell>
          <cell r="AG863">
            <v>0</v>
          </cell>
          <cell r="AI863">
            <v>0</v>
          </cell>
          <cell r="AJ863">
            <v>0</v>
          </cell>
          <cell r="AL863">
            <v>0</v>
          </cell>
          <cell r="AM863">
            <v>0</v>
          </cell>
          <cell r="AO863">
            <v>0</v>
          </cell>
          <cell r="AP863">
            <v>0</v>
          </cell>
          <cell r="AR863">
            <v>0</v>
          </cell>
          <cell r="AS863">
            <v>0</v>
          </cell>
          <cell r="AU863">
            <v>0</v>
          </cell>
          <cell r="AV863">
            <v>0</v>
          </cell>
          <cell r="AX863">
            <v>0</v>
          </cell>
          <cell r="AY863">
            <v>0</v>
          </cell>
          <cell r="BA863">
            <v>0</v>
          </cell>
          <cell r="BB863">
            <v>0</v>
          </cell>
          <cell r="BD863">
            <v>0</v>
          </cell>
          <cell r="BE863">
            <v>0</v>
          </cell>
          <cell r="BG863">
            <v>0</v>
          </cell>
          <cell r="BH863">
            <v>0</v>
          </cell>
          <cell r="BJ863">
            <v>0</v>
          </cell>
          <cell r="BK863">
            <v>0</v>
          </cell>
          <cell r="BM863">
            <v>0</v>
          </cell>
          <cell r="BN863">
            <v>0</v>
          </cell>
          <cell r="BP863">
            <v>0</v>
          </cell>
          <cell r="BQ863">
            <v>0</v>
          </cell>
          <cell r="BS863">
            <v>0</v>
          </cell>
          <cell r="BT863">
            <v>0</v>
          </cell>
          <cell r="BV863">
            <v>0</v>
          </cell>
          <cell r="BW863">
            <v>0</v>
          </cell>
          <cell r="BY863">
            <v>0</v>
          </cell>
          <cell r="BZ863">
            <v>0</v>
          </cell>
          <cell r="CB863">
            <v>0</v>
          </cell>
          <cell r="CC863">
            <v>0</v>
          </cell>
          <cell r="CE863">
            <v>0</v>
          </cell>
          <cell r="CF863">
            <v>0</v>
          </cell>
          <cell r="CH863">
            <v>0</v>
          </cell>
          <cell r="CI863">
            <v>0</v>
          </cell>
          <cell r="CK863">
            <v>0</v>
          </cell>
          <cell r="CL863">
            <v>0</v>
          </cell>
          <cell r="CN863">
            <v>0</v>
          </cell>
          <cell r="CO863">
            <v>0</v>
          </cell>
        </row>
        <row r="864">
          <cell r="B864">
            <v>0</v>
          </cell>
          <cell r="C864">
            <v>0</v>
          </cell>
          <cell r="E864">
            <v>0</v>
          </cell>
          <cell r="F864">
            <v>0</v>
          </cell>
          <cell r="H864">
            <v>0</v>
          </cell>
          <cell r="I864">
            <v>0</v>
          </cell>
          <cell r="K864">
            <v>0</v>
          </cell>
          <cell r="L864">
            <v>0</v>
          </cell>
          <cell r="N864">
            <v>0</v>
          </cell>
          <cell r="O864">
            <v>0</v>
          </cell>
          <cell r="Q864">
            <v>0</v>
          </cell>
          <cell r="R864">
            <v>0</v>
          </cell>
          <cell r="T864">
            <v>0</v>
          </cell>
          <cell r="U864">
            <v>0</v>
          </cell>
          <cell r="W864">
            <v>0</v>
          </cell>
          <cell r="X864">
            <v>0</v>
          </cell>
          <cell r="Z864">
            <v>0</v>
          </cell>
          <cell r="AA864">
            <v>0</v>
          </cell>
          <cell r="AC864">
            <v>0</v>
          </cell>
          <cell r="AD864">
            <v>0</v>
          </cell>
          <cell r="AF864">
            <v>0</v>
          </cell>
          <cell r="AG864">
            <v>0</v>
          </cell>
          <cell r="AI864">
            <v>0</v>
          </cell>
          <cell r="AJ864">
            <v>0</v>
          </cell>
          <cell r="AL864">
            <v>0</v>
          </cell>
          <cell r="AM864">
            <v>0</v>
          </cell>
          <cell r="AO864">
            <v>0</v>
          </cell>
          <cell r="AP864">
            <v>0</v>
          </cell>
          <cell r="AR864">
            <v>0</v>
          </cell>
          <cell r="AS864">
            <v>0</v>
          </cell>
          <cell r="AU864">
            <v>0</v>
          </cell>
          <cell r="AV864">
            <v>0</v>
          </cell>
          <cell r="AX864">
            <v>0</v>
          </cell>
          <cell r="AY864">
            <v>0</v>
          </cell>
          <cell r="BA864">
            <v>0</v>
          </cell>
          <cell r="BB864">
            <v>0</v>
          </cell>
          <cell r="BD864">
            <v>0</v>
          </cell>
          <cell r="BE864">
            <v>0</v>
          </cell>
          <cell r="BG864">
            <v>0</v>
          </cell>
          <cell r="BH864">
            <v>0</v>
          </cell>
          <cell r="BJ864">
            <v>0</v>
          </cell>
          <cell r="BK864">
            <v>0</v>
          </cell>
          <cell r="BM864">
            <v>0</v>
          </cell>
          <cell r="BN864">
            <v>0</v>
          </cell>
          <cell r="BP864">
            <v>0</v>
          </cell>
          <cell r="BQ864">
            <v>0</v>
          </cell>
          <cell r="BS864">
            <v>0</v>
          </cell>
          <cell r="BT864">
            <v>0</v>
          </cell>
          <cell r="BV864">
            <v>0</v>
          </cell>
          <cell r="BW864">
            <v>0</v>
          </cell>
          <cell r="BY864">
            <v>0</v>
          </cell>
          <cell r="BZ864">
            <v>0</v>
          </cell>
          <cell r="CB864">
            <v>0</v>
          </cell>
          <cell r="CC864">
            <v>0</v>
          </cell>
          <cell r="CE864">
            <v>0</v>
          </cell>
          <cell r="CF864">
            <v>0</v>
          </cell>
          <cell r="CH864">
            <v>0</v>
          </cell>
          <cell r="CI864">
            <v>0</v>
          </cell>
          <cell r="CK864">
            <v>0</v>
          </cell>
          <cell r="CL864">
            <v>0</v>
          </cell>
          <cell r="CN864">
            <v>0</v>
          </cell>
          <cell r="CO864">
            <v>0</v>
          </cell>
        </row>
        <row r="865">
          <cell r="B865">
            <v>0</v>
          </cell>
          <cell r="C865">
            <v>0</v>
          </cell>
          <cell r="E865">
            <v>0</v>
          </cell>
          <cell r="F865">
            <v>0</v>
          </cell>
          <cell r="H865">
            <v>0</v>
          </cell>
          <cell r="I865">
            <v>0</v>
          </cell>
          <cell r="K865">
            <v>0</v>
          </cell>
          <cell r="L865">
            <v>0</v>
          </cell>
          <cell r="N865">
            <v>0</v>
          </cell>
          <cell r="O865">
            <v>0</v>
          </cell>
          <cell r="Q865">
            <v>0</v>
          </cell>
          <cell r="R865">
            <v>0</v>
          </cell>
          <cell r="T865">
            <v>0</v>
          </cell>
          <cell r="U865">
            <v>0</v>
          </cell>
          <cell r="W865">
            <v>0</v>
          </cell>
          <cell r="X865">
            <v>0</v>
          </cell>
          <cell r="Z865">
            <v>0</v>
          </cell>
          <cell r="AA865">
            <v>0</v>
          </cell>
          <cell r="AC865">
            <v>0</v>
          </cell>
          <cell r="AD865">
            <v>0</v>
          </cell>
          <cell r="AF865">
            <v>0</v>
          </cell>
          <cell r="AG865">
            <v>0</v>
          </cell>
          <cell r="AI865">
            <v>0</v>
          </cell>
          <cell r="AJ865">
            <v>0</v>
          </cell>
          <cell r="AL865">
            <v>0</v>
          </cell>
          <cell r="AM865">
            <v>0</v>
          </cell>
          <cell r="AO865">
            <v>0</v>
          </cell>
          <cell r="AP865">
            <v>0</v>
          </cell>
          <cell r="AR865">
            <v>0</v>
          </cell>
          <cell r="AS865">
            <v>0</v>
          </cell>
          <cell r="AU865">
            <v>0</v>
          </cell>
          <cell r="AV865">
            <v>0</v>
          </cell>
          <cell r="AX865">
            <v>0</v>
          </cell>
          <cell r="AY865">
            <v>0</v>
          </cell>
          <cell r="BA865">
            <v>0</v>
          </cell>
          <cell r="BB865">
            <v>0</v>
          </cell>
          <cell r="BD865">
            <v>0</v>
          </cell>
          <cell r="BE865">
            <v>0</v>
          </cell>
          <cell r="BG865">
            <v>0</v>
          </cell>
          <cell r="BH865">
            <v>0</v>
          </cell>
          <cell r="BJ865">
            <v>0</v>
          </cell>
          <cell r="BK865">
            <v>0</v>
          </cell>
          <cell r="BM865">
            <v>0</v>
          </cell>
          <cell r="BN865">
            <v>0</v>
          </cell>
          <cell r="BP865">
            <v>0</v>
          </cell>
          <cell r="BQ865">
            <v>0</v>
          </cell>
          <cell r="BS865">
            <v>0</v>
          </cell>
          <cell r="BT865">
            <v>0</v>
          </cell>
          <cell r="BV865">
            <v>0</v>
          </cell>
          <cell r="BW865">
            <v>0</v>
          </cell>
          <cell r="BY865">
            <v>0</v>
          </cell>
          <cell r="BZ865">
            <v>0</v>
          </cell>
          <cell r="CB865">
            <v>0</v>
          </cell>
          <cell r="CC865">
            <v>0</v>
          </cell>
          <cell r="CE865">
            <v>0</v>
          </cell>
          <cell r="CF865">
            <v>0</v>
          </cell>
          <cell r="CH865">
            <v>0</v>
          </cell>
          <cell r="CI865">
            <v>0</v>
          </cell>
          <cell r="CK865">
            <v>0</v>
          </cell>
          <cell r="CL865">
            <v>0</v>
          </cell>
          <cell r="CN865">
            <v>0</v>
          </cell>
          <cell r="CO865">
            <v>0</v>
          </cell>
        </row>
        <row r="866">
          <cell r="B866">
            <v>0</v>
          </cell>
          <cell r="C866">
            <v>0</v>
          </cell>
          <cell r="E866">
            <v>0</v>
          </cell>
          <cell r="F866">
            <v>0</v>
          </cell>
          <cell r="H866">
            <v>0</v>
          </cell>
          <cell r="I866">
            <v>0</v>
          </cell>
          <cell r="K866">
            <v>0</v>
          </cell>
          <cell r="L866">
            <v>0</v>
          </cell>
          <cell r="N866">
            <v>0</v>
          </cell>
          <cell r="O866">
            <v>0</v>
          </cell>
          <cell r="Q866">
            <v>0</v>
          </cell>
          <cell r="R866">
            <v>0</v>
          </cell>
          <cell r="T866">
            <v>0</v>
          </cell>
          <cell r="U866">
            <v>0</v>
          </cell>
          <cell r="W866">
            <v>0</v>
          </cell>
          <cell r="X866">
            <v>0</v>
          </cell>
          <cell r="Z866">
            <v>0</v>
          </cell>
          <cell r="AA866">
            <v>0</v>
          </cell>
          <cell r="AC866">
            <v>0</v>
          </cell>
          <cell r="AD866">
            <v>0</v>
          </cell>
          <cell r="AF866">
            <v>0</v>
          </cell>
          <cell r="AG866">
            <v>0</v>
          </cell>
          <cell r="AI866">
            <v>0</v>
          </cell>
          <cell r="AJ866">
            <v>0</v>
          </cell>
          <cell r="AL866">
            <v>0</v>
          </cell>
          <cell r="AM866">
            <v>0</v>
          </cell>
          <cell r="AO866">
            <v>0</v>
          </cell>
          <cell r="AP866">
            <v>0</v>
          </cell>
          <cell r="AR866">
            <v>0</v>
          </cell>
          <cell r="AS866">
            <v>0</v>
          </cell>
          <cell r="AU866">
            <v>0</v>
          </cell>
          <cell r="AV866">
            <v>0</v>
          </cell>
          <cell r="AX866">
            <v>0</v>
          </cell>
          <cell r="AY866">
            <v>0</v>
          </cell>
          <cell r="BA866">
            <v>0</v>
          </cell>
          <cell r="BB866">
            <v>0</v>
          </cell>
          <cell r="BD866">
            <v>0</v>
          </cell>
          <cell r="BE866">
            <v>0</v>
          </cell>
          <cell r="BG866">
            <v>0</v>
          </cell>
          <cell r="BH866">
            <v>0</v>
          </cell>
          <cell r="BJ866">
            <v>0</v>
          </cell>
          <cell r="BK866">
            <v>0</v>
          </cell>
          <cell r="BM866">
            <v>0</v>
          </cell>
          <cell r="BN866">
            <v>0</v>
          </cell>
          <cell r="BP866">
            <v>0</v>
          </cell>
          <cell r="BQ866">
            <v>0</v>
          </cell>
          <cell r="BS866">
            <v>0</v>
          </cell>
          <cell r="BT866">
            <v>0</v>
          </cell>
          <cell r="BV866">
            <v>0</v>
          </cell>
          <cell r="BW866">
            <v>0</v>
          </cell>
          <cell r="BY866">
            <v>0</v>
          </cell>
          <cell r="BZ866">
            <v>0</v>
          </cell>
          <cell r="CB866">
            <v>0</v>
          </cell>
          <cell r="CC866">
            <v>0</v>
          </cell>
          <cell r="CE866">
            <v>0</v>
          </cell>
          <cell r="CF866">
            <v>0</v>
          </cell>
          <cell r="CH866">
            <v>0</v>
          </cell>
          <cell r="CI866">
            <v>0</v>
          </cell>
          <cell r="CK866">
            <v>0</v>
          </cell>
          <cell r="CL866">
            <v>0</v>
          </cell>
          <cell r="CN866">
            <v>0</v>
          </cell>
          <cell r="CO866">
            <v>0</v>
          </cell>
        </row>
        <row r="867">
          <cell r="B867">
            <v>0</v>
          </cell>
          <cell r="C867">
            <v>0</v>
          </cell>
          <cell r="E867">
            <v>0</v>
          </cell>
          <cell r="F867">
            <v>0</v>
          </cell>
          <cell r="H867">
            <v>0</v>
          </cell>
          <cell r="I867">
            <v>0</v>
          </cell>
          <cell r="K867">
            <v>0</v>
          </cell>
          <cell r="L867">
            <v>0</v>
          </cell>
          <cell r="N867">
            <v>0</v>
          </cell>
          <cell r="O867">
            <v>0</v>
          </cell>
          <cell r="Q867">
            <v>0</v>
          </cell>
          <cell r="R867">
            <v>0</v>
          </cell>
          <cell r="T867">
            <v>0</v>
          </cell>
          <cell r="U867">
            <v>0</v>
          </cell>
          <cell r="W867">
            <v>0</v>
          </cell>
          <cell r="X867">
            <v>0</v>
          </cell>
          <cell r="Z867">
            <v>0</v>
          </cell>
          <cell r="AA867">
            <v>0</v>
          </cell>
          <cell r="AC867">
            <v>0</v>
          </cell>
          <cell r="AD867">
            <v>0</v>
          </cell>
          <cell r="AF867">
            <v>0</v>
          </cell>
          <cell r="AG867">
            <v>0</v>
          </cell>
          <cell r="AI867">
            <v>0</v>
          </cell>
          <cell r="AJ867">
            <v>0</v>
          </cell>
          <cell r="AL867">
            <v>0</v>
          </cell>
          <cell r="AM867">
            <v>0</v>
          </cell>
          <cell r="AO867">
            <v>0</v>
          </cell>
          <cell r="AP867">
            <v>0</v>
          </cell>
          <cell r="AR867">
            <v>0</v>
          </cell>
          <cell r="AS867">
            <v>0</v>
          </cell>
          <cell r="AU867">
            <v>0</v>
          </cell>
          <cell r="AV867">
            <v>0</v>
          </cell>
          <cell r="AX867">
            <v>0</v>
          </cell>
          <cell r="AY867">
            <v>0</v>
          </cell>
          <cell r="BA867">
            <v>0</v>
          </cell>
          <cell r="BB867">
            <v>0</v>
          </cell>
          <cell r="BD867">
            <v>0</v>
          </cell>
          <cell r="BE867">
            <v>0</v>
          </cell>
          <cell r="BG867">
            <v>0</v>
          </cell>
          <cell r="BH867">
            <v>0</v>
          </cell>
          <cell r="BJ867">
            <v>0</v>
          </cell>
          <cell r="BK867">
            <v>0</v>
          </cell>
          <cell r="BM867">
            <v>0</v>
          </cell>
          <cell r="BN867">
            <v>0</v>
          </cell>
          <cell r="BP867">
            <v>0</v>
          </cell>
          <cell r="BQ867">
            <v>0</v>
          </cell>
          <cell r="BS867">
            <v>0</v>
          </cell>
          <cell r="BT867">
            <v>0</v>
          </cell>
          <cell r="BV867">
            <v>0</v>
          </cell>
          <cell r="BW867">
            <v>0</v>
          </cell>
          <cell r="BY867">
            <v>0</v>
          </cell>
          <cell r="BZ867">
            <v>0</v>
          </cell>
          <cell r="CB867">
            <v>0</v>
          </cell>
          <cell r="CC867">
            <v>0</v>
          </cell>
          <cell r="CE867">
            <v>0</v>
          </cell>
          <cell r="CF867">
            <v>0</v>
          </cell>
          <cell r="CH867">
            <v>0</v>
          </cell>
          <cell r="CI867">
            <v>0</v>
          </cell>
          <cell r="CK867">
            <v>0</v>
          </cell>
          <cell r="CL867">
            <v>0</v>
          </cell>
          <cell r="CN867">
            <v>0</v>
          </cell>
          <cell r="CO867">
            <v>0</v>
          </cell>
        </row>
        <row r="868">
          <cell r="B868">
            <v>0</v>
          </cell>
          <cell r="C868">
            <v>0</v>
          </cell>
          <cell r="E868">
            <v>0</v>
          </cell>
          <cell r="F868">
            <v>0</v>
          </cell>
          <cell r="H868">
            <v>0</v>
          </cell>
          <cell r="I868">
            <v>0</v>
          </cell>
          <cell r="K868">
            <v>0</v>
          </cell>
          <cell r="L868">
            <v>0</v>
          </cell>
          <cell r="N868">
            <v>0</v>
          </cell>
          <cell r="O868">
            <v>0</v>
          </cell>
          <cell r="Q868">
            <v>0</v>
          </cell>
          <cell r="R868">
            <v>0</v>
          </cell>
          <cell r="T868">
            <v>0</v>
          </cell>
          <cell r="U868">
            <v>0</v>
          </cell>
          <cell r="W868">
            <v>0</v>
          </cell>
          <cell r="X868">
            <v>0</v>
          </cell>
          <cell r="Z868">
            <v>0</v>
          </cell>
          <cell r="AA868">
            <v>0</v>
          </cell>
          <cell r="AC868">
            <v>0</v>
          </cell>
          <cell r="AD868">
            <v>0</v>
          </cell>
          <cell r="AF868">
            <v>0</v>
          </cell>
          <cell r="AG868">
            <v>0</v>
          </cell>
          <cell r="AI868">
            <v>0</v>
          </cell>
          <cell r="AJ868">
            <v>0</v>
          </cell>
          <cell r="AL868">
            <v>0</v>
          </cell>
          <cell r="AM868">
            <v>0</v>
          </cell>
          <cell r="AO868">
            <v>0</v>
          </cell>
          <cell r="AP868">
            <v>0</v>
          </cell>
          <cell r="AR868">
            <v>0</v>
          </cell>
          <cell r="AS868">
            <v>0</v>
          </cell>
          <cell r="AU868">
            <v>0</v>
          </cell>
          <cell r="AV868">
            <v>0</v>
          </cell>
          <cell r="AX868">
            <v>0</v>
          </cell>
          <cell r="AY868">
            <v>0</v>
          </cell>
          <cell r="BA868">
            <v>0</v>
          </cell>
          <cell r="BB868">
            <v>0</v>
          </cell>
          <cell r="BD868">
            <v>0</v>
          </cell>
          <cell r="BE868">
            <v>0</v>
          </cell>
          <cell r="BG868">
            <v>0</v>
          </cell>
          <cell r="BH868">
            <v>0</v>
          </cell>
          <cell r="BJ868">
            <v>0</v>
          </cell>
          <cell r="BK868">
            <v>0</v>
          </cell>
          <cell r="BM868">
            <v>0</v>
          </cell>
          <cell r="BN868">
            <v>0</v>
          </cell>
          <cell r="BP868">
            <v>0</v>
          </cell>
          <cell r="BQ868">
            <v>0</v>
          </cell>
          <cell r="BS868">
            <v>0</v>
          </cell>
          <cell r="BT868">
            <v>0</v>
          </cell>
          <cell r="BV868">
            <v>0</v>
          </cell>
          <cell r="BW868">
            <v>0</v>
          </cell>
          <cell r="BY868">
            <v>0</v>
          </cell>
          <cell r="BZ868">
            <v>0</v>
          </cell>
          <cell r="CB868">
            <v>0</v>
          </cell>
          <cell r="CC868">
            <v>0</v>
          </cell>
          <cell r="CE868">
            <v>0</v>
          </cell>
          <cell r="CF868">
            <v>0</v>
          </cell>
          <cell r="CH868">
            <v>0</v>
          </cell>
          <cell r="CI868">
            <v>0</v>
          </cell>
          <cell r="CK868">
            <v>0</v>
          </cell>
          <cell r="CL868">
            <v>0</v>
          </cell>
          <cell r="CN868">
            <v>0</v>
          </cell>
          <cell r="CO868">
            <v>0</v>
          </cell>
        </row>
        <row r="869">
          <cell r="B869">
            <v>0</v>
          </cell>
          <cell r="C869">
            <v>0</v>
          </cell>
          <cell r="E869">
            <v>0</v>
          </cell>
          <cell r="F869">
            <v>0</v>
          </cell>
          <cell r="H869">
            <v>0</v>
          </cell>
          <cell r="I869">
            <v>0</v>
          </cell>
          <cell r="K869">
            <v>0</v>
          </cell>
          <cell r="L869">
            <v>0</v>
          </cell>
          <cell r="N869">
            <v>0</v>
          </cell>
          <cell r="O869">
            <v>0</v>
          </cell>
          <cell r="Q869">
            <v>0</v>
          </cell>
          <cell r="R869">
            <v>0</v>
          </cell>
          <cell r="T869">
            <v>0</v>
          </cell>
          <cell r="U869">
            <v>0</v>
          </cell>
          <cell r="W869">
            <v>0</v>
          </cell>
          <cell r="X869">
            <v>0</v>
          </cell>
          <cell r="Z869">
            <v>0</v>
          </cell>
          <cell r="AA869">
            <v>0</v>
          </cell>
          <cell r="AC869">
            <v>0</v>
          </cell>
          <cell r="AD869">
            <v>0</v>
          </cell>
          <cell r="AF869">
            <v>0</v>
          </cell>
          <cell r="AG869">
            <v>0</v>
          </cell>
          <cell r="AI869">
            <v>0</v>
          </cell>
          <cell r="AJ869">
            <v>0</v>
          </cell>
          <cell r="AL869">
            <v>0</v>
          </cell>
          <cell r="AM869">
            <v>0</v>
          </cell>
          <cell r="AO869">
            <v>0</v>
          </cell>
          <cell r="AP869">
            <v>0</v>
          </cell>
          <cell r="AR869">
            <v>0</v>
          </cell>
          <cell r="AS869">
            <v>0</v>
          </cell>
          <cell r="AU869">
            <v>0</v>
          </cell>
          <cell r="AV869">
            <v>0</v>
          </cell>
          <cell r="AX869">
            <v>0</v>
          </cell>
          <cell r="AY869">
            <v>0</v>
          </cell>
          <cell r="BA869">
            <v>0</v>
          </cell>
          <cell r="BB869">
            <v>0</v>
          </cell>
          <cell r="BD869">
            <v>0</v>
          </cell>
          <cell r="BE869">
            <v>0</v>
          </cell>
          <cell r="BG869">
            <v>0</v>
          </cell>
          <cell r="BH869">
            <v>0</v>
          </cell>
          <cell r="BJ869">
            <v>0</v>
          </cell>
          <cell r="BK869">
            <v>0</v>
          </cell>
          <cell r="BM869">
            <v>0</v>
          </cell>
          <cell r="BN869">
            <v>0</v>
          </cell>
          <cell r="BP869">
            <v>0</v>
          </cell>
          <cell r="BQ869">
            <v>0</v>
          </cell>
          <cell r="BS869">
            <v>0</v>
          </cell>
          <cell r="BT869">
            <v>0</v>
          </cell>
          <cell r="BV869">
            <v>0</v>
          </cell>
          <cell r="BW869">
            <v>0</v>
          </cell>
          <cell r="BY869">
            <v>0</v>
          </cell>
          <cell r="BZ869">
            <v>0</v>
          </cell>
          <cell r="CB869">
            <v>0</v>
          </cell>
          <cell r="CC869">
            <v>0</v>
          </cell>
          <cell r="CE869">
            <v>0</v>
          </cell>
          <cell r="CF869">
            <v>0</v>
          </cell>
          <cell r="CH869">
            <v>0</v>
          </cell>
          <cell r="CI869">
            <v>0</v>
          </cell>
          <cell r="CK869">
            <v>0</v>
          </cell>
          <cell r="CL869">
            <v>0</v>
          </cell>
          <cell r="CN869">
            <v>0</v>
          </cell>
          <cell r="CO869">
            <v>0</v>
          </cell>
        </row>
        <row r="870">
          <cell r="B870">
            <v>0</v>
          </cell>
          <cell r="C870">
            <v>0</v>
          </cell>
          <cell r="E870">
            <v>0</v>
          </cell>
          <cell r="F870">
            <v>0</v>
          </cell>
          <cell r="H870">
            <v>0</v>
          </cell>
          <cell r="I870">
            <v>0</v>
          </cell>
          <cell r="K870">
            <v>0</v>
          </cell>
          <cell r="L870">
            <v>0</v>
          </cell>
          <cell r="N870">
            <v>0</v>
          </cell>
          <cell r="O870">
            <v>0</v>
          </cell>
          <cell r="Q870">
            <v>0</v>
          </cell>
          <cell r="R870">
            <v>0</v>
          </cell>
          <cell r="T870">
            <v>0</v>
          </cell>
          <cell r="U870">
            <v>0</v>
          </cell>
          <cell r="W870">
            <v>0</v>
          </cell>
          <cell r="X870">
            <v>0</v>
          </cell>
          <cell r="Z870">
            <v>0</v>
          </cell>
          <cell r="AA870">
            <v>0</v>
          </cell>
          <cell r="AC870">
            <v>0</v>
          </cell>
          <cell r="AD870">
            <v>0</v>
          </cell>
          <cell r="AF870">
            <v>0</v>
          </cell>
          <cell r="AG870">
            <v>0</v>
          </cell>
          <cell r="AI870">
            <v>0</v>
          </cell>
          <cell r="AJ870">
            <v>0</v>
          </cell>
          <cell r="AL870">
            <v>0</v>
          </cell>
          <cell r="AM870">
            <v>0</v>
          </cell>
          <cell r="AO870">
            <v>0</v>
          </cell>
          <cell r="AP870">
            <v>0</v>
          </cell>
          <cell r="AR870">
            <v>0</v>
          </cell>
          <cell r="AS870">
            <v>0</v>
          </cell>
          <cell r="AU870">
            <v>0</v>
          </cell>
          <cell r="AV870">
            <v>0</v>
          </cell>
          <cell r="AX870">
            <v>0</v>
          </cell>
          <cell r="AY870">
            <v>0</v>
          </cell>
          <cell r="BA870">
            <v>0</v>
          </cell>
          <cell r="BB870">
            <v>0</v>
          </cell>
          <cell r="BD870">
            <v>0</v>
          </cell>
          <cell r="BE870">
            <v>0</v>
          </cell>
          <cell r="BG870">
            <v>0</v>
          </cell>
          <cell r="BH870">
            <v>0</v>
          </cell>
          <cell r="BJ870">
            <v>0</v>
          </cell>
          <cell r="BK870">
            <v>0</v>
          </cell>
          <cell r="BM870">
            <v>0</v>
          </cell>
          <cell r="BN870">
            <v>0</v>
          </cell>
          <cell r="BP870">
            <v>0</v>
          </cell>
          <cell r="BQ870">
            <v>0</v>
          </cell>
          <cell r="BS870">
            <v>0</v>
          </cell>
          <cell r="BT870">
            <v>0</v>
          </cell>
          <cell r="BV870">
            <v>0</v>
          </cell>
          <cell r="BW870">
            <v>0</v>
          </cell>
          <cell r="BY870">
            <v>0</v>
          </cell>
          <cell r="BZ870">
            <v>0</v>
          </cell>
          <cell r="CB870">
            <v>0</v>
          </cell>
          <cell r="CC870">
            <v>0</v>
          </cell>
          <cell r="CE870">
            <v>0</v>
          </cell>
          <cell r="CF870">
            <v>0</v>
          </cell>
          <cell r="CH870">
            <v>0</v>
          </cell>
          <cell r="CI870">
            <v>0</v>
          </cell>
          <cell r="CK870">
            <v>0</v>
          </cell>
          <cell r="CL870">
            <v>0</v>
          </cell>
          <cell r="CN870">
            <v>0</v>
          </cell>
          <cell r="CO870">
            <v>0</v>
          </cell>
        </row>
        <row r="871">
          <cell r="B871">
            <v>0</v>
          </cell>
          <cell r="C871">
            <v>0</v>
          </cell>
          <cell r="E871">
            <v>0</v>
          </cell>
          <cell r="F871">
            <v>0</v>
          </cell>
          <cell r="H871">
            <v>0</v>
          </cell>
          <cell r="I871">
            <v>0</v>
          </cell>
          <cell r="K871">
            <v>0</v>
          </cell>
          <cell r="L871">
            <v>0</v>
          </cell>
          <cell r="N871">
            <v>0</v>
          </cell>
          <cell r="O871">
            <v>0</v>
          </cell>
          <cell r="Q871">
            <v>0</v>
          </cell>
          <cell r="R871">
            <v>0</v>
          </cell>
          <cell r="T871">
            <v>0</v>
          </cell>
          <cell r="U871">
            <v>0</v>
          </cell>
          <cell r="W871">
            <v>0</v>
          </cell>
          <cell r="X871">
            <v>0</v>
          </cell>
          <cell r="Z871">
            <v>0</v>
          </cell>
          <cell r="AA871">
            <v>0</v>
          </cell>
          <cell r="AC871">
            <v>0</v>
          </cell>
          <cell r="AD871">
            <v>0</v>
          </cell>
          <cell r="AF871">
            <v>0</v>
          </cell>
          <cell r="AG871">
            <v>0</v>
          </cell>
          <cell r="AI871">
            <v>0</v>
          </cell>
          <cell r="AJ871">
            <v>0</v>
          </cell>
          <cell r="AL871">
            <v>0</v>
          </cell>
          <cell r="AM871">
            <v>0</v>
          </cell>
          <cell r="AO871">
            <v>0</v>
          </cell>
          <cell r="AP871">
            <v>0</v>
          </cell>
          <cell r="AR871">
            <v>0</v>
          </cell>
          <cell r="AS871">
            <v>0</v>
          </cell>
          <cell r="AU871">
            <v>0</v>
          </cell>
          <cell r="AV871">
            <v>0</v>
          </cell>
          <cell r="AX871">
            <v>0</v>
          </cell>
          <cell r="AY871">
            <v>0</v>
          </cell>
          <cell r="BA871">
            <v>0</v>
          </cell>
          <cell r="BB871">
            <v>0</v>
          </cell>
          <cell r="BD871">
            <v>0</v>
          </cell>
          <cell r="BE871">
            <v>0</v>
          </cell>
          <cell r="BG871">
            <v>0</v>
          </cell>
          <cell r="BH871">
            <v>0</v>
          </cell>
          <cell r="BJ871">
            <v>0</v>
          </cell>
          <cell r="BK871">
            <v>0</v>
          </cell>
          <cell r="BM871">
            <v>0</v>
          </cell>
          <cell r="BN871">
            <v>0</v>
          </cell>
          <cell r="BP871">
            <v>0</v>
          </cell>
          <cell r="BQ871">
            <v>0</v>
          </cell>
          <cell r="BS871">
            <v>0</v>
          </cell>
          <cell r="BT871">
            <v>0</v>
          </cell>
          <cell r="BV871">
            <v>0</v>
          </cell>
          <cell r="BW871">
            <v>0</v>
          </cell>
          <cell r="BY871">
            <v>0</v>
          </cell>
          <cell r="BZ871">
            <v>0</v>
          </cell>
          <cell r="CB871">
            <v>0</v>
          </cell>
          <cell r="CC871">
            <v>0</v>
          </cell>
          <cell r="CE871">
            <v>0</v>
          </cell>
          <cell r="CF871">
            <v>0</v>
          </cell>
          <cell r="CH871">
            <v>0</v>
          </cell>
          <cell r="CI871">
            <v>0</v>
          </cell>
          <cell r="CK871">
            <v>0</v>
          </cell>
          <cell r="CL871">
            <v>0</v>
          </cell>
          <cell r="CN871">
            <v>0</v>
          </cell>
          <cell r="CO871">
            <v>0</v>
          </cell>
        </row>
        <row r="872">
          <cell r="B872">
            <v>0</v>
          </cell>
          <cell r="C872">
            <v>0</v>
          </cell>
          <cell r="E872">
            <v>0</v>
          </cell>
          <cell r="F872">
            <v>0</v>
          </cell>
          <cell r="H872">
            <v>0</v>
          </cell>
          <cell r="I872">
            <v>0</v>
          </cell>
          <cell r="K872">
            <v>0</v>
          </cell>
          <cell r="L872">
            <v>0</v>
          </cell>
          <cell r="N872">
            <v>0</v>
          </cell>
          <cell r="O872">
            <v>0</v>
          </cell>
          <cell r="Q872">
            <v>0</v>
          </cell>
          <cell r="R872">
            <v>0</v>
          </cell>
          <cell r="T872">
            <v>0</v>
          </cell>
          <cell r="U872">
            <v>0</v>
          </cell>
          <cell r="W872">
            <v>0</v>
          </cell>
          <cell r="X872">
            <v>0</v>
          </cell>
          <cell r="Z872">
            <v>0</v>
          </cell>
          <cell r="AA872">
            <v>0</v>
          </cell>
          <cell r="AC872">
            <v>0</v>
          </cell>
          <cell r="AD872">
            <v>0</v>
          </cell>
          <cell r="AF872">
            <v>0</v>
          </cell>
          <cell r="AG872">
            <v>0</v>
          </cell>
          <cell r="AI872">
            <v>0</v>
          </cell>
          <cell r="AJ872">
            <v>0</v>
          </cell>
          <cell r="AL872">
            <v>0</v>
          </cell>
          <cell r="AM872">
            <v>0</v>
          </cell>
          <cell r="AO872">
            <v>0</v>
          </cell>
          <cell r="AP872">
            <v>0</v>
          </cell>
          <cell r="AR872">
            <v>0</v>
          </cell>
          <cell r="AS872">
            <v>0</v>
          </cell>
          <cell r="AU872">
            <v>0</v>
          </cell>
          <cell r="AV872">
            <v>0</v>
          </cell>
          <cell r="AX872">
            <v>0</v>
          </cell>
          <cell r="AY872">
            <v>0</v>
          </cell>
          <cell r="BA872">
            <v>0</v>
          </cell>
          <cell r="BB872">
            <v>0</v>
          </cell>
          <cell r="BD872">
            <v>0</v>
          </cell>
          <cell r="BE872">
            <v>0</v>
          </cell>
          <cell r="BG872">
            <v>0</v>
          </cell>
          <cell r="BH872">
            <v>0</v>
          </cell>
          <cell r="BJ872">
            <v>0</v>
          </cell>
          <cell r="BK872">
            <v>0</v>
          </cell>
          <cell r="BM872">
            <v>0</v>
          </cell>
          <cell r="BN872">
            <v>0</v>
          </cell>
          <cell r="BP872">
            <v>0</v>
          </cell>
          <cell r="BQ872">
            <v>0</v>
          </cell>
          <cell r="BS872">
            <v>0</v>
          </cell>
          <cell r="BT872">
            <v>0</v>
          </cell>
          <cell r="BV872">
            <v>0</v>
          </cell>
          <cell r="BW872">
            <v>0</v>
          </cell>
          <cell r="BY872">
            <v>0</v>
          </cell>
          <cell r="BZ872">
            <v>0</v>
          </cell>
          <cell r="CB872">
            <v>0</v>
          </cell>
          <cell r="CC872">
            <v>0</v>
          </cell>
          <cell r="CE872">
            <v>0</v>
          </cell>
          <cell r="CF872">
            <v>0</v>
          </cell>
          <cell r="CH872">
            <v>0</v>
          </cell>
          <cell r="CI872">
            <v>0</v>
          </cell>
          <cell r="CK872">
            <v>0</v>
          </cell>
          <cell r="CL872">
            <v>0</v>
          </cell>
          <cell r="CN872">
            <v>0</v>
          </cell>
          <cell r="CO872">
            <v>0</v>
          </cell>
        </row>
        <row r="873">
          <cell r="B873">
            <v>0</v>
          </cell>
          <cell r="C873">
            <v>0</v>
          </cell>
          <cell r="E873">
            <v>0</v>
          </cell>
          <cell r="F873">
            <v>0</v>
          </cell>
          <cell r="H873">
            <v>0</v>
          </cell>
          <cell r="I873">
            <v>0</v>
          </cell>
          <cell r="K873">
            <v>0</v>
          </cell>
          <cell r="L873">
            <v>0</v>
          </cell>
          <cell r="N873">
            <v>0</v>
          </cell>
          <cell r="O873">
            <v>0</v>
          </cell>
          <cell r="Q873">
            <v>0</v>
          </cell>
          <cell r="R873">
            <v>0</v>
          </cell>
          <cell r="T873">
            <v>0</v>
          </cell>
          <cell r="U873">
            <v>0</v>
          </cell>
          <cell r="W873">
            <v>0</v>
          </cell>
          <cell r="X873">
            <v>0</v>
          </cell>
          <cell r="Z873">
            <v>0</v>
          </cell>
          <cell r="AA873">
            <v>0</v>
          </cell>
          <cell r="AC873">
            <v>0</v>
          </cell>
          <cell r="AD873">
            <v>0</v>
          </cell>
          <cell r="AF873">
            <v>0</v>
          </cell>
          <cell r="AG873">
            <v>0</v>
          </cell>
          <cell r="AI873">
            <v>0</v>
          </cell>
          <cell r="AJ873">
            <v>0</v>
          </cell>
          <cell r="AL873">
            <v>0</v>
          </cell>
          <cell r="AM873">
            <v>0</v>
          </cell>
          <cell r="AO873">
            <v>0</v>
          </cell>
          <cell r="AP873">
            <v>0</v>
          </cell>
          <cell r="AR873">
            <v>0</v>
          </cell>
          <cell r="AS873">
            <v>0</v>
          </cell>
          <cell r="AU873">
            <v>0</v>
          </cell>
          <cell r="AV873">
            <v>0</v>
          </cell>
          <cell r="AX873">
            <v>0</v>
          </cell>
          <cell r="AY873">
            <v>0</v>
          </cell>
          <cell r="BA873">
            <v>0</v>
          </cell>
          <cell r="BB873">
            <v>0</v>
          </cell>
          <cell r="BD873">
            <v>0</v>
          </cell>
          <cell r="BE873">
            <v>0</v>
          </cell>
          <cell r="BG873">
            <v>0</v>
          </cell>
          <cell r="BH873">
            <v>0</v>
          </cell>
          <cell r="BJ873">
            <v>0</v>
          </cell>
          <cell r="BK873">
            <v>0</v>
          </cell>
          <cell r="BM873">
            <v>0</v>
          </cell>
          <cell r="BN873">
            <v>0</v>
          </cell>
          <cell r="BP873">
            <v>0</v>
          </cell>
          <cell r="BQ873">
            <v>0</v>
          </cell>
          <cell r="BS873">
            <v>0</v>
          </cell>
          <cell r="BT873">
            <v>0</v>
          </cell>
          <cell r="BV873">
            <v>0</v>
          </cell>
          <cell r="BW873">
            <v>0</v>
          </cell>
          <cell r="BY873">
            <v>0</v>
          </cell>
          <cell r="BZ873">
            <v>0</v>
          </cell>
          <cell r="CB873">
            <v>0</v>
          </cell>
          <cell r="CC873">
            <v>0</v>
          </cell>
          <cell r="CE873">
            <v>0</v>
          </cell>
          <cell r="CF873">
            <v>0</v>
          </cell>
          <cell r="CH873">
            <v>0</v>
          </cell>
          <cell r="CI873">
            <v>0</v>
          </cell>
          <cell r="CK873">
            <v>0</v>
          </cell>
          <cell r="CL873">
            <v>0</v>
          </cell>
          <cell r="CN873">
            <v>0</v>
          </cell>
          <cell r="CO873">
            <v>0</v>
          </cell>
        </row>
        <row r="874">
          <cell r="B874">
            <v>0</v>
          </cell>
          <cell r="C874">
            <v>0</v>
          </cell>
          <cell r="E874">
            <v>0</v>
          </cell>
          <cell r="F874">
            <v>0</v>
          </cell>
          <cell r="H874">
            <v>0</v>
          </cell>
          <cell r="I874">
            <v>0</v>
          </cell>
          <cell r="K874">
            <v>0</v>
          </cell>
          <cell r="L874">
            <v>0</v>
          </cell>
          <cell r="N874">
            <v>0</v>
          </cell>
          <cell r="O874">
            <v>0</v>
          </cell>
          <cell r="Q874">
            <v>0</v>
          </cell>
          <cell r="R874">
            <v>0</v>
          </cell>
          <cell r="T874">
            <v>0</v>
          </cell>
          <cell r="U874">
            <v>0</v>
          </cell>
          <cell r="W874">
            <v>0</v>
          </cell>
          <cell r="X874">
            <v>0</v>
          </cell>
          <cell r="Z874">
            <v>0</v>
          </cell>
          <cell r="AA874">
            <v>0</v>
          </cell>
          <cell r="AC874">
            <v>0</v>
          </cell>
          <cell r="AD874">
            <v>0</v>
          </cell>
          <cell r="AF874">
            <v>0</v>
          </cell>
          <cell r="AG874">
            <v>0</v>
          </cell>
          <cell r="AI874">
            <v>0</v>
          </cell>
          <cell r="AJ874">
            <v>0</v>
          </cell>
          <cell r="AL874">
            <v>0</v>
          </cell>
          <cell r="AM874">
            <v>0</v>
          </cell>
          <cell r="AO874">
            <v>0</v>
          </cell>
          <cell r="AP874">
            <v>0</v>
          </cell>
          <cell r="AR874">
            <v>0</v>
          </cell>
          <cell r="AS874">
            <v>0</v>
          </cell>
          <cell r="AU874">
            <v>0</v>
          </cell>
          <cell r="AV874">
            <v>0</v>
          </cell>
          <cell r="AX874">
            <v>0</v>
          </cell>
          <cell r="AY874">
            <v>0</v>
          </cell>
          <cell r="BA874">
            <v>0</v>
          </cell>
          <cell r="BB874">
            <v>0</v>
          </cell>
          <cell r="BD874">
            <v>0</v>
          </cell>
          <cell r="BE874">
            <v>0</v>
          </cell>
          <cell r="BG874">
            <v>0</v>
          </cell>
          <cell r="BH874">
            <v>0</v>
          </cell>
          <cell r="BJ874">
            <v>0</v>
          </cell>
          <cell r="BK874">
            <v>0</v>
          </cell>
          <cell r="BM874">
            <v>0</v>
          </cell>
          <cell r="BN874">
            <v>0</v>
          </cell>
          <cell r="BP874">
            <v>0</v>
          </cell>
          <cell r="BQ874">
            <v>0</v>
          </cell>
          <cell r="BS874">
            <v>0</v>
          </cell>
          <cell r="BT874">
            <v>0</v>
          </cell>
          <cell r="BV874">
            <v>0</v>
          </cell>
          <cell r="BW874">
            <v>0</v>
          </cell>
          <cell r="BY874">
            <v>0</v>
          </cell>
          <cell r="BZ874">
            <v>0</v>
          </cell>
          <cell r="CB874">
            <v>0</v>
          </cell>
          <cell r="CC874">
            <v>0</v>
          </cell>
          <cell r="CE874">
            <v>0</v>
          </cell>
          <cell r="CF874">
            <v>0</v>
          </cell>
          <cell r="CH874">
            <v>0</v>
          </cell>
          <cell r="CI874">
            <v>0</v>
          </cell>
          <cell r="CK874">
            <v>0</v>
          </cell>
          <cell r="CL874">
            <v>0</v>
          </cell>
          <cell r="CN874">
            <v>0</v>
          </cell>
          <cell r="CO874">
            <v>0</v>
          </cell>
        </row>
        <row r="875">
          <cell r="B875">
            <v>0</v>
          </cell>
          <cell r="C875">
            <v>0</v>
          </cell>
          <cell r="E875">
            <v>0</v>
          </cell>
          <cell r="F875">
            <v>0</v>
          </cell>
          <cell r="H875">
            <v>0</v>
          </cell>
          <cell r="I875">
            <v>0</v>
          </cell>
          <cell r="K875">
            <v>0</v>
          </cell>
          <cell r="L875">
            <v>0</v>
          </cell>
          <cell r="N875">
            <v>0</v>
          </cell>
          <cell r="O875">
            <v>0</v>
          </cell>
          <cell r="Q875">
            <v>0</v>
          </cell>
          <cell r="R875">
            <v>0</v>
          </cell>
          <cell r="T875">
            <v>0</v>
          </cell>
          <cell r="U875">
            <v>0</v>
          </cell>
          <cell r="W875">
            <v>0</v>
          </cell>
          <cell r="X875">
            <v>0</v>
          </cell>
          <cell r="Z875">
            <v>0</v>
          </cell>
          <cell r="AA875">
            <v>0</v>
          </cell>
          <cell r="AC875">
            <v>0</v>
          </cell>
          <cell r="AD875">
            <v>0</v>
          </cell>
          <cell r="AF875">
            <v>0</v>
          </cell>
          <cell r="AG875">
            <v>0</v>
          </cell>
          <cell r="AI875">
            <v>0</v>
          </cell>
          <cell r="AJ875">
            <v>0</v>
          </cell>
          <cell r="AL875">
            <v>0</v>
          </cell>
          <cell r="AM875">
            <v>0</v>
          </cell>
          <cell r="AO875">
            <v>0</v>
          </cell>
          <cell r="AP875">
            <v>0</v>
          </cell>
          <cell r="AR875">
            <v>0</v>
          </cell>
          <cell r="AS875">
            <v>0</v>
          </cell>
          <cell r="AU875">
            <v>0</v>
          </cell>
          <cell r="AV875">
            <v>0</v>
          </cell>
          <cell r="AX875">
            <v>0</v>
          </cell>
          <cell r="AY875">
            <v>0</v>
          </cell>
          <cell r="BA875">
            <v>0</v>
          </cell>
          <cell r="BB875">
            <v>0</v>
          </cell>
          <cell r="BD875">
            <v>0</v>
          </cell>
          <cell r="BE875">
            <v>0</v>
          </cell>
          <cell r="BG875">
            <v>0</v>
          </cell>
          <cell r="BH875">
            <v>0</v>
          </cell>
          <cell r="BJ875">
            <v>0</v>
          </cell>
          <cell r="BK875">
            <v>0</v>
          </cell>
          <cell r="BM875">
            <v>0</v>
          </cell>
          <cell r="BN875">
            <v>0</v>
          </cell>
          <cell r="BP875">
            <v>0</v>
          </cell>
          <cell r="BQ875">
            <v>0</v>
          </cell>
          <cell r="BS875">
            <v>0</v>
          </cell>
          <cell r="BT875">
            <v>0</v>
          </cell>
          <cell r="BV875">
            <v>0</v>
          </cell>
          <cell r="BW875">
            <v>0</v>
          </cell>
          <cell r="BY875">
            <v>0</v>
          </cell>
          <cell r="BZ875">
            <v>0</v>
          </cell>
          <cell r="CB875">
            <v>0</v>
          </cell>
          <cell r="CC875">
            <v>0</v>
          </cell>
          <cell r="CE875">
            <v>0</v>
          </cell>
          <cell r="CF875">
            <v>0</v>
          </cell>
          <cell r="CH875">
            <v>0</v>
          </cell>
          <cell r="CI875">
            <v>0</v>
          </cell>
          <cell r="CK875">
            <v>0</v>
          </cell>
          <cell r="CL875">
            <v>0</v>
          </cell>
          <cell r="CN875">
            <v>0</v>
          </cell>
          <cell r="CO875">
            <v>0</v>
          </cell>
        </row>
        <row r="876">
          <cell r="B876">
            <v>0</v>
          </cell>
          <cell r="C876">
            <v>0</v>
          </cell>
          <cell r="E876">
            <v>0</v>
          </cell>
          <cell r="F876">
            <v>0</v>
          </cell>
          <cell r="H876">
            <v>0</v>
          </cell>
          <cell r="I876">
            <v>0</v>
          </cell>
          <cell r="K876">
            <v>0</v>
          </cell>
          <cell r="L876">
            <v>0</v>
          </cell>
          <cell r="N876">
            <v>0</v>
          </cell>
          <cell r="O876">
            <v>0</v>
          </cell>
          <cell r="Q876">
            <v>0</v>
          </cell>
          <cell r="R876">
            <v>0</v>
          </cell>
          <cell r="T876">
            <v>0</v>
          </cell>
          <cell r="U876">
            <v>0</v>
          </cell>
          <cell r="W876">
            <v>0</v>
          </cell>
          <cell r="X876">
            <v>0</v>
          </cell>
          <cell r="Z876">
            <v>0</v>
          </cell>
          <cell r="AA876">
            <v>0</v>
          </cell>
          <cell r="AC876">
            <v>0</v>
          </cell>
          <cell r="AD876">
            <v>0</v>
          </cell>
          <cell r="AF876">
            <v>0</v>
          </cell>
          <cell r="AG876">
            <v>0</v>
          </cell>
          <cell r="AI876">
            <v>0</v>
          </cell>
          <cell r="AJ876">
            <v>0</v>
          </cell>
          <cell r="AL876">
            <v>0</v>
          </cell>
          <cell r="AM876">
            <v>0</v>
          </cell>
          <cell r="AO876">
            <v>0</v>
          </cell>
          <cell r="AP876">
            <v>0</v>
          </cell>
          <cell r="AR876">
            <v>0</v>
          </cell>
          <cell r="AS876">
            <v>0</v>
          </cell>
          <cell r="AU876">
            <v>0</v>
          </cell>
          <cell r="AV876">
            <v>0</v>
          </cell>
          <cell r="AX876">
            <v>0</v>
          </cell>
          <cell r="AY876">
            <v>0</v>
          </cell>
          <cell r="BA876">
            <v>0</v>
          </cell>
          <cell r="BB876">
            <v>0</v>
          </cell>
          <cell r="BD876">
            <v>0</v>
          </cell>
          <cell r="BE876">
            <v>0</v>
          </cell>
          <cell r="BG876">
            <v>0</v>
          </cell>
          <cell r="BH876">
            <v>0</v>
          </cell>
          <cell r="BJ876">
            <v>0</v>
          </cell>
          <cell r="BK876">
            <v>0</v>
          </cell>
          <cell r="BM876">
            <v>0</v>
          </cell>
          <cell r="BN876">
            <v>0</v>
          </cell>
          <cell r="BP876">
            <v>0</v>
          </cell>
          <cell r="BQ876">
            <v>0</v>
          </cell>
          <cell r="BS876">
            <v>0</v>
          </cell>
          <cell r="BT876">
            <v>0</v>
          </cell>
          <cell r="BV876">
            <v>0</v>
          </cell>
          <cell r="BW876">
            <v>0</v>
          </cell>
          <cell r="BY876">
            <v>0</v>
          </cell>
          <cell r="BZ876">
            <v>0</v>
          </cell>
          <cell r="CB876">
            <v>0</v>
          </cell>
          <cell r="CC876">
            <v>0</v>
          </cell>
          <cell r="CE876">
            <v>0</v>
          </cell>
          <cell r="CF876">
            <v>0</v>
          </cell>
          <cell r="CH876">
            <v>0</v>
          </cell>
          <cell r="CI876">
            <v>0</v>
          </cell>
          <cell r="CK876">
            <v>0</v>
          </cell>
          <cell r="CL876">
            <v>0</v>
          </cell>
          <cell r="CN876">
            <v>0</v>
          </cell>
          <cell r="CO876">
            <v>0</v>
          </cell>
        </row>
        <row r="877">
          <cell r="B877">
            <v>0</v>
          </cell>
          <cell r="C877">
            <v>0</v>
          </cell>
          <cell r="E877">
            <v>0</v>
          </cell>
          <cell r="F877">
            <v>0</v>
          </cell>
          <cell r="H877">
            <v>0</v>
          </cell>
          <cell r="I877">
            <v>0</v>
          </cell>
          <cell r="K877">
            <v>0</v>
          </cell>
          <cell r="L877">
            <v>0</v>
          </cell>
          <cell r="N877">
            <v>0</v>
          </cell>
          <cell r="O877">
            <v>0</v>
          </cell>
          <cell r="Q877">
            <v>0</v>
          </cell>
          <cell r="R877">
            <v>0</v>
          </cell>
          <cell r="T877">
            <v>0</v>
          </cell>
          <cell r="U877">
            <v>0</v>
          </cell>
          <cell r="W877">
            <v>0</v>
          </cell>
          <cell r="X877">
            <v>0</v>
          </cell>
          <cell r="Z877">
            <v>0</v>
          </cell>
          <cell r="AA877">
            <v>0</v>
          </cell>
          <cell r="AC877">
            <v>0</v>
          </cell>
          <cell r="AD877">
            <v>0</v>
          </cell>
          <cell r="AF877">
            <v>0</v>
          </cell>
          <cell r="AG877">
            <v>0</v>
          </cell>
          <cell r="AI877">
            <v>0</v>
          </cell>
          <cell r="AJ877">
            <v>0</v>
          </cell>
          <cell r="AL877">
            <v>0</v>
          </cell>
          <cell r="AM877">
            <v>0</v>
          </cell>
          <cell r="AO877">
            <v>0</v>
          </cell>
          <cell r="AP877">
            <v>0</v>
          </cell>
          <cell r="AR877">
            <v>0</v>
          </cell>
          <cell r="AS877">
            <v>0</v>
          </cell>
          <cell r="AU877">
            <v>0</v>
          </cell>
          <cell r="AV877">
            <v>0</v>
          </cell>
          <cell r="AX877">
            <v>0</v>
          </cell>
          <cell r="AY877">
            <v>0</v>
          </cell>
          <cell r="BA877">
            <v>0</v>
          </cell>
          <cell r="BB877">
            <v>0</v>
          </cell>
          <cell r="BD877">
            <v>0</v>
          </cell>
          <cell r="BE877">
            <v>0</v>
          </cell>
          <cell r="BG877">
            <v>0</v>
          </cell>
          <cell r="BH877">
            <v>0</v>
          </cell>
          <cell r="BJ877">
            <v>0</v>
          </cell>
          <cell r="BK877">
            <v>0</v>
          </cell>
          <cell r="BM877">
            <v>0</v>
          </cell>
          <cell r="BN877">
            <v>0</v>
          </cell>
          <cell r="BP877">
            <v>0</v>
          </cell>
          <cell r="BQ877">
            <v>0</v>
          </cell>
          <cell r="BS877">
            <v>0</v>
          </cell>
          <cell r="BT877">
            <v>0</v>
          </cell>
          <cell r="BV877">
            <v>0</v>
          </cell>
          <cell r="BW877">
            <v>0</v>
          </cell>
          <cell r="BY877">
            <v>0</v>
          </cell>
          <cell r="BZ877">
            <v>0</v>
          </cell>
          <cell r="CB877">
            <v>0</v>
          </cell>
          <cell r="CC877">
            <v>0</v>
          </cell>
          <cell r="CE877">
            <v>0</v>
          </cell>
          <cell r="CF877">
            <v>0</v>
          </cell>
          <cell r="CH877">
            <v>0</v>
          </cell>
          <cell r="CI877">
            <v>0</v>
          </cell>
          <cell r="CK877">
            <v>0</v>
          </cell>
          <cell r="CL877">
            <v>0</v>
          </cell>
          <cell r="CN877">
            <v>0</v>
          </cell>
          <cell r="CO877">
            <v>0</v>
          </cell>
        </row>
        <row r="878">
          <cell r="B878">
            <v>0</v>
          </cell>
          <cell r="C878">
            <v>0</v>
          </cell>
          <cell r="E878">
            <v>0</v>
          </cell>
          <cell r="F878">
            <v>0</v>
          </cell>
          <cell r="H878">
            <v>0</v>
          </cell>
          <cell r="I878">
            <v>0</v>
          </cell>
          <cell r="K878">
            <v>0</v>
          </cell>
          <cell r="L878">
            <v>0</v>
          </cell>
          <cell r="N878">
            <v>0</v>
          </cell>
          <cell r="O878">
            <v>0</v>
          </cell>
          <cell r="Q878">
            <v>0</v>
          </cell>
          <cell r="R878">
            <v>0</v>
          </cell>
          <cell r="T878">
            <v>0</v>
          </cell>
          <cell r="U878">
            <v>0</v>
          </cell>
          <cell r="W878">
            <v>0</v>
          </cell>
          <cell r="X878">
            <v>0</v>
          </cell>
          <cell r="Z878">
            <v>0</v>
          </cell>
          <cell r="AA878">
            <v>0</v>
          </cell>
          <cell r="AC878">
            <v>0</v>
          </cell>
          <cell r="AD878">
            <v>0</v>
          </cell>
          <cell r="AF878">
            <v>0</v>
          </cell>
          <cell r="AG878">
            <v>0</v>
          </cell>
          <cell r="AI878">
            <v>0</v>
          </cell>
          <cell r="AJ878">
            <v>0</v>
          </cell>
          <cell r="AL878">
            <v>0</v>
          </cell>
          <cell r="AM878">
            <v>0</v>
          </cell>
          <cell r="AO878">
            <v>0</v>
          </cell>
          <cell r="AP878">
            <v>0</v>
          </cell>
          <cell r="AR878">
            <v>0</v>
          </cell>
          <cell r="AS878">
            <v>0</v>
          </cell>
          <cell r="AU878">
            <v>0</v>
          </cell>
          <cell r="AV878">
            <v>0</v>
          </cell>
          <cell r="AX878">
            <v>0</v>
          </cell>
          <cell r="AY878">
            <v>0</v>
          </cell>
          <cell r="BA878">
            <v>0</v>
          </cell>
          <cell r="BB878">
            <v>0</v>
          </cell>
          <cell r="BD878">
            <v>0</v>
          </cell>
          <cell r="BE878">
            <v>0</v>
          </cell>
          <cell r="BG878">
            <v>0</v>
          </cell>
          <cell r="BH878">
            <v>0</v>
          </cell>
          <cell r="BJ878">
            <v>0</v>
          </cell>
          <cell r="BK878">
            <v>0</v>
          </cell>
          <cell r="BM878">
            <v>0</v>
          </cell>
          <cell r="BN878">
            <v>0</v>
          </cell>
          <cell r="BP878">
            <v>0</v>
          </cell>
          <cell r="BQ878">
            <v>0</v>
          </cell>
          <cell r="BS878">
            <v>0</v>
          </cell>
          <cell r="BT878">
            <v>0</v>
          </cell>
          <cell r="BV878">
            <v>0</v>
          </cell>
          <cell r="BW878">
            <v>0</v>
          </cell>
          <cell r="BY878">
            <v>0</v>
          </cell>
          <cell r="BZ878">
            <v>0</v>
          </cell>
          <cell r="CB878">
            <v>0</v>
          </cell>
          <cell r="CC878">
            <v>0</v>
          </cell>
          <cell r="CE878">
            <v>0</v>
          </cell>
          <cell r="CF878">
            <v>0</v>
          </cell>
          <cell r="CH878">
            <v>0</v>
          </cell>
          <cell r="CI878">
            <v>0</v>
          </cell>
          <cell r="CK878">
            <v>0</v>
          </cell>
          <cell r="CL878">
            <v>0</v>
          </cell>
          <cell r="CN878">
            <v>0</v>
          </cell>
          <cell r="CO878">
            <v>0</v>
          </cell>
        </row>
        <row r="879">
          <cell r="B879">
            <v>0</v>
          </cell>
          <cell r="C879">
            <v>0</v>
          </cell>
          <cell r="E879">
            <v>0</v>
          </cell>
          <cell r="F879">
            <v>0</v>
          </cell>
          <cell r="H879">
            <v>0</v>
          </cell>
          <cell r="I879">
            <v>0</v>
          </cell>
          <cell r="K879">
            <v>0</v>
          </cell>
          <cell r="L879">
            <v>0</v>
          </cell>
          <cell r="N879">
            <v>0</v>
          </cell>
          <cell r="O879">
            <v>0</v>
          </cell>
          <cell r="Q879">
            <v>0</v>
          </cell>
          <cell r="R879">
            <v>0</v>
          </cell>
          <cell r="T879">
            <v>0</v>
          </cell>
          <cell r="U879">
            <v>0</v>
          </cell>
          <cell r="W879">
            <v>0</v>
          </cell>
          <cell r="X879">
            <v>0</v>
          </cell>
          <cell r="Z879">
            <v>0</v>
          </cell>
          <cell r="AA879">
            <v>0</v>
          </cell>
          <cell r="AC879">
            <v>0</v>
          </cell>
          <cell r="AD879">
            <v>0</v>
          </cell>
          <cell r="AF879">
            <v>0</v>
          </cell>
          <cell r="AG879">
            <v>0</v>
          </cell>
          <cell r="AI879">
            <v>0</v>
          </cell>
          <cell r="AJ879">
            <v>0</v>
          </cell>
          <cell r="AL879">
            <v>0</v>
          </cell>
          <cell r="AM879">
            <v>0</v>
          </cell>
          <cell r="AO879">
            <v>0</v>
          </cell>
          <cell r="AP879">
            <v>0</v>
          </cell>
          <cell r="AR879">
            <v>0</v>
          </cell>
          <cell r="AS879">
            <v>0</v>
          </cell>
          <cell r="AU879">
            <v>0</v>
          </cell>
          <cell r="AV879">
            <v>0</v>
          </cell>
          <cell r="AX879">
            <v>0</v>
          </cell>
          <cell r="AY879">
            <v>0</v>
          </cell>
          <cell r="BA879">
            <v>0</v>
          </cell>
          <cell r="BB879">
            <v>0</v>
          </cell>
          <cell r="BD879">
            <v>0</v>
          </cell>
          <cell r="BE879">
            <v>0</v>
          </cell>
          <cell r="BG879">
            <v>0</v>
          </cell>
          <cell r="BH879">
            <v>0</v>
          </cell>
          <cell r="BJ879">
            <v>0</v>
          </cell>
          <cell r="BK879">
            <v>0</v>
          </cell>
          <cell r="BM879">
            <v>0</v>
          </cell>
          <cell r="BN879">
            <v>0</v>
          </cell>
          <cell r="BP879">
            <v>0</v>
          </cell>
          <cell r="BQ879">
            <v>0</v>
          </cell>
          <cell r="BS879">
            <v>0</v>
          </cell>
          <cell r="BT879">
            <v>0</v>
          </cell>
          <cell r="BV879">
            <v>0</v>
          </cell>
          <cell r="BW879">
            <v>0</v>
          </cell>
          <cell r="BY879">
            <v>0</v>
          </cell>
          <cell r="BZ879">
            <v>0</v>
          </cell>
          <cell r="CB879">
            <v>0</v>
          </cell>
          <cell r="CC879">
            <v>0</v>
          </cell>
          <cell r="CE879">
            <v>0</v>
          </cell>
          <cell r="CF879">
            <v>0</v>
          </cell>
          <cell r="CH879">
            <v>0</v>
          </cell>
          <cell r="CI879">
            <v>0</v>
          </cell>
          <cell r="CK879">
            <v>0</v>
          </cell>
          <cell r="CL879">
            <v>0</v>
          </cell>
          <cell r="CN879">
            <v>0</v>
          </cell>
          <cell r="CO879">
            <v>0</v>
          </cell>
        </row>
        <row r="880">
          <cell r="B880">
            <v>0</v>
          </cell>
          <cell r="C880">
            <v>0</v>
          </cell>
          <cell r="E880">
            <v>0</v>
          </cell>
          <cell r="F880">
            <v>0</v>
          </cell>
          <cell r="H880">
            <v>0</v>
          </cell>
          <cell r="I880">
            <v>0</v>
          </cell>
          <cell r="K880">
            <v>0</v>
          </cell>
          <cell r="L880">
            <v>0</v>
          </cell>
          <cell r="N880">
            <v>0</v>
          </cell>
          <cell r="O880">
            <v>0</v>
          </cell>
          <cell r="Q880">
            <v>0</v>
          </cell>
          <cell r="R880">
            <v>0</v>
          </cell>
          <cell r="T880">
            <v>0</v>
          </cell>
          <cell r="U880">
            <v>0</v>
          </cell>
          <cell r="W880">
            <v>0</v>
          </cell>
          <cell r="X880">
            <v>0</v>
          </cell>
          <cell r="Z880">
            <v>0</v>
          </cell>
          <cell r="AA880">
            <v>0</v>
          </cell>
          <cell r="AC880">
            <v>0</v>
          </cell>
          <cell r="AD880">
            <v>0</v>
          </cell>
          <cell r="AF880">
            <v>0</v>
          </cell>
          <cell r="AG880">
            <v>0</v>
          </cell>
          <cell r="AI880">
            <v>0</v>
          </cell>
          <cell r="AJ880">
            <v>0</v>
          </cell>
          <cell r="AL880">
            <v>0</v>
          </cell>
          <cell r="AM880">
            <v>0</v>
          </cell>
          <cell r="AO880">
            <v>0</v>
          </cell>
          <cell r="AP880">
            <v>0</v>
          </cell>
          <cell r="AR880">
            <v>0</v>
          </cell>
          <cell r="AS880">
            <v>0</v>
          </cell>
          <cell r="AU880">
            <v>0</v>
          </cell>
          <cell r="AV880">
            <v>0</v>
          </cell>
          <cell r="AX880">
            <v>0</v>
          </cell>
          <cell r="AY880">
            <v>0</v>
          </cell>
          <cell r="BA880">
            <v>0</v>
          </cell>
          <cell r="BB880">
            <v>0</v>
          </cell>
          <cell r="BD880">
            <v>0</v>
          </cell>
          <cell r="BE880">
            <v>0</v>
          </cell>
          <cell r="BG880">
            <v>0</v>
          </cell>
          <cell r="BH880">
            <v>0</v>
          </cell>
          <cell r="BJ880">
            <v>0</v>
          </cell>
          <cell r="BK880">
            <v>0</v>
          </cell>
          <cell r="BM880">
            <v>0</v>
          </cell>
          <cell r="BN880">
            <v>0</v>
          </cell>
          <cell r="BP880">
            <v>0</v>
          </cell>
          <cell r="BQ880">
            <v>0</v>
          </cell>
          <cell r="BS880">
            <v>0</v>
          </cell>
          <cell r="BT880">
            <v>0</v>
          </cell>
          <cell r="BV880">
            <v>0</v>
          </cell>
          <cell r="BW880">
            <v>0</v>
          </cell>
          <cell r="BY880">
            <v>0</v>
          </cell>
          <cell r="BZ880">
            <v>0</v>
          </cell>
          <cell r="CB880">
            <v>0</v>
          </cell>
          <cell r="CC880">
            <v>0</v>
          </cell>
          <cell r="CE880">
            <v>0</v>
          </cell>
          <cell r="CF880">
            <v>0</v>
          </cell>
          <cell r="CH880">
            <v>0</v>
          </cell>
          <cell r="CI880">
            <v>0</v>
          </cell>
          <cell r="CK880">
            <v>0</v>
          </cell>
          <cell r="CL880">
            <v>0</v>
          </cell>
          <cell r="CN880">
            <v>0</v>
          </cell>
          <cell r="CO880">
            <v>0</v>
          </cell>
        </row>
        <row r="881">
          <cell r="B881">
            <v>0</v>
          </cell>
          <cell r="C881">
            <v>0</v>
          </cell>
          <cell r="E881">
            <v>0</v>
          </cell>
          <cell r="F881">
            <v>0</v>
          </cell>
          <cell r="H881">
            <v>0</v>
          </cell>
          <cell r="I881">
            <v>0</v>
          </cell>
          <cell r="K881">
            <v>0</v>
          </cell>
          <cell r="L881">
            <v>0</v>
          </cell>
          <cell r="N881">
            <v>0</v>
          </cell>
          <cell r="O881">
            <v>0</v>
          </cell>
          <cell r="Q881">
            <v>0</v>
          </cell>
          <cell r="R881">
            <v>0</v>
          </cell>
          <cell r="T881">
            <v>0</v>
          </cell>
          <cell r="U881">
            <v>0</v>
          </cell>
          <cell r="W881">
            <v>0</v>
          </cell>
          <cell r="X881">
            <v>0</v>
          </cell>
          <cell r="Z881">
            <v>0</v>
          </cell>
          <cell r="AA881">
            <v>0</v>
          </cell>
          <cell r="AC881">
            <v>0</v>
          </cell>
          <cell r="AD881">
            <v>0</v>
          </cell>
          <cell r="AF881">
            <v>0</v>
          </cell>
          <cell r="AG881">
            <v>0</v>
          </cell>
          <cell r="AI881">
            <v>0</v>
          </cell>
          <cell r="AJ881">
            <v>0</v>
          </cell>
          <cell r="AL881">
            <v>0</v>
          </cell>
          <cell r="AM881">
            <v>0</v>
          </cell>
          <cell r="AO881">
            <v>0</v>
          </cell>
          <cell r="AP881">
            <v>0</v>
          </cell>
          <cell r="AR881">
            <v>0</v>
          </cell>
          <cell r="AS881">
            <v>0</v>
          </cell>
          <cell r="AU881">
            <v>0</v>
          </cell>
          <cell r="AV881">
            <v>0</v>
          </cell>
          <cell r="AX881">
            <v>0</v>
          </cell>
          <cell r="AY881">
            <v>0</v>
          </cell>
          <cell r="BA881">
            <v>0</v>
          </cell>
          <cell r="BB881">
            <v>0</v>
          </cell>
          <cell r="BD881">
            <v>0</v>
          </cell>
          <cell r="BE881">
            <v>0</v>
          </cell>
          <cell r="BG881">
            <v>0</v>
          </cell>
          <cell r="BH881">
            <v>0</v>
          </cell>
          <cell r="BJ881">
            <v>0</v>
          </cell>
          <cell r="BK881">
            <v>0</v>
          </cell>
          <cell r="BM881">
            <v>0</v>
          </cell>
          <cell r="BN881">
            <v>0</v>
          </cell>
          <cell r="BP881">
            <v>0</v>
          </cell>
          <cell r="BQ881">
            <v>0</v>
          </cell>
          <cell r="BS881">
            <v>0</v>
          </cell>
          <cell r="BT881">
            <v>0</v>
          </cell>
          <cell r="BV881">
            <v>0</v>
          </cell>
          <cell r="BW881">
            <v>0</v>
          </cell>
          <cell r="BY881">
            <v>0</v>
          </cell>
          <cell r="BZ881">
            <v>0</v>
          </cell>
          <cell r="CB881">
            <v>0</v>
          </cell>
          <cell r="CC881">
            <v>0</v>
          </cell>
          <cell r="CE881">
            <v>0</v>
          </cell>
          <cell r="CF881">
            <v>0</v>
          </cell>
          <cell r="CH881">
            <v>0</v>
          </cell>
          <cell r="CI881">
            <v>0</v>
          </cell>
          <cell r="CK881">
            <v>0</v>
          </cell>
          <cell r="CL881">
            <v>0</v>
          </cell>
          <cell r="CN881">
            <v>0</v>
          </cell>
          <cell r="CO881">
            <v>0</v>
          </cell>
        </row>
        <row r="882">
          <cell r="B882">
            <v>0</v>
          </cell>
          <cell r="C882">
            <v>0</v>
          </cell>
          <cell r="E882">
            <v>0</v>
          </cell>
          <cell r="F882">
            <v>0</v>
          </cell>
          <cell r="H882">
            <v>0</v>
          </cell>
          <cell r="I882">
            <v>0</v>
          </cell>
          <cell r="K882">
            <v>0</v>
          </cell>
          <cell r="L882">
            <v>0</v>
          </cell>
          <cell r="N882">
            <v>0</v>
          </cell>
          <cell r="O882">
            <v>0</v>
          </cell>
          <cell r="Q882">
            <v>0</v>
          </cell>
          <cell r="R882">
            <v>0</v>
          </cell>
          <cell r="T882">
            <v>0</v>
          </cell>
          <cell r="U882">
            <v>0</v>
          </cell>
          <cell r="W882">
            <v>0</v>
          </cell>
          <cell r="X882">
            <v>0</v>
          </cell>
          <cell r="Z882">
            <v>0</v>
          </cell>
          <cell r="AA882">
            <v>0</v>
          </cell>
          <cell r="AC882">
            <v>0</v>
          </cell>
          <cell r="AD882">
            <v>0</v>
          </cell>
          <cell r="AF882">
            <v>0</v>
          </cell>
          <cell r="AG882">
            <v>0</v>
          </cell>
          <cell r="AI882">
            <v>0</v>
          </cell>
          <cell r="AJ882">
            <v>0</v>
          </cell>
          <cell r="AL882">
            <v>0</v>
          </cell>
          <cell r="AM882">
            <v>0</v>
          </cell>
          <cell r="AO882">
            <v>0</v>
          </cell>
          <cell r="AP882">
            <v>0</v>
          </cell>
          <cell r="AR882">
            <v>0</v>
          </cell>
          <cell r="AS882">
            <v>0</v>
          </cell>
          <cell r="AU882">
            <v>0</v>
          </cell>
          <cell r="AV882">
            <v>0</v>
          </cell>
          <cell r="AX882">
            <v>0</v>
          </cell>
          <cell r="AY882">
            <v>0</v>
          </cell>
          <cell r="BA882">
            <v>0</v>
          </cell>
          <cell r="BB882">
            <v>0</v>
          </cell>
          <cell r="BD882">
            <v>0</v>
          </cell>
          <cell r="BE882">
            <v>0</v>
          </cell>
          <cell r="BG882">
            <v>0</v>
          </cell>
          <cell r="BH882">
            <v>0</v>
          </cell>
          <cell r="BJ882">
            <v>0</v>
          </cell>
          <cell r="BK882">
            <v>0</v>
          </cell>
          <cell r="BM882">
            <v>0</v>
          </cell>
          <cell r="BN882">
            <v>0</v>
          </cell>
          <cell r="BP882">
            <v>0</v>
          </cell>
          <cell r="BQ882">
            <v>0</v>
          </cell>
          <cell r="BS882">
            <v>0</v>
          </cell>
          <cell r="BT882">
            <v>0</v>
          </cell>
          <cell r="BV882">
            <v>0</v>
          </cell>
          <cell r="BW882">
            <v>0</v>
          </cell>
          <cell r="BY882">
            <v>0</v>
          </cell>
          <cell r="BZ882">
            <v>0</v>
          </cell>
          <cell r="CB882">
            <v>0</v>
          </cell>
          <cell r="CC882">
            <v>0</v>
          </cell>
          <cell r="CE882">
            <v>0</v>
          </cell>
          <cell r="CF882">
            <v>0</v>
          </cell>
          <cell r="CH882">
            <v>0</v>
          </cell>
          <cell r="CI882">
            <v>0</v>
          </cell>
          <cell r="CK882">
            <v>0</v>
          </cell>
          <cell r="CL882">
            <v>0</v>
          </cell>
          <cell r="CN882">
            <v>0</v>
          </cell>
          <cell r="CO882">
            <v>0</v>
          </cell>
        </row>
        <row r="883">
          <cell r="B883">
            <v>0</v>
          </cell>
          <cell r="C883">
            <v>0</v>
          </cell>
          <cell r="E883">
            <v>0</v>
          </cell>
          <cell r="F883">
            <v>0</v>
          </cell>
          <cell r="H883">
            <v>0</v>
          </cell>
          <cell r="I883">
            <v>0</v>
          </cell>
          <cell r="K883">
            <v>0</v>
          </cell>
          <cell r="L883">
            <v>0</v>
          </cell>
          <cell r="N883">
            <v>0</v>
          </cell>
          <cell r="O883">
            <v>0</v>
          </cell>
          <cell r="Q883">
            <v>0</v>
          </cell>
          <cell r="R883">
            <v>0</v>
          </cell>
          <cell r="T883">
            <v>0</v>
          </cell>
          <cell r="U883">
            <v>0</v>
          </cell>
          <cell r="W883">
            <v>0</v>
          </cell>
          <cell r="X883">
            <v>0</v>
          </cell>
          <cell r="Z883">
            <v>0</v>
          </cell>
          <cell r="AA883">
            <v>0</v>
          </cell>
          <cell r="AC883">
            <v>0</v>
          </cell>
          <cell r="AD883">
            <v>0</v>
          </cell>
          <cell r="AF883">
            <v>0</v>
          </cell>
          <cell r="AG883">
            <v>0</v>
          </cell>
          <cell r="AI883">
            <v>0</v>
          </cell>
          <cell r="AJ883">
            <v>0</v>
          </cell>
          <cell r="AL883">
            <v>0</v>
          </cell>
          <cell r="AM883">
            <v>0</v>
          </cell>
          <cell r="AO883">
            <v>0</v>
          </cell>
          <cell r="AP883">
            <v>0</v>
          </cell>
          <cell r="AR883">
            <v>0</v>
          </cell>
          <cell r="AS883">
            <v>0</v>
          </cell>
          <cell r="AU883">
            <v>0</v>
          </cell>
          <cell r="AV883">
            <v>0</v>
          </cell>
          <cell r="AX883">
            <v>0</v>
          </cell>
          <cell r="AY883">
            <v>0</v>
          </cell>
          <cell r="BA883">
            <v>0</v>
          </cell>
          <cell r="BB883">
            <v>0</v>
          </cell>
          <cell r="BD883">
            <v>0</v>
          </cell>
          <cell r="BE883">
            <v>0</v>
          </cell>
          <cell r="BG883">
            <v>0</v>
          </cell>
          <cell r="BH883">
            <v>0</v>
          </cell>
          <cell r="BJ883">
            <v>0</v>
          </cell>
          <cell r="BK883">
            <v>0</v>
          </cell>
          <cell r="BM883">
            <v>0</v>
          </cell>
          <cell r="BN883">
            <v>0</v>
          </cell>
          <cell r="BP883">
            <v>0</v>
          </cell>
          <cell r="BQ883">
            <v>0</v>
          </cell>
          <cell r="BS883">
            <v>0</v>
          </cell>
          <cell r="BT883">
            <v>0</v>
          </cell>
          <cell r="BV883">
            <v>0</v>
          </cell>
          <cell r="BW883">
            <v>0</v>
          </cell>
          <cell r="BY883">
            <v>0</v>
          </cell>
          <cell r="BZ883">
            <v>0</v>
          </cell>
          <cell r="CB883">
            <v>0</v>
          </cell>
          <cell r="CC883">
            <v>0</v>
          </cell>
          <cell r="CE883">
            <v>0</v>
          </cell>
          <cell r="CF883">
            <v>0</v>
          </cell>
          <cell r="CH883">
            <v>0</v>
          </cell>
          <cell r="CI883">
            <v>0</v>
          </cell>
          <cell r="CK883">
            <v>0</v>
          </cell>
          <cell r="CL883">
            <v>0</v>
          </cell>
          <cell r="CN883">
            <v>0</v>
          </cell>
          <cell r="CO883">
            <v>0</v>
          </cell>
        </row>
        <row r="884">
          <cell r="B884">
            <v>0</v>
          </cell>
          <cell r="C884">
            <v>0</v>
          </cell>
          <cell r="E884">
            <v>0</v>
          </cell>
          <cell r="F884">
            <v>0</v>
          </cell>
          <cell r="H884">
            <v>0</v>
          </cell>
          <cell r="I884">
            <v>0</v>
          </cell>
          <cell r="K884">
            <v>0</v>
          </cell>
          <cell r="L884">
            <v>0</v>
          </cell>
          <cell r="N884">
            <v>0</v>
          </cell>
          <cell r="O884">
            <v>0</v>
          </cell>
          <cell r="Q884">
            <v>0</v>
          </cell>
          <cell r="R884">
            <v>0</v>
          </cell>
          <cell r="T884">
            <v>0</v>
          </cell>
          <cell r="U884">
            <v>0</v>
          </cell>
          <cell r="W884">
            <v>0</v>
          </cell>
          <cell r="X884">
            <v>0</v>
          </cell>
          <cell r="Z884">
            <v>0</v>
          </cell>
          <cell r="AA884">
            <v>0</v>
          </cell>
          <cell r="AC884">
            <v>0</v>
          </cell>
          <cell r="AD884">
            <v>0</v>
          </cell>
          <cell r="AF884">
            <v>0</v>
          </cell>
          <cell r="AG884">
            <v>0</v>
          </cell>
          <cell r="AI884">
            <v>0</v>
          </cell>
          <cell r="AJ884">
            <v>0</v>
          </cell>
          <cell r="AL884">
            <v>0</v>
          </cell>
          <cell r="AM884">
            <v>0</v>
          </cell>
          <cell r="AO884">
            <v>0</v>
          </cell>
          <cell r="AP884">
            <v>0</v>
          </cell>
          <cell r="AR884">
            <v>0</v>
          </cell>
          <cell r="AS884">
            <v>0</v>
          </cell>
          <cell r="AU884">
            <v>0</v>
          </cell>
          <cell r="AV884">
            <v>0</v>
          </cell>
          <cell r="AX884">
            <v>0</v>
          </cell>
          <cell r="AY884">
            <v>0</v>
          </cell>
          <cell r="BA884">
            <v>0</v>
          </cell>
          <cell r="BB884">
            <v>0</v>
          </cell>
          <cell r="BD884">
            <v>0</v>
          </cell>
          <cell r="BE884">
            <v>0</v>
          </cell>
          <cell r="BG884">
            <v>0</v>
          </cell>
          <cell r="BH884">
            <v>0</v>
          </cell>
          <cell r="BJ884">
            <v>0</v>
          </cell>
          <cell r="BK884">
            <v>0</v>
          </cell>
          <cell r="BM884">
            <v>0</v>
          </cell>
          <cell r="BN884">
            <v>0</v>
          </cell>
          <cell r="BP884">
            <v>0</v>
          </cell>
          <cell r="BQ884">
            <v>0</v>
          </cell>
          <cell r="BS884">
            <v>0</v>
          </cell>
          <cell r="BT884">
            <v>0</v>
          </cell>
          <cell r="BV884">
            <v>0</v>
          </cell>
          <cell r="BW884">
            <v>0</v>
          </cell>
          <cell r="BY884">
            <v>0</v>
          </cell>
          <cell r="BZ884">
            <v>0</v>
          </cell>
          <cell r="CB884">
            <v>0</v>
          </cell>
          <cell r="CC884">
            <v>0</v>
          </cell>
          <cell r="CE884">
            <v>0</v>
          </cell>
          <cell r="CF884">
            <v>0</v>
          </cell>
          <cell r="CH884">
            <v>0</v>
          </cell>
          <cell r="CI884">
            <v>0</v>
          </cell>
          <cell r="CK884">
            <v>0</v>
          </cell>
          <cell r="CL884">
            <v>0</v>
          </cell>
          <cell r="CN884">
            <v>0</v>
          </cell>
          <cell r="CO884">
            <v>0</v>
          </cell>
        </row>
        <row r="885">
          <cell r="B885">
            <v>0</v>
          </cell>
          <cell r="C885">
            <v>0</v>
          </cell>
          <cell r="E885">
            <v>0</v>
          </cell>
          <cell r="F885">
            <v>0</v>
          </cell>
          <cell r="H885">
            <v>0</v>
          </cell>
          <cell r="I885">
            <v>0</v>
          </cell>
          <cell r="K885">
            <v>0</v>
          </cell>
          <cell r="L885">
            <v>0</v>
          </cell>
          <cell r="N885">
            <v>0</v>
          </cell>
          <cell r="O885">
            <v>0</v>
          </cell>
          <cell r="Q885">
            <v>0</v>
          </cell>
          <cell r="R885">
            <v>0</v>
          </cell>
          <cell r="T885">
            <v>0</v>
          </cell>
          <cell r="U885">
            <v>0</v>
          </cell>
          <cell r="W885">
            <v>0</v>
          </cell>
          <cell r="X885">
            <v>0</v>
          </cell>
          <cell r="Z885">
            <v>0</v>
          </cell>
          <cell r="AA885">
            <v>0</v>
          </cell>
          <cell r="AC885">
            <v>0</v>
          </cell>
          <cell r="AD885">
            <v>0</v>
          </cell>
          <cell r="AF885">
            <v>0</v>
          </cell>
          <cell r="AG885">
            <v>0</v>
          </cell>
          <cell r="AI885">
            <v>0</v>
          </cell>
          <cell r="AJ885">
            <v>0</v>
          </cell>
          <cell r="AL885">
            <v>0</v>
          </cell>
          <cell r="AM885">
            <v>0</v>
          </cell>
          <cell r="AO885">
            <v>0</v>
          </cell>
          <cell r="AP885">
            <v>0</v>
          </cell>
          <cell r="AR885">
            <v>0</v>
          </cell>
          <cell r="AS885">
            <v>0</v>
          </cell>
          <cell r="AU885">
            <v>0</v>
          </cell>
          <cell r="AV885">
            <v>0</v>
          </cell>
          <cell r="AX885">
            <v>0</v>
          </cell>
          <cell r="AY885">
            <v>0</v>
          </cell>
          <cell r="BA885">
            <v>0</v>
          </cell>
          <cell r="BB885">
            <v>0</v>
          </cell>
          <cell r="BD885">
            <v>0</v>
          </cell>
          <cell r="BE885">
            <v>0</v>
          </cell>
          <cell r="BG885">
            <v>0</v>
          </cell>
          <cell r="BH885">
            <v>0</v>
          </cell>
          <cell r="BJ885">
            <v>0</v>
          </cell>
          <cell r="BK885">
            <v>0</v>
          </cell>
          <cell r="BM885">
            <v>0</v>
          </cell>
          <cell r="BN885">
            <v>0</v>
          </cell>
          <cell r="BP885">
            <v>0</v>
          </cell>
          <cell r="BQ885">
            <v>0</v>
          </cell>
          <cell r="BS885">
            <v>0</v>
          </cell>
          <cell r="BT885">
            <v>0</v>
          </cell>
          <cell r="BV885">
            <v>0</v>
          </cell>
          <cell r="BW885">
            <v>0</v>
          </cell>
          <cell r="BY885">
            <v>0</v>
          </cell>
          <cell r="BZ885">
            <v>0</v>
          </cell>
          <cell r="CB885">
            <v>0</v>
          </cell>
          <cell r="CC885">
            <v>0</v>
          </cell>
          <cell r="CE885">
            <v>0</v>
          </cell>
          <cell r="CF885">
            <v>0</v>
          </cell>
          <cell r="CH885">
            <v>0</v>
          </cell>
          <cell r="CI885">
            <v>0</v>
          </cell>
          <cell r="CK885">
            <v>0</v>
          </cell>
          <cell r="CL885">
            <v>0</v>
          </cell>
          <cell r="CN885">
            <v>0</v>
          </cell>
          <cell r="CO885">
            <v>0</v>
          </cell>
        </row>
        <row r="886">
          <cell r="B886">
            <v>0</v>
          </cell>
          <cell r="C886">
            <v>0</v>
          </cell>
          <cell r="E886">
            <v>0</v>
          </cell>
          <cell r="F886">
            <v>0</v>
          </cell>
          <cell r="H886">
            <v>0</v>
          </cell>
          <cell r="I886">
            <v>0</v>
          </cell>
          <cell r="K886">
            <v>0</v>
          </cell>
          <cell r="L886">
            <v>0</v>
          </cell>
          <cell r="N886">
            <v>0</v>
          </cell>
          <cell r="O886">
            <v>0</v>
          </cell>
          <cell r="Q886">
            <v>0</v>
          </cell>
          <cell r="R886">
            <v>0</v>
          </cell>
          <cell r="T886">
            <v>0</v>
          </cell>
          <cell r="U886">
            <v>0</v>
          </cell>
          <cell r="W886">
            <v>0</v>
          </cell>
          <cell r="X886">
            <v>0</v>
          </cell>
          <cell r="Z886">
            <v>0</v>
          </cell>
          <cell r="AA886">
            <v>0</v>
          </cell>
          <cell r="AC886">
            <v>0</v>
          </cell>
          <cell r="AD886">
            <v>0</v>
          </cell>
          <cell r="AF886">
            <v>0</v>
          </cell>
          <cell r="AG886">
            <v>0</v>
          </cell>
          <cell r="AI886">
            <v>0</v>
          </cell>
          <cell r="AJ886">
            <v>0</v>
          </cell>
          <cell r="AL886">
            <v>0</v>
          </cell>
          <cell r="AM886">
            <v>0</v>
          </cell>
          <cell r="AO886">
            <v>0</v>
          </cell>
          <cell r="AP886">
            <v>0</v>
          </cell>
          <cell r="AR886">
            <v>0</v>
          </cell>
          <cell r="AS886">
            <v>0</v>
          </cell>
          <cell r="AU886">
            <v>0</v>
          </cell>
          <cell r="AV886">
            <v>0</v>
          </cell>
          <cell r="AX886">
            <v>0</v>
          </cell>
          <cell r="AY886">
            <v>0</v>
          </cell>
          <cell r="BA886">
            <v>0</v>
          </cell>
          <cell r="BB886">
            <v>0</v>
          </cell>
          <cell r="BD886">
            <v>0</v>
          </cell>
          <cell r="BE886">
            <v>0</v>
          </cell>
          <cell r="BG886">
            <v>0</v>
          </cell>
          <cell r="BH886">
            <v>0</v>
          </cell>
          <cell r="BJ886">
            <v>0</v>
          </cell>
          <cell r="BK886">
            <v>0</v>
          </cell>
          <cell r="BM886">
            <v>0</v>
          </cell>
          <cell r="BN886">
            <v>0</v>
          </cell>
          <cell r="BP886">
            <v>0</v>
          </cell>
          <cell r="BQ886">
            <v>0</v>
          </cell>
          <cell r="BS886">
            <v>0</v>
          </cell>
          <cell r="BT886">
            <v>0</v>
          </cell>
          <cell r="BV886">
            <v>0</v>
          </cell>
          <cell r="BW886">
            <v>0</v>
          </cell>
          <cell r="BY886">
            <v>0</v>
          </cell>
          <cell r="BZ886">
            <v>0</v>
          </cell>
          <cell r="CB886">
            <v>0</v>
          </cell>
          <cell r="CC886">
            <v>0</v>
          </cell>
          <cell r="CE886">
            <v>0</v>
          </cell>
          <cell r="CF886">
            <v>0</v>
          </cell>
          <cell r="CH886">
            <v>0</v>
          </cell>
          <cell r="CI886">
            <v>0</v>
          </cell>
          <cell r="CK886">
            <v>0</v>
          </cell>
          <cell r="CL886">
            <v>0</v>
          </cell>
          <cell r="CN886">
            <v>0</v>
          </cell>
          <cell r="CO886">
            <v>0</v>
          </cell>
        </row>
        <row r="887">
          <cell r="B887">
            <v>0</v>
          </cell>
          <cell r="C887">
            <v>0</v>
          </cell>
          <cell r="E887">
            <v>0</v>
          </cell>
          <cell r="F887">
            <v>0</v>
          </cell>
          <cell r="H887">
            <v>0</v>
          </cell>
          <cell r="I887">
            <v>0</v>
          </cell>
          <cell r="K887">
            <v>0</v>
          </cell>
          <cell r="L887">
            <v>0</v>
          </cell>
          <cell r="N887">
            <v>0</v>
          </cell>
          <cell r="O887">
            <v>0</v>
          </cell>
          <cell r="Q887">
            <v>0</v>
          </cell>
          <cell r="R887">
            <v>0</v>
          </cell>
          <cell r="T887">
            <v>0</v>
          </cell>
          <cell r="U887">
            <v>0</v>
          </cell>
          <cell r="W887">
            <v>0</v>
          </cell>
          <cell r="X887">
            <v>0</v>
          </cell>
          <cell r="Z887">
            <v>0</v>
          </cell>
          <cell r="AA887">
            <v>0</v>
          </cell>
          <cell r="AC887">
            <v>0</v>
          </cell>
          <cell r="AD887">
            <v>0</v>
          </cell>
          <cell r="AF887">
            <v>0</v>
          </cell>
          <cell r="AG887">
            <v>0</v>
          </cell>
          <cell r="AI887">
            <v>0</v>
          </cell>
          <cell r="AJ887">
            <v>0</v>
          </cell>
          <cell r="AL887">
            <v>0</v>
          </cell>
          <cell r="AM887">
            <v>0</v>
          </cell>
          <cell r="AO887">
            <v>0</v>
          </cell>
          <cell r="AP887">
            <v>0</v>
          </cell>
          <cell r="AR887">
            <v>0</v>
          </cell>
          <cell r="AS887">
            <v>0</v>
          </cell>
          <cell r="AU887">
            <v>0</v>
          </cell>
          <cell r="AV887">
            <v>0</v>
          </cell>
          <cell r="AX887">
            <v>0</v>
          </cell>
          <cell r="AY887">
            <v>0</v>
          </cell>
          <cell r="BA887">
            <v>0</v>
          </cell>
          <cell r="BB887">
            <v>0</v>
          </cell>
          <cell r="BD887">
            <v>0</v>
          </cell>
          <cell r="BE887">
            <v>0</v>
          </cell>
          <cell r="BG887">
            <v>0</v>
          </cell>
          <cell r="BH887">
            <v>0</v>
          </cell>
          <cell r="BJ887">
            <v>0</v>
          </cell>
          <cell r="BK887">
            <v>0</v>
          </cell>
          <cell r="BM887">
            <v>0</v>
          </cell>
          <cell r="BN887">
            <v>0</v>
          </cell>
          <cell r="BP887">
            <v>0</v>
          </cell>
          <cell r="BQ887">
            <v>0</v>
          </cell>
          <cell r="BS887">
            <v>0</v>
          </cell>
          <cell r="BT887">
            <v>0</v>
          </cell>
          <cell r="BV887">
            <v>0</v>
          </cell>
          <cell r="BW887">
            <v>0</v>
          </cell>
          <cell r="BY887">
            <v>0</v>
          </cell>
          <cell r="BZ887">
            <v>0</v>
          </cell>
          <cell r="CB887">
            <v>0</v>
          </cell>
          <cell r="CC887">
            <v>0</v>
          </cell>
          <cell r="CE887">
            <v>0</v>
          </cell>
          <cell r="CF887">
            <v>0</v>
          </cell>
          <cell r="CH887">
            <v>0</v>
          </cell>
          <cell r="CI887">
            <v>0</v>
          </cell>
          <cell r="CK887">
            <v>0</v>
          </cell>
          <cell r="CL887">
            <v>0</v>
          </cell>
          <cell r="CN887">
            <v>0</v>
          </cell>
          <cell r="CO887">
            <v>0</v>
          </cell>
        </row>
        <row r="888">
          <cell r="B888">
            <v>0</v>
          </cell>
          <cell r="C888">
            <v>0</v>
          </cell>
          <cell r="E888">
            <v>0</v>
          </cell>
          <cell r="F888">
            <v>0</v>
          </cell>
          <cell r="H888">
            <v>0</v>
          </cell>
          <cell r="I888">
            <v>0</v>
          </cell>
          <cell r="K888">
            <v>0</v>
          </cell>
          <cell r="L888">
            <v>0</v>
          </cell>
          <cell r="N888">
            <v>0</v>
          </cell>
          <cell r="O888">
            <v>0</v>
          </cell>
          <cell r="Q888">
            <v>0</v>
          </cell>
          <cell r="R888">
            <v>0</v>
          </cell>
          <cell r="T888">
            <v>0</v>
          </cell>
          <cell r="U888">
            <v>0</v>
          </cell>
          <cell r="W888">
            <v>0</v>
          </cell>
          <cell r="X888">
            <v>0</v>
          </cell>
          <cell r="Z888">
            <v>0</v>
          </cell>
          <cell r="AA888">
            <v>0</v>
          </cell>
          <cell r="AC888">
            <v>0</v>
          </cell>
          <cell r="AD888">
            <v>0</v>
          </cell>
          <cell r="AF888">
            <v>0</v>
          </cell>
          <cell r="AG888">
            <v>0</v>
          </cell>
          <cell r="AI888">
            <v>0</v>
          </cell>
          <cell r="AJ888">
            <v>0</v>
          </cell>
          <cell r="AL888">
            <v>0</v>
          </cell>
          <cell r="AM888">
            <v>0</v>
          </cell>
          <cell r="AO888">
            <v>0</v>
          </cell>
          <cell r="AP888">
            <v>0</v>
          </cell>
          <cell r="AR888">
            <v>0</v>
          </cell>
          <cell r="AS888">
            <v>0</v>
          </cell>
          <cell r="AU888">
            <v>0</v>
          </cell>
          <cell r="AV888">
            <v>0</v>
          </cell>
          <cell r="AX888">
            <v>0</v>
          </cell>
          <cell r="AY888">
            <v>0</v>
          </cell>
          <cell r="BA888">
            <v>0</v>
          </cell>
          <cell r="BB888">
            <v>0</v>
          </cell>
          <cell r="BD888">
            <v>0</v>
          </cell>
          <cell r="BE888">
            <v>0</v>
          </cell>
          <cell r="BG888">
            <v>0</v>
          </cell>
          <cell r="BH888">
            <v>0</v>
          </cell>
          <cell r="BJ888">
            <v>0</v>
          </cell>
          <cell r="BK888">
            <v>0</v>
          </cell>
          <cell r="BM888">
            <v>0</v>
          </cell>
          <cell r="BN888">
            <v>0</v>
          </cell>
          <cell r="BP888">
            <v>0</v>
          </cell>
          <cell r="BQ888">
            <v>0</v>
          </cell>
          <cell r="BS888">
            <v>0</v>
          </cell>
          <cell r="BT888">
            <v>0</v>
          </cell>
          <cell r="BV888">
            <v>0</v>
          </cell>
          <cell r="BW888">
            <v>0</v>
          </cell>
          <cell r="BY888">
            <v>0</v>
          </cell>
          <cell r="BZ888">
            <v>0</v>
          </cell>
          <cell r="CB888">
            <v>0</v>
          </cell>
          <cell r="CC888">
            <v>0</v>
          </cell>
          <cell r="CE888">
            <v>0</v>
          </cell>
          <cell r="CF888">
            <v>0</v>
          </cell>
          <cell r="CH888">
            <v>0</v>
          </cell>
          <cell r="CI888">
            <v>0</v>
          </cell>
          <cell r="CK888">
            <v>0</v>
          </cell>
          <cell r="CL888">
            <v>0</v>
          </cell>
          <cell r="CN888">
            <v>0</v>
          </cell>
          <cell r="CO888">
            <v>0</v>
          </cell>
        </row>
        <row r="889">
          <cell r="B889">
            <v>0</v>
          </cell>
          <cell r="C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0</v>
          </cell>
          <cell r="K889">
            <v>0</v>
          </cell>
          <cell r="L889">
            <v>0</v>
          </cell>
          <cell r="N889">
            <v>0</v>
          </cell>
          <cell r="O889">
            <v>0</v>
          </cell>
          <cell r="Q889">
            <v>0</v>
          </cell>
          <cell r="R889">
            <v>0</v>
          </cell>
          <cell r="T889">
            <v>0</v>
          </cell>
          <cell r="U889">
            <v>0</v>
          </cell>
          <cell r="W889">
            <v>0</v>
          </cell>
          <cell r="X889">
            <v>0</v>
          </cell>
          <cell r="Z889">
            <v>0</v>
          </cell>
          <cell r="AA889">
            <v>0</v>
          </cell>
          <cell r="AC889">
            <v>0</v>
          </cell>
          <cell r="AD889">
            <v>0</v>
          </cell>
          <cell r="AF889">
            <v>0</v>
          </cell>
          <cell r="AG889">
            <v>0</v>
          </cell>
          <cell r="AI889">
            <v>0</v>
          </cell>
          <cell r="AJ889">
            <v>0</v>
          </cell>
          <cell r="AL889">
            <v>0</v>
          </cell>
          <cell r="AM889">
            <v>0</v>
          </cell>
          <cell r="AO889">
            <v>0</v>
          </cell>
          <cell r="AP889">
            <v>0</v>
          </cell>
          <cell r="AR889">
            <v>0</v>
          </cell>
          <cell r="AS889">
            <v>0</v>
          </cell>
          <cell r="AU889">
            <v>0</v>
          </cell>
          <cell r="AV889">
            <v>0</v>
          </cell>
          <cell r="AX889">
            <v>0</v>
          </cell>
          <cell r="AY889">
            <v>0</v>
          </cell>
          <cell r="BA889">
            <v>0</v>
          </cell>
          <cell r="BB889">
            <v>0</v>
          </cell>
          <cell r="BD889">
            <v>0</v>
          </cell>
          <cell r="BE889">
            <v>0</v>
          </cell>
          <cell r="BG889">
            <v>0</v>
          </cell>
          <cell r="BH889">
            <v>0</v>
          </cell>
          <cell r="BJ889">
            <v>0</v>
          </cell>
          <cell r="BK889">
            <v>0</v>
          </cell>
          <cell r="BM889">
            <v>0</v>
          </cell>
          <cell r="BN889">
            <v>0</v>
          </cell>
          <cell r="BP889">
            <v>0</v>
          </cell>
          <cell r="BQ889">
            <v>0</v>
          </cell>
          <cell r="BS889">
            <v>0</v>
          </cell>
          <cell r="BT889">
            <v>0</v>
          </cell>
          <cell r="BV889">
            <v>0</v>
          </cell>
          <cell r="BW889">
            <v>0</v>
          </cell>
          <cell r="BY889">
            <v>0</v>
          </cell>
          <cell r="BZ889">
            <v>0</v>
          </cell>
          <cell r="CB889">
            <v>0</v>
          </cell>
          <cell r="CC889">
            <v>0</v>
          </cell>
          <cell r="CE889">
            <v>0</v>
          </cell>
          <cell r="CF889">
            <v>0</v>
          </cell>
          <cell r="CH889">
            <v>0</v>
          </cell>
          <cell r="CI889">
            <v>0</v>
          </cell>
          <cell r="CK889">
            <v>0</v>
          </cell>
          <cell r="CL889">
            <v>0</v>
          </cell>
          <cell r="CN889">
            <v>0</v>
          </cell>
          <cell r="CO889">
            <v>0</v>
          </cell>
        </row>
        <row r="890">
          <cell r="B890">
            <v>0</v>
          </cell>
          <cell r="C890">
            <v>0</v>
          </cell>
          <cell r="E890">
            <v>0</v>
          </cell>
          <cell r="F890">
            <v>0</v>
          </cell>
          <cell r="H890">
            <v>0</v>
          </cell>
          <cell r="I890">
            <v>0</v>
          </cell>
          <cell r="K890">
            <v>0</v>
          </cell>
          <cell r="L890">
            <v>0</v>
          </cell>
          <cell r="N890">
            <v>0</v>
          </cell>
          <cell r="O890">
            <v>0</v>
          </cell>
          <cell r="Q890">
            <v>0</v>
          </cell>
          <cell r="R890">
            <v>0</v>
          </cell>
          <cell r="T890">
            <v>0</v>
          </cell>
          <cell r="U890">
            <v>0</v>
          </cell>
          <cell r="W890">
            <v>0</v>
          </cell>
          <cell r="X890">
            <v>0</v>
          </cell>
          <cell r="Z890">
            <v>0</v>
          </cell>
          <cell r="AA890">
            <v>0</v>
          </cell>
          <cell r="AC890">
            <v>0</v>
          </cell>
          <cell r="AD890">
            <v>0</v>
          </cell>
          <cell r="AF890">
            <v>0</v>
          </cell>
          <cell r="AG890">
            <v>0</v>
          </cell>
          <cell r="AI890">
            <v>0</v>
          </cell>
          <cell r="AJ890">
            <v>0</v>
          </cell>
          <cell r="AL890">
            <v>0</v>
          </cell>
          <cell r="AM890">
            <v>0</v>
          </cell>
          <cell r="AO890">
            <v>0</v>
          </cell>
          <cell r="AP890">
            <v>0</v>
          </cell>
          <cell r="AR890">
            <v>0</v>
          </cell>
          <cell r="AS890">
            <v>0</v>
          </cell>
          <cell r="AU890">
            <v>0</v>
          </cell>
          <cell r="AV890">
            <v>0</v>
          </cell>
          <cell r="AX890">
            <v>0</v>
          </cell>
          <cell r="AY890">
            <v>0</v>
          </cell>
          <cell r="BA890">
            <v>0</v>
          </cell>
          <cell r="BB890">
            <v>0</v>
          </cell>
          <cell r="BD890">
            <v>0</v>
          </cell>
          <cell r="BE890">
            <v>0</v>
          </cell>
          <cell r="BG890">
            <v>0</v>
          </cell>
          <cell r="BH890">
            <v>0</v>
          </cell>
          <cell r="BJ890">
            <v>0</v>
          </cell>
          <cell r="BK890">
            <v>0</v>
          </cell>
          <cell r="BM890">
            <v>0</v>
          </cell>
          <cell r="BN890">
            <v>0</v>
          </cell>
          <cell r="BP890">
            <v>0</v>
          </cell>
          <cell r="BQ890">
            <v>0</v>
          </cell>
          <cell r="BS890">
            <v>0</v>
          </cell>
          <cell r="BT890">
            <v>0</v>
          </cell>
          <cell r="BV890">
            <v>0</v>
          </cell>
          <cell r="BW890">
            <v>0</v>
          </cell>
          <cell r="BY890">
            <v>0</v>
          </cell>
          <cell r="BZ890">
            <v>0</v>
          </cell>
          <cell r="CB890">
            <v>0</v>
          </cell>
          <cell r="CC890">
            <v>0</v>
          </cell>
          <cell r="CE890">
            <v>0</v>
          </cell>
          <cell r="CF890">
            <v>0</v>
          </cell>
          <cell r="CH890">
            <v>0</v>
          </cell>
          <cell r="CI890">
            <v>0</v>
          </cell>
          <cell r="CK890">
            <v>0</v>
          </cell>
          <cell r="CL890">
            <v>0</v>
          </cell>
          <cell r="CN890">
            <v>0</v>
          </cell>
          <cell r="CO890">
            <v>0</v>
          </cell>
        </row>
        <row r="891">
          <cell r="B891">
            <v>0</v>
          </cell>
          <cell r="C891">
            <v>0</v>
          </cell>
          <cell r="E891">
            <v>0</v>
          </cell>
          <cell r="F891">
            <v>0</v>
          </cell>
          <cell r="H891">
            <v>0</v>
          </cell>
          <cell r="I891">
            <v>0</v>
          </cell>
          <cell r="K891">
            <v>0</v>
          </cell>
          <cell r="L891">
            <v>0</v>
          </cell>
          <cell r="N891">
            <v>0</v>
          </cell>
          <cell r="O891">
            <v>0</v>
          </cell>
          <cell r="Q891">
            <v>0</v>
          </cell>
          <cell r="R891">
            <v>0</v>
          </cell>
          <cell r="T891">
            <v>0</v>
          </cell>
          <cell r="U891">
            <v>0</v>
          </cell>
          <cell r="W891">
            <v>0</v>
          </cell>
          <cell r="X891">
            <v>0</v>
          </cell>
          <cell r="Z891">
            <v>0</v>
          </cell>
          <cell r="AA891">
            <v>0</v>
          </cell>
          <cell r="AC891">
            <v>0</v>
          </cell>
          <cell r="AD891">
            <v>0</v>
          </cell>
          <cell r="AF891">
            <v>0</v>
          </cell>
          <cell r="AG891">
            <v>0</v>
          </cell>
          <cell r="AI891">
            <v>0</v>
          </cell>
          <cell r="AJ891">
            <v>0</v>
          </cell>
          <cell r="AL891">
            <v>0</v>
          </cell>
          <cell r="AM891">
            <v>0</v>
          </cell>
          <cell r="AO891">
            <v>0</v>
          </cell>
          <cell r="AP891">
            <v>0</v>
          </cell>
          <cell r="AR891">
            <v>0</v>
          </cell>
          <cell r="AS891">
            <v>0</v>
          </cell>
          <cell r="AU891">
            <v>0</v>
          </cell>
          <cell r="AV891">
            <v>0</v>
          </cell>
          <cell r="AX891">
            <v>0</v>
          </cell>
          <cell r="AY891">
            <v>0</v>
          </cell>
          <cell r="BA891">
            <v>0</v>
          </cell>
          <cell r="BB891">
            <v>0</v>
          </cell>
          <cell r="BD891">
            <v>0</v>
          </cell>
          <cell r="BE891">
            <v>0</v>
          </cell>
          <cell r="BG891">
            <v>0</v>
          </cell>
          <cell r="BH891">
            <v>0</v>
          </cell>
          <cell r="BJ891">
            <v>0</v>
          </cell>
          <cell r="BK891">
            <v>0</v>
          </cell>
          <cell r="BM891">
            <v>0</v>
          </cell>
          <cell r="BN891">
            <v>0</v>
          </cell>
          <cell r="BP891">
            <v>0</v>
          </cell>
          <cell r="BQ891">
            <v>0</v>
          </cell>
          <cell r="BS891">
            <v>0</v>
          </cell>
          <cell r="BT891">
            <v>0</v>
          </cell>
          <cell r="BV891">
            <v>0</v>
          </cell>
          <cell r="BW891">
            <v>0</v>
          </cell>
          <cell r="BY891">
            <v>0</v>
          </cell>
          <cell r="BZ891">
            <v>0</v>
          </cell>
          <cell r="CB891">
            <v>0</v>
          </cell>
          <cell r="CC891">
            <v>0</v>
          </cell>
          <cell r="CE891">
            <v>0</v>
          </cell>
          <cell r="CF891">
            <v>0</v>
          </cell>
          <cell r="CH891">
            <v>0</v>
          </cell>
          <cell r="CI891">
            <v>0</v>
          </cell>
          <cell r="CK891">
            <v>0</v>
          </cell>
          <cell r="CL891">
            <v>0</v>
          </cell>
          <cell r="CN891">
            <v>0</v>
          </cell>
          <cell r="CO891">
            <v>0</v>
          </cell>
        </row>
        <row r="892">
          <cell r="B892">
            <v>0</v>
          </cell>
          <cell r="C892">
            <v>0</v>
          </cell>
          <cell r="E892">
            <v>0</v>
          </cell>
          <cell r="F892">
            <v>0</v>
          </cell>
          <cell r="H892">
            <v>0</v>
          </cell>
          <cell r="I892">
            <v>0</v>
          </cell>
          <cell r="K892">
            <v>0</v>
          </cell>
          <cell r="L892">
            <v>0</v>
          </cell>
          <cell r="N892">
            <v>0</v>
          </cell>
          <cell r="O892">
            <v>0</v>
          </cell>
          <cell r="Q892">
            <v>0</v>
          </cell>
          <cell r="R892">
            <v>0</v>
          </cell>
          <cell r="T892">
            <v>0</v>
          </cell>
          <cell r="U892">
            <v>0</v>
          </cell>
          <cell r="W892">
            <v>0</v>
          </cell>
          <cell r="X892">
            <v>0</v>
          </cell>
          <cell r="Z892">
            <v>0</v>
          </cell>
          <cell r="AA892">
            <v>0</v>
          </cell>
          <cell r="AC892">
            <v>0</v>
          </cell>
          <cell r="AD892">
            <v>0</v>
          </cell>
          <cell r="AF892">
            <v>0</v>
          </cell>
          <cell r="AG892">
            <v>0</v>
          </cell>
          <cell r="AI892">
            <v>0</v>
          </cell>
          <cell r="AJ892">
            <v>0</v>
          </cell>
          <cell r="AL892">
            <v>0</v>
          </cell>
          <cell r="AM892">
            <v>0</v>
          </cell>
          <cell r="AO892">
            <v>0</v>
          </cell>
          <cell r="AP892">
            <v>0</v>
          </cell>
          <cell r="AR892">
            <v>0</v>
          </cell>
          <cell r="AS892">
            <v>0</v>
          </cell>
          <cell r="AU892">
            <v>0</v>
          </cell>
          <cell r="AV892">
            <v>0</v>
          </cell>
          <cell r="AX892">
            <v>0</v>
          </cell>
          <cell r="AY892">
            <v>0</v>
          </cell>
          <cell r="BA892">
            <v>0</v>
          </cell>
          <cell r="BB892">
            <v>0</v>
          </cell>
          <cell r="BD892">
            <v>0</v>
          </cell>
          <cell r="BE892">
            <v>0</v>
          </cell>
          <cell r="BG892">
            <v>0</v>
          </cell>
          <cell r="BH892">
            <v>0</v>
          </cell>
          <cell r="BJ892">
            <v>0</v>
          </cell>
          <cell r="BK892">
            <v>0</v>
          </cell>
          <cell r="BM892">
            <v>0</v>
          </cell>
          <cell r="BN892">
            <v>0</v>
          </cell>
          <cell r="BP892">
            <v>0</v>
          </cell>
          <cell r="BQ892">
            <v>0</v>
          </cell>
          <cell r="BS892">
            <v>0</v>
          </cell>
          <cell r="BT892">
            <v>0</v>
          </cell>
          <cell r="BV892">
            <v>0</v>
          </cell>
          <cell r="BW892">
            <v>0</v>
          </cell>
          <cell r="BY892">
            <v>0</v>
          </cell>
          <cell r="BZ892">
            <v>0</v>
          </cell>
          <cell r="CB892">
            <v>0</v>
          </cell>
          <cell r="CC892">
            <v>0</v>
          </cell>
          <cell r="CE892">
            <v>0</v>
          </cell>
          <cell r="CF892">
            <v>0</v>
          </cell>
          <cell r="CH892">
            <v>0</v>
          </cell>
          <cell r="CI892">
            <v>0</v>
          </cell>
          <cell r="CK892">
            <v>0</v>
          </cell>
          <cell r="CL892">
            <v>0</v>
          </cell>
          <cell r="CN892">
            <v>0</v>
          </cell>
          <cell r="CO892">
            <v>0</v>
          </cell>
        </row>
        <row r="893">
          <cell r="B893">
            <v>0</v>
          </cell>
          <cell r="C893">
            <v>0</v>
          </cell>
          <cell r="E893">
            <v>0</v>
          </cell>
          <cell r="F893">
            <v>0</v>
          </cell>
          <cell r="H893">
            <v>0</v>
          </cell>
          <cell r="I893">
            <v>0</v>
          </cell>
          <cell r="K893">
            <v>0</v>
          </cell>
          <cell r="L893">
            <v>0</v>
          </cell>
          <cell r="N893">
            <v>0</v>
          </cell>
          <cell r="O893">
            <v>0</v>
          </cell>
          <cell r="Q893">
            <v>0</v>
          </cell>
          <cell r="R893">
            <v>0</v>
          </cell>
          <cell r="T893">
            <v>0</v>
          </cell>
          <cell r="U893">
            <v>0</v>
          </cell>
          <cell r="W893">
            <v>0</v>
          </cell>
          <cell r="X893">
            <v>0</v>
          </cell>
          <cell r="Z893">
            <v>0</v>
          </cell>
          <cell r="AA893">
            <v>0</v>
          </cell>
          <cell r="AC893">
            <v>0</v>
          </cell>
          <cell r="AD893">
            <v>0</v>
          </cell>
          <cell r="AF893">
            <v>0</v>
          </cell>
          <cell r="AG893">
            <v>0</v>
          </cell>
          <cell r="AI893">
            <v>0</v>
          </cell>
          <cell r="AJ893">
            <v>0</v>
          </cell>
          <cell r="AL893">
            <v>0</v>
          </cell>
          <cell r="AM893">
            <v>0</v>
          </cell>
          <cell r="AO893">
            <v>0</v>
          </cell>
          <cell r="AP893">
            <v>0</v>
          </cell>
          <cell r="AR893">
            <v>0</v>
          </cell>
          <cell r="AS893">
            <v>0</v>
          </cell>
          <cell r="AU893">
            <v>0</v>
          </cell>
          <cell r="AV893">
            <v>0</v>
          </cell>
          <cell r="AX893">
            <v>0</v>
          </cell>
          <cell r="AY893">
            <v>0</v>
          </cell>
          <cell r="BA893">
            <v>0</v>
          </cell>
          <cell r="BB893">
            <v>0</v>
          </cell>
          <cell r="BD893">
            <v>0</v>
          </cell>
          <cell r="BE893">
            <v>0</v>
          </cell>
          <cell r="BG893">
            <v>0</v>
          </cell>
          <cell r="BH893">
            <v>0</v>
          </cell>
          <cell r="BJ893">
            <v>0</v>
          </cell>
          <cell r="BK893">
            <v>0</v>
          </cell>
          <cell r="BM893">
            <v>0</v>
          </cell>
          <cell r="BN893">
            <v>0</v>
          </cell>
          <cell r="BP893">
            <v>0</v>
          </cell>
          <cell r="BQ893">
            <v>0</v>
          </cell>
          <cell r="BS893">
            <v>0</v>
          </cell>
          <cell r="BT893">
            <v>0</v>
          </cell>
          <cell r="BV893">
            <v>0</v>
          </cell>
          <cell r="BW893">
            <v>0</v>
          </cell>
          <cell r="BY893">
            <v>0</v>
          </cell>
          <cell r="BZ893">
            <v>0</v>
          </cell>
          <cell r="CB893">
            <v>0</v>
          </cell>
          <cell r="CC893">
            <v>0</v>
          </cell>
          <cell r="CE893">
            <v>0</v>
          </cell>
          <cell r="CF893">
            <v>0</v>
          </cell>
          <cell r="CH893">
            <v>0</v>
          </cell>
          <cell r="CI893">
            <v>0</v>
          </cell>
          <cell r="CK893">
            <v>0</v>
          </cell>
          <cell r="CL893">
            <v>0</v>
          </cell>
          <cell r="CN893">
            <v>0</v>
          </cell>
          <cell r="CO893">
            <v>0</v>
          </cell>
        </row>
        <row r="894">
          <cell r="B894">
            <v>0</v>
          </cell>
          <cell r="C894">
            <v>0</v>
          </cell>
          <cell r="E894">
            <v>0</v>
          </cell>
          <cell r="F894">
            <v>0</v>
          </cell>
          <cell r="H894">
            <v>0</v>
          </cell>
          <cell r="I894">
            <v>0</v>
          </cell>
          <cell r="K894">
            <v>0</v>
          </cell>
          <cell r="L894">
            <v>0</v>
          </cell>
          <cell r="N894">
            <v>0</v>
          </cell>
          <cell r="O894">
            <v>0</v>
          </cell>
          <cell r="Q894">
            <v>0</v>
          </cell>
          <cell r="R894">
            <v>0</v>
          </cell>
          <cell r="T894">
            <v>0</v>
          </cell>
          <cell r="U894">
            <v>0</v>
          </cell>
          <cell r="W894">
            <v>0</v>
          </cell>
          <cell r="X894">
            <v>0</v>
          </cell>
          <cell r="Z894">
            <v>0</v>
          </cell>
          <cell r="AA894">
            <v>0</v>
          </cell>
          <cell r="AC894">
            <v>0</v>
          </cell>
          <cell r="AD894">
            <v>0</v>
          </cell>
          <cell r="AF894">
            <v>0</v>
          </cell>
          <cell r="AG894">
            <v>0</v>
          </cell>
          <cell r="AI894">
            <v>0</v>
          </cell>
          <cell r="AJ894">
            <v>0</v>
          </cell>
          <cell r="AL894">
            <v>0</v>
          </cell>
          <cell r="AM894">
            <v>0</v>
          </cell>
          <cell r="AO894">
            <v>0</v>
          </cell>
          <cell r="AP894">
            <v>0</v>
          </cell>
          <cell r="AR894">
            <v>0</v>
          </cell>
          <cell r="AS894">
            <v>0</v>
          </cell>
          <cell r="AU894">
            <v>0</v>
          </cell>
          <cell r="AV894">
            <v>0</v>
          </cell>
          <cell r="AX894">
            <v>0</v>
          </cell>
          <cell r="AY894">
            <v>0</v>
          </cell>
          <cell r="BA894">
            <v>0</v>
          </cell>
          <cell r="BB894">
            <v>0</v>
          </cell>
          <cell r="BD894">
            <v>0</v>
          </cell>
          <cell r="BE894">
            <v>0</v>
          </cell>
          <cell r="BG894">
            <v>0</v>
          </cell>
          <cell r="BH894">
            <v>0</v>
          </cell>
          <cell r="BJ894">
            <v>0</v>
          </cell>
          <cell r="BK894">
            <v>0</v>
          </cell>
          <cell r="BM894">
            <v>0</v>
          </cell>
          <cell r="BN894">
            <v>0</v>
          </cell>
          <cell r="BP894">
            <v>0</v>
          </cell>
          <cell r="BQ894">
            <v>0</v>
          </cell>
          <cell r="BS894">
            <v>0</v>
          </cell>
          <cell r="BT894">
            <v>0</v>
          </cell>
          <cell r="BV894">
            <v>0</v>
          </cell>
          <cell r="BW894">
            <v>0</v>
          </cell>
          <cell r="BY894">
            <v>0</v>
          </cell>
          <cell r="BZ894">
            <v>0</v>
          </cell>
          <cell r="CB894">
            <v>0</v>
          </cell>
          <cell r="CC894">
            <v>0</v>
          </cell>
          <cell r="CE894">
            <v>0</v>
          </cell>
          <cell r="CF894">
            <v>0</v>
          </cell>
          <cell r="CH894">
            <v>0</v>
          </cell>
          <cell r="CI894">
            <v>0</v>
          </cell>
          <cell r="CK894">
            <v>0</v>
          </cell>
          <cell r="CL894">
            <v>0</v>
          </cell>
          <cell r="CN894">
            <v>0</v>
          </cell>
          <cell r="CO894">
            <v>0</v>
          </cell>
        </row>
        <row r="895">
          <cell r="B895">
            <v>0</v>
          </cell>
          <cell r="C895">
            <v>0</v>
          </cell>
          <cell r="E895">
            <v>0</v>
          </cell>
          <cell r="F895">
            <v>0</v>
          </cell>
          <cell r="H895">
            <v>0</v>
          </cell>
          <cell r="I895">
            <v>0</v>
          </cell>
          <cell r="K895">
            <v>0</v>
          </cell>
          <cell r="L895">
            <v>0</v>
          </cell>
          <cell r="N895">
            <v>0</v>
          </cell>
          <cell r="O895">
            <v>0</v>
          </cell>
          <cell r="Q895">
            <v>0</v>
          </cell>
          <cell r="R895">
            <v>0</v>
          </cell>
          <cell r="T895">
            <v>0</v>
          </cell>
          <cell r="U895">
            <v>0</v>
          </cell>
          <cell r="W895">
            <v>0</v>
          </cell>
          <cell r="X895">
            <v>0</v>
          </cell>
          <cell r="Z895">
            <v>0</v>
          </cell>
          <cell r="AA895">
            <v>0</v>
          </cell>
          <cell r="AC895">
            <v>0</v>
          </cell>
          <cell r="AD895">
            <v>0</v>
          </cell>
          <cell r="AF895">
            <v>0</v>
          </cell>
          <cell r="AG895">
            <v>0</v>
          </cell>
          <cell r="AI895">
            <v>0</v>
          </cell>
          <cell r="AJ895">
            <v>0</v>
          </cell>
          <cell r="AL895">
            <v>0</v>
          </cell>
          <cell r="AM895">
            <v>0</v>
          </cell>
          <cell r="AO895">
            <v>0</v>
          </cell>
          <cell r="AP895">
            <v>0</v>
          </cell>
          <cell r="AR895">
            <v>0</v>
          </cell>
          <cell r="AS895">
            <v>0</v>
          </cell>
          <cell r="AU895">
            <v>0</v>
          </cell>
          <cell r="AV895">
            <v>0</v>
          </cell>
          <cell r="AX895">
            <v>0</v>
          </cell>
          <cell r="AY895">
            <v>0</v>
          </cell>
          <cell r="BA895">
            <v>0</v>
          </cell>
          <cell r="BB895">
            <v>0</v>
          </cell>
          <cell r="BD895">
            <v>0</v>
          </cell>
          <cell r="BE895">
            <v>0</v>
          </cell>
          <cell r="BG895">
            <v>0</v>
          </cell>
          <cell r="BH895">
            <v>0</v>
          </cell>
          <cell r="BJ895">
            <v>0</v>
          </cell>
          <cell r="BK895">
            <v>0</v>
          </cell>
          <cell r="BM895">
            <v>0</v>
          </cell>
          <cell r="BN895">
            <v>0</v>
          </cell>
          <cell r="BP895">
            <v>0</v>
          </cell>
          <cell r="BQ895">
            <v>0</v>
          </cell>
          <cell r="BS895">
            <v>0</v>
          </cell>
          <cell r="BT895">
            <v>0</v>
          </cell>
          <cell r="BV895">
            <v>0</v>
          </cell>
          <cell r="BW895">
            <v>0</v>
          </cell>
          <cell r="BY895">
            <v>0</v>
          </cell>
          <cell r="BZ895">
            <v>0</v>
          </cell>
          <cell r="CB895">
            <v>0</v>
          </cell>
          <cell r="CC895">
            <v>0</v>
          </cell>
          <cell r="CE895">
            <v>0</v>
          </cell>
          <cell r="CF895">
            <v>0</v>
          </cell>
          <cell r="CH895">
            <v>0</v>
          </cell>
          <cell r="CI895">
            <v>0</v>
          </cell>
          <cell r="CK895">
            <v>0</v>
          </cell>
          <cell r="CL895">
            <v>0</v>
          </cell>
          <cell r="CN895">
            <v>0</v>
          </cell>
          <cell r="CO895">
            <v>0</v>
          </cell>
        </row>
        <row r="896">
          <cell r="B896">
            <v>0</v>
          </cell>
          <cell r="C896">
            <v>0</v>
          </cell>
          <cell r="E896">
            <v>0</v>
          </cell>
          <cell r="F896">
            <v>0</v>
          </cell>
          <cell r="H896">
            <v>0</v>
          </cell>
          <cell r="I896">
            <v>0</v>
          </cell>
          <cell r="K896">
            <v>0</v>
          </cell>
          <cell r="L896">
            <v>0</v>
          </cell>
          <cell r="N896">
            <v>0</v>
          </cell>
          <cell r="O896">
            <v>0</v>
          </cell>
          <cell r="Q896">
            <v>0</v>
          </cell>
          <cell r="R896">
            <v>0</v>
          </cell>
          <cell r="T896">
            <v>0</v>
          </cell>
          <cell r="U896">
            <v>0</v>
          </cell>
          <cell r="W896">
            <v>0</v>
          </cell>
          <cell r="X896">
            <v>0</v>
          </cell>
          <cell r="Z896">
            <v>0</v>
          </cell>
          <cell r="AA896">
            <v>0</v>
          </cell>
          <cell r="AC896">
            <v>0</v>
          </cell>
          <cell r="AD896">
            <v>0</v>
          </cell>
          <cell r="AF896">
            <v>0</v>
          </cell>
          <cell r="AG896">
            <v>0</v>
          </cell>
          <cell r="AI896">
            <v>0</v>
          </cell>
          <cell r="AJ896">
            <v>0</v>
          </cell>
          <cell r="AL896">
            <v>0</v>
          </cell>
          <cell r="AM896">
            <v>0</v>
          </cell>
          <cell r="AO896">
            <v>0</v>
          </cell>
          <cell r="AP896">
            <v>0</v>
          </cell>
          <cell r="AR896">
            <v>0</v>
          </cell>
          <cell r="AS896">
            <v>0</v>
          </cell>
          <cell r="AU896">
            <v>0</v>
          </cell>
          <cell r="AV896">
            <v>0</v>
          </cell>
          <cell r="AX896">
            <v>0</v>
          </cell>
          <cell r="AY896">
            <v>0</v>
          </cell>
          <cell r="BA896">
            <v>0</v>
          </cell>
          <cell r="BB896">
            <v>0</v>
          </cell>
          <cell r="BD896">
            <v>0</v>
          </cell>
          <cell r="BE896">
            <v>0</v>
          </cell>
          <cell r="BG896">
            <v>0</v>
          </cell>
          <cell r="BH896">
            <v>0</v>
          </cell>
          <cell r="BJ896">
            <v>0</v>
          </cell>
          <cell r="BK896">
            <v>0</v>
          </cell>
          <cell r="BM896">
            <v>0</v>
          </cell>
          <cell r="BN896">
            <v>0</v>
          </cell>
          <cell r="BP896">
            <v>0</v>
          </cell>
          <cell r="BQ896">
            <v>0</v>
          </cell>
          <cell r="BS896">
            <v>0</v>
          </cell>
          <cell r="BT896">
            <v>0</v>
          </cell>
          <cell r="BV896">
            <v>0</v>
          </cell>
          <cell r="BW896">
            <v>0</v>
          </cell>
          <cell r="BY896">
            <v>0</v>
          </cell>
          <cell r="BZ896">
            <v>0</v>
          </cell>
          <cell r="CB896">
            <v>0</v>
          </cell>
          <cell r="CC896">
            <v>0</v>
          </cell>
          <cell r="CE896">
            <v>0</v>
          </cell>
          <cell r="CF896">
            <v>0</v>
          </cell>
          <cell r="CH896">
            <v>0</v>
          </cell>
          <cell r="CI896">
            <v>0</v>
          </cell>
          <cell r="CK896">
            <v>0</v>
          </cell>
          <cell r="CL896">
            <v>0</v>
          </cell>
          <cell r="CN896">
            <v>0</v>
          </cell>
          <cell r="CO896">
            <v>0</v>
          </cell>
        </row>
        <row r="897">
          <cell r="B897">
            <v>0</v>
          </cell>
          <cell r="C897">
            <v>0</v>
          </cell>
          <cell r="E897">
            <v>0</v>
          </cell>
          <cell r="F897">
            <v>0</v>
          </cell>
          <cell r="H897">
            <v>0</v>
          </cell>
          <cell r="I897">
            <v>0</v>
          </cell>
          <cell r="K897">
            <v>0</v>
          </cell>
          <cell r="L897">
            <v>0</v>
          </cell>
          <cell r="N897">
            <v>0</v>
          </cell>
          <cell r="O897">
            <v>0</v>
          </cell>
          <cell r="Q897">
            <v>0</v>
          </cell>
          <cell r="R897">
            <v>0</v>
          </cell>
          <cell r="T897">
            <v>0</v>
          </cell>
          <cell r="U897">
            <v>0</v>
          </cell>
          <cell r="W897">
            <v>0</v>
          </cell>
          <cell r="X897">
            <v>0</v>
          </cell>
          <cell r="Z897">
            <v>0</v>
          </cell>
          <cell r="AA897">
            <v>0</v>
          </cell>
          <cell r="AC897">
            <v>0</v>
          </cell>
          <cell r="AD897">
            <v>0</v>
          </cell>
          <cell r="AF897">
            <v>0</v>
          </cell>
          <cell r="AG897">
            <v>0</v>
          </cell>
          <cell r="AI897">
            <v>0</v>
          </cell>
          <cell r="AJ897">
            <v>0</v>
          </cell>
          <cell r="AL897">
            <v>0</v>
          </cell>
          <cell r="AM897">
            <v>0</v>
          </cell>
          <cell r="AO897">
            <v>0</v>
          </cell>
          <cell r="AP897">
            <v>0</v>
          </cell>
          <cell r="AR897">
            <v>0</v>
          </cell>
          <cell r="AS897">
            <v>0</v>
          </cell>
          <cell r="AU897">
            <v>0</v>
          </cell>
          <cell r="AV897">
            <v>0</v>
          </cell>
          <cell r="AX897">
            <v>0</v>
          </cell>
          <cell r="AY897">
            <v>0</v>
          </cell>
          <cell r="BA897">
            <v>0</v>
          </cell>
          <cell r="BB897">
            <v>0</v>
          </cell>
          <cell r="BD897">
            <v>0</v>
          </cell>
          <cell r="BE897">
            <v>0</v>
          </cell>
          <cell r="BG897">
            <v>0</v>
          </cell>
          <cell r="BH897">
            <v>0</v>
          </cell>
          <cell r="BJ897">
            <v>0</v>
          </cell>
          <cell r="BK897">
            <v>0</v>
          </cell>
          <cell r="BM897">
            <v>0</v>
          </cell>
          <cell r="BN897">
            <v>0</v>
          </cell>
          <cell r="BP897">
            <v>0</v>
          </cell>
          <cell r="BQ897">
            <v>0</v>
          </cell>
          <cell r="BS897">
            <v>0</v>
          </cell>
          <cell r="BT897">
            <v>0</v>
          </cell>
          <cell r="BV897">
            <v>0</v>
          </cell>
          <cell r="BW897">
            <v>0</v>
          </cell>
          <cell r="BY897">
            <v>0</v>
          </cell>
          <cell r="BZ897">
            <v>0</v>
          </cell>
          <cell r="CB897">
            <v>0</v>
          </cell>
          <cell r="CC897">
            <v>0</v>
          </cell>
          <cell r="CE897">
            <v>0</v>
          </cell>
          <cell r="CF897">
            <v>0</v>
          </cell>
          <cell r="CH897">
            <v>0</v>
          </cell>
          <cell r="CI897">
            <v>0</v>
          </cell>
          <cell r="CK897">
            <v>0</v>
          </cell>
          <cell r="CL897">
            <v>0</v>
          </cell>
          <cell r="CN897">
            <v>0</v>
          </cell>
          <cell r="CO897">
            <v>0</v>
          </cell>
        </row>
        <row r="898">
          <cell r="B898">
            <v>0</v>
          </cell>
          <cell r="C898">
            <v>0</v>
          </cell>
          <cell r="E898">
            <v>0</v>
          </cell>
          <cell r="F898">
            <v>0</v>
          </cell>
          <cell r="H898">
            <v>0</v>
          </cell>
          <cell r="I898">
            <v>0</v>
          </cell>
          <cell r="K898">
            <v>0</v>
          </cell>
          <cell r="L898">
            <v>0</v>
          </cell>
          <cell r="N898">
            <v>0</v>
          </cell>
          <cell r="O898">
            <v>0</v>
          </cell>
          <cell r="Q898">
            <v>0</v>
          </cell>
          <cell r="R898">
            <v>0</v>
          </cell>
          <cell r="T898">
            <v>0</v>
          </cell>
          <cell r="U898">
            <v>0</v>
          </cell>
          <cell r="W898">
            <v>0</v>
          </cell>
          <cell r="X898">
            <v>0</v>
          </cell>
          <cell r="Z898">
            <v>0</v>
          </cell>
          <cell r="AA898">
            <v>0</v>
          </cell>
          <cell r="AC898">
            <v>0</v>
          </cell>
          <cell r="AD898">
            <v>0</v>
          </cell>
          <cell r="AF898">
            <v>0</v>
          </cell>
          <cell r="AG898">
            <v>0</v>
          </cell>
          <cell r="AI898">
            <v>0</v>
          </cell>
          <cell r="AJ898">
            <v>0</v>
          </cell>
          <cell r="AL898">
            <v>0</v>
          </cell>
          <cell r="AM898">
            <v>0</v>
          </cell>
          <cell r="AO898">
            <v>0</v>
          </cell>
          <cell r="AP898">
            <v>0</v>
          </cell>
          <cell r="AR898">
            <v>0</v>
          </cell>
          <cell r="AS898">
            <v>0</v>
          </cell>
          <cell r="AU898">
            <v>0</v>
          </cell>
          <cell r="AV898">
            <v>0</v>
          </cell>
          <cell r="AX898">
            <v>0</v>
          </cell>
          <cell r="AY898">
            <v>0</v>
          </cell>
          <cell r="BA898">
            <v>0</v>
          </cell>
          <cell r="BB898">
            <v>0</v>
          </cell>
          <cell r="BD898">
            <v>0</v>
          </cell>
          <cell r="BE898">
            <v>0</v>
          </cell>
          <cell r="BG898">
            <v>0</v>
          </cell>
          <cell r="BH898">
            <v>0</v>
          </cell>
          <cell r="BJ898">
            <v>0</v>
          </cell>
          <cell r="BK898">
            <v>0</v>
          </cell>
          <cell r="BM898">
            <v>0</v>
          </cell>
          <cell r="BN898">
            <v>0</v>
          </cell>
          <cell r="BP898">
            <v>0</v>
          </cell>
          <cell r="BQ898">
            <v>0</v>
          </cell>
          <cell r="BS898">
            <v>0</v>
          </cell>
          <cell r="BT898">
            <v>0</v>
          </cell>
          <cell r="BV898">
            <v>0</v>
          </cell>
          <cell r="BW898">
            <v>0</v>
          </cell>
          <cell r="BY898">
            <v>0</v>
          </cell>
          <cell r="BZ898">
            <v>0</v>
          </cell>
          <cell r="CB898">
            <v>0</v>
          </cell>
          <cell r="CC898">
            <v>0</v>
          </cell>
          <cell r="CE898">
            <v>0</v>
          </cell>
          <cell r="CF898">
            <v>0</v>
          </cell>
          <cell r="CH898">
            <v>0</v>
          </cell>
          <cell r="CI898">
            <v>0</v>
          </cell>
          <cell r="CK898">
            <v>0</v>
          </cell>
          <cell r="CL898">
            <v>0</v>
          </cell>
          <cell r="CN898">
            <v>0</v>
          </cell>
          <cell r="CO898">
            <v>0</v>
          </cell>
        </row>
        <row r="899">
          <cell r="B899">
            <v>0</v>
          </cell>
          <cell r="C899">
            <v>0</v>
          </cell>
          <cell r="E899">
            <v>0</v>
          </cell>
          <cell r="F899">
            <v>0</v>
          </cell>
          <cell r="H899">
            <v>0</v>
          </cell>
          <cell r="I899">
            <v>0</v>
          </cell>
          <cell r="K899">
            <v>0</v>
          </cell>
          <cell r="L899">
            <v>0</v>
          </cell>
          <cell r="N899">
            <v>0</v>
          </cell>
          <cell r="O899">
            <v>0</v>
          </cell>
          <cell r="Q899">
            <v>0</v>
          </cell>
          <cell r="R899">
            <v>0</v>
          </cell>
          <cell r="T899">
            <v>0</v>
          </cell>
          <cell r="U899">
            <v>0</v>
          </cell>
          <cell r="W899">
            <v>0</v>
          </cell>
          <cell r="X899">
            <v>0</v>
          </cell>
          <cell r="Z899">
            <v>0</v>
          </cell>
          <cell r="AA899">
            <v>0</v>
          </cell>
          <cell r="AC899">
            <v>0</v>
          </cell>
          <cell r="AD899">
            <v>0</v>
          </cell>
          <cell r="AF899">
            <v>0</v>
          </cell>
          <cell r="AG899">
            <v>0</v>
          </cell>
          <cell r="AI899">
            <v>0</v>
          </cell>
          <cell r="AJ899">
            <v>0</v>
          </cell>
          <cell r="AL899">
            <v>0</v>
          </cell>
          <cell r="AM899">
            <v>0</v>
          </cell>
          <cell r="AO899">
            <v>0</v>
          </cell>
          <cell r="AP899">
            <v>0</v>
          </cell>
          <cell r="AR899">
            <v>0</v>
          </cell>
          <cell r="AS899">
            <v>0</v>
          </cell>
          <cell r="AU899">
            <v>0</v>
          </cell>
          <cell r="AV899">
            <v>0</v>
          </cell>
          <cell r="AX899">
            <v>0</v>
          </cell>
          <cell r="AY899">
            <v>0</v>
          </cell>
          <cell r="BA899">
            <v>0</v>
          </cell>
          <cell r="BB899">
            <v>0</v>
          </cell>
          <cell r="BD899">
            <v>0</v>
          </cell>
          <cell r="BE899">
            <v>0</v>
          </cell>
          <cell r="BG899">
            <v>0</v>
          </cell>
          <cell r="BH899">
            <v>0</v>
          </cell>
          <cell r="BJ899">
            <v>0</v>
          </cell>
          <cell r="BK899">
            <v>0</v>
          </cell>
          <cell r="BM899">
            <v>0</v>
          </cell>
          <cell r="BN899">
            <v>0</v>
          </cell>
          <cell r="BP899">
            <v>0</v>
          </cell>
          <cell r="BQ899">
            <v>0</v>
          </cell>
          <cell r="BS899">
            <v>0</v>
          </cell>
          <cell r="BT899">
            <v>0</v>
          </cell>
          <cell r="BV899">
            <v>0</v>
          </cell>
          <cell r="BW899">
            <v>0</v>
          </cell>
          <cell r="BY899">
            <v>0</v>
          </cell>
          <cell r="BZ899">
            <v>0</v>
          </cell>
          <cell r="CB899">
            <v>0</v>
          </cell>
          <cell r="CC899">
            <v>0</v>
          </cell>
          <cell r="CE899">
            <v>0</v>
          </cell>
          <cell r="CF899">
            <v>0</v>
          </cell>
          <cell r="CH899">
            <v>0</v>
          </cell>
          <cell r="CI899">
            <v>0</v>
          </cell>
          <cell r="CK899">
            <v>0</v>
          </cell>
          <cell r="CL899">
            <v>0</v>
          </cell>
          <cell r="CN899">
            <v>0</v>
          </cell>
          <cell r="CO899">
            <v>0</v>
          </cell>
        </row>
        <row r="900">
          <cell r="B900">
            <v>0</v>
          </cell>
          <cell r="C900">
            <v>0</v>
          </cell>
          <cell r="E900">
            <v>0</v>
          </cell>
          <cell r="F900">
            <v>0</v>
          </cell>
          <cell r="H900">
            <v>0</v>
          </cell>
          <cell r="I900">
            <v>0</v>
          </cell>
          <cell r="K900">
            <v>0</v>
          </cell>
          <cell r="L900">
            <v>0</v>
          </cell>
          <cell r="N900">
            <v>0</v>
          </cell>
          <cell r="O900">
            <v>0</v>
          </cell>
          <cell r="Q900">
            <v>0</v>
          </cell>
          <cell r="R900">
            <v>0</v>
          </cell>
          <cell r="T900">
            <v>0</v>
          </cell>
          <cell r="U900">
            <v>0</v>
          </cell>
          <cell r="W900">
            <v>0</v>
          </cell>
          <cell r="X900">
            <v>0</v>
          </cell>
          <cell r="Z900">
            <v>0</v>
          </cell>
          <cell r="AA900">
            <v>0</v>
          </cell>
          <cell r="AC900">
            <v>0</v>
          </cell>
          <cell r="AD900">
            <v>0</v>
          </cell>
          <cell r="AF900">
            <v>0</v>
          </cell>
          <cell r="AG900">
            <v>0</v>
          </cell>
          <cell r="AI900">
            <v>0</v>
          </cell>
          <cell r="AJ900">
            <v>0</v>
          </cell>
          <cell r="AL900">
            <v>0</v>
          </cell>
          <cell r="AM900">
            <v>0</v>
          </cell>
          <cell r="AO900">
            <v>0</v>
          </cell>
          <cell r="AP900">
            <v>0</v>
          </cell>
          <cell r="AR900">
            <v>0</v>
          </cell>
          <cell r="AS900">
            <v>0</v>
          </cell>
          <cell r="AU900">
            <v>0</v>
          </cell>
          <cell r="AV900">
            <v>0</v>
          </cell>
          <cell r="AX900">
            <v>0</v>
          </cell>
          <cell r="AY900">
            <v>0</v>
          </cell>
          <cell r="BA900">
            <v>0</v>
          </cell>
          <cell r="BB900">
            <v>0</v>
          </cell>
          <cell r="BD900">
            <v>0</v>
          </cell>
          <cell r="BE900">
            <v>0</v>
          </cell>
          <cell r="BG900">
            <v>0</v>
          </cell>
          <cell r="BH900">
            <v>0</v>
          </cell>
          <cell r="BJ900">
            <v>0</v>
          </cell>
          <cell r="BK900">
            <v>0</v>
          </cell>
          <cell r="BM900">
            <v>0</v>
          </cell>
          <cell r="BN900">
            <v>0</v>
          </cell>
          <cell r="BP900">
            <v>0</v>
          </cell>
          <cell r="BQ900">
            <v>0</v>
          </cell>
          <cell r="BS900">
            <v>0</v>
          </cell>
          <cell r="BT900">
            <v>0</v>
          </cell>
          <cell r="BV900">
            <v>0</v>
          </cell>
          <cell r="BW900">
            <v>0</v>
          </cell>
          <cell r="BY900">
            <v>0</v>
          </cell>
          <cell r="BZ900">
            <v>0</v>
          </cell>
          <cell r="CB900">
            <v>0</v>
          </cell>
          <cell r="CC900">
            <v>0</v>
          </cell>
          <cell r="CE900">
            <v>0</v>
          </cell>
          <cell r="CF900">
            <v>0</v>
          </cell>
          <cell r="CH900">
            <v>0</v>
          </cell>
          <cell r="CI900">
            <v>0</v>
          </cell>
          <cell r="CK900">
            <v>0</v>
          </cell>
          <cell r="CL900">
            <v>0</v>
          </cell>
          <cell r="CN900">
            <v>0</v>
          </cell>
          <cell r="CO900">
            <v>0</v>
          </cell>
        </row>
        <row r="901">
          <cell r="B901">
            <v>0</v>
          </cell>
          <cell r="C901">
            <v>0</v>
          </cell>
          <cell r="E901">
            <v>0</v>
          </cell>
          <cell r="F901">
            <v>0</v>
          </cell>
          <cell r="H901">
            <v>0</v>
          </cell>
          <cell r="I901">
            <v>0</v>
          </cell>
          <cell r="K901">
            <v>0</v>
          </cell>
          <cell r="L901">
            <v>0</v>
          </cell>
          <cell r="N901">
            <v>0</v>
          </cell>
          <cell r="O901">
            <v>0</v>
          </cell>
          <cell r="Q901">
            <v>0</v>
          </cell>
          <cell r="R901">
            <v>0</v>
          </cell>
          <cell r="T901">
            <v>0</v>
          </cell>
          <cell r="U901">
            <v>0</v>
          </cell>
          <cell r="W901">
            <v>0</v>
          </cell>
          <cell r="X901">
            <v>0</v>
          </cell>
          <cell r="Z901">
            <v>0</v>
          </cell>
          <cell r="AA901">
            <v>0</v>
          </cell>
          <cell r="AC901">
            <v>0</v>
          </cell>
          <cell r="AD901">
            <v>0</v>
          </cell>
          <cell r="AF901">
            <v>0</v>
          </cell>
          <cell r="AG901">
            <v>0</v>
          </cell>
          <cell r="AI901">
            <v>0</v>
          </cell>
          <cell r="AJ901">
            <v>0</v>
          </cell>
          <cell r="AL901">
            <v>0</v>
          </cell>
          <cell r="AM901">
            <v>0</v>
          </cell>
          <cell r="AO901">
            <v>0</v>
          </cell>
          <cell r="AP901">
            <v>0</v>
          </cell>
          <cell r="AR901">
            <v>0</v>
          </cell>
          <cell r="AS901">
            <v>0</v>
          </cell>
          <cell r="AU901">
            <v>0</v>
          </cell>
          <cell r="AV901">
            <v>0</v>
          </cell>
          <cell r="AX901">
            <v>0</v>
          </cell>
          <cell r="AY901">
            <v>0</v>
          </cell>
          <cell r="BA901">
            <v>0</v>
          </cell>
          <cell r="BB901">
            <v>0</v>
          </cell>
          <cell r="BD901">
            <v>0</v>
          </cell>
          <cell r="BE901">
            <v>0</v>
          </cell>
          <cell r="BG901">
            <v>0</v>
          </cell>
          <cell r="BH901">
            <v>0</v>
          </cell>
          <cell r="BJ901">
            <v>0</v>
          </cell>
          <cell r="BK901">
            <v>0</v>
          </cell>
          <cell r="BM901">
            <v>0</v>
          </cell>
          <cell r="BN901">
            <v>0</v>
          </cell>
          <cell r="BP901">
            <v>0</v>
          </cell>
          <cell r="BQ901">
            <v>0</v>
          </cell>
          <cell r="BS901">
            <v>0</v>
          </cell>
          <cell r="BT901">
            <v>0</v>
          </cell>
          <cell r="BV901">
            <v>0</v>
          </cell>
          <cell r="BW901">
            <v>0</v>
          </cell>
          <cell r="BY901">
            <v>0</v>
          </cell>
          <cell r="BZ901">
            <v>0</v>
          </cell>
          <cell r="CB901">
            <v>0</v>
          </cell>
          <cell r="CC901">
            <v>0</v>
          </cell>
          <cell r="CE901">
            <v>0</v>
          </cell>
          <cell r="CF901">
            <v>0</v>
          </cell>
          <cell r="CH901">
            <v>0</v>
          </cell>
          <cell r="CI901">
            <v>0</v>
          </cell>
          <cell r="CK901">
            <v>0</v>
          </cell>
          <cell r="CL901">
            <v>0</v>
          </cell>
          <cell r="CN901">
            <v>0</v>
          </cell>
          <cell r="CO901">
            <v>0</v>
          </cell>
        </row>
        <row r="902">
          <cell r="B902">
            <v>0</v>
          </cell>
          <cell r="C902">
            <v>0</v>
          </cell>
          <cell r="E902">
            <v>0</v>
          </cell>
          <cell r="F902">
            <v>0</v>
          </cell>
          <cell r="H902">
            <v>0</v>
          </cell>
          <cell r="I902">
            <v>0</v>
          </cell>
          <cell r="K902">
            <v>0</v>
          </cell>
          <cell r="L902">
            <v>0</v>
          </cell>
          <cell r="N902">
            <v>0</v>
          </cell>
          <cell r="O902">
            <v>0</v>
          </cell>
          <cell r="Q902">
            <v>0</v>
          </cell>
          <cell r="R902">
            <v>0</v>
          </cell>
          <cell r="T902">
            <v>0</v>
          </cell>
          <cell r="U902">
            <v>0</v>
          </cell>
          <cell r="W902">
            <v>0</v>
          </cell>
          <cell r="X902">
            <v>0</v>
          </cell>
          <cell r="Z902">
            <v>0</v>
          </cell>
          <cell r="AA902">
            <v>0</v>
          </cell>
          <cell r="AC902">
            <v>0</v>
          </cell>
          <cell r="AD902">
            <v>0</v>
          </cell>
          <cell r="AF902">
            <v>0</v>
          </cell>
          <cell r="AG902">
            <v>0</v>
          </cell>
          <cell r="AI902">
            <v>0</v>
          </cell>
          <cell r="AJ902">
            <v>0</v>
          </cell>
          <cell r="AL902">
            <v>0</v>
          </cell>
          <cell r="AM902">
            <v>0</v>
          </cell>
          <cell r="AO902">
            <v>0</v>
          </cell>
          <cell r="AP902">
            <v>0</v>
          </cell>
          <cell r="AR902">
            <v>0</v>
          </cell>
          <cell r="AS902">
            <v>0</v>
          </cell>
          <cell r="AU902">
            <v>0</v>
          </cell>
          <cell r="AV902">
            <v>0</v>
          </cell>
          <cell r="AX902">
            <v>0</v>
          </cell>
          <cell r="AY902">
            <v>0</v>
          </cell>
          <cell r="BA902">
            <v>0</v>
          </cell>
          <cell r="BB902">
            <v>0</v>
          </cell>
          <cell r="BD902">
            <v>0</v>
          </cell>
          <cell r="BE902">
            <v>0</v>
          </cell>
          <cell r="BG902">
            <v>0</v>
          </cell>
          <cell r="BH902">
            <v>0</v>
          </cell>
          <cell r="BJ902">
            <v>0</v>
          </cell>
          <cell r="BK902">
            <v>0</v>
          </cell>
          <cell r="BM902">
            <v>0</v>
          </cell>
          <cell r="BN902">
            <v>0</v>
          </cell>
          <cell r="BP902">
            <v>0</v>
          </cell>
          <cell r="BQ902">
            <v>0</v>
          </cell>
          <cell r="BS902">
            <v>0</v>
          </cell>
          <cell r="BT902">
            <v>0</v>
          </cell>
          <cell r="BV902">
            <v>0</v>
          </cell>
          <cell r="BW902">
            <v>0</v>
          </cell>
          <cell r="BY902">
            <v>0</v>
          </cell>
          <cell r="BZ902">
            <v>0</v>
          </cell>
          <cell r="CB902">
            <v>0</v>
          </cell>
          <cell r="CC902">
            <v>0</v>
          </cell>
          <cell r="CE902">
            <v>0</v>
          </cell>
          <cell r="CF902">
            <v>0</v>
          </cell>
          <cell r="CH902">
            <v>0</v>
          </cell>
          <cell r="CI902">
            <v>0</v>
          </cell>
          <cell r="CK902">
            <v>0</v>
          </cell>
          <cell r="CL902">
            <v>0</v>
          </cell>
          <cell r="CN902">
            <v>0</v>
          </cell>
          <cell r="CO902">
            <v>0</v>
          </cell>
        </row>
        <row r="903">
          <cell r="B903">
            <v>0</v>
          </cell>
          <cell r="C903">
            <v>0</v>
          </cell>
          <cell r="E903">
            <v>0</v>
          </cell>
          <cell r="F903">
            <v>0</v>
          </cell>
          <cell r="H903">
            <v>0</v>
          </cell>
          <cell r="I903">
            <v>0</v>
          </cell>
          <cell r="K903">
            <v>0</v>
          </cell>
          <cell r="L903">
            <v>0</v>
          </cell>
          <cell r="N903">
            <v>0</v>
          </cell>
          <cell r="O903">
            <v>0</v>
          </cell>
          <cell r="Q903">
            <v>0</v>
          </cell>
          <cell r="R903">
            <v>0</v>
          </cell>
          <cell r="T903">
            <v>0</v>
          </cell>
          <cell r="U903">
            <v>0</v>
          </cell>
          <cell r="W903">
            <v>0</v>
          </cell>
          <cell r="X903">
            <v>0</v>
          </cell>
          <cell r="Z903">
            <v>0</v>
          </cell>
          <cell r="AA903">
            <v>0</v>
          </cell>
          <cell r="AC903">
            <v>0</v>
          </cell>
          <cell r="AD903">
            <v>0</v>
          </cell>
          <cell r="AF903">
            <v>0</v>
          </cell>
          <cell r="AG903">
            <v>0</v>
          </cell>
          <cell r="AI903">
            <v>0</v>
          </cell>
          <cell r="AJ903">
            <v>0</v>
          </cell>
          <cell r="AL903">
            <v>0</v>
          </cell>
          <cell r="AM903">
            <v>0</v>
          </cell>
          <cell r="AO903">
            <v>0</v>
          </cell>
          <cell r="AP903">
            <v>0</v>
          </cell>
          <cell r="AR903">
            <v>0</v>
          </cell>
          <cell r="AS903">
            <v>0</v>
          </cell>
          <cell r="AU903">
            <v>0</v>
          </cell>
          <cell r="AV903">
            <v>0</v>
          </cell>
          <cell r="AX903">
            <v>0</v>
          </cell>
          <cell r="AY903">
            <v>0</v>
          </cell>
          <cell r="BA903">
            <v>0</v>
          </cell>
          <cell r="BB903">
            <v>0</v>
          </cell>
          <cell r="BD903">
            <v>0</v>
          </cell>
          <cell r="BE903">
            <v>0</v>
          </cell>
          <cell r="BG903">
            <v>0</v>
          </cell>
          <cell r="BH903">
            <v>0</v>
          </cell>
          <cell r="BJ903">
            <v>0</v>
          </cell>
          <cell r="BK903">
            <v>0</v>
          </cell>
          <cell r="BM903">
            <v>0</v>
          </cell>
          <cell r="BN903">
            <v>0</v>
          </cell>
          <cell r="BP903">
            <v>0</v>
          </cell>
          <cell r="BQ903">
            <v>0</v>
          </cell>
          <cell r="BS903">
            <v>0</v>
          </cell>
          <cell r="BT903">
            <v>0</v>
          </cell>
          <cell r="BV903">
            <v>0</v>
          </cell>
          <cell r="BW903">
            <v>0</v>
          </cell>
          <cell r="BY903">
            <v>0</v>
          </cell>
          <cell r="BZ903">
            <v>0</v>
          </cell>
          <cell r="CB903">
            <v>0</v>
          </cell>
          <cell r="CC903">
            <v>0</v>
          </cell>
          <cell r="CE903">
            <v>0</v>
          </cell>
          <cell r="CF903">
            <v>0</v>
          </cell>
          <cell r="CH903">
            <v>0</v>
          </cell>
          <cell r="CI903">
            <v>0</v>
          </cell>
          <cell r="CK903">
            <v>0</v>
          </cell>
          <cell r="CL903">
            <v>0</v>
          </cell>
          <cell r="CN903">
            <v>0</v>
          </cell>
          <cell r="CO903">
            <v>0</v>
          </cell>
        </row>
        <row r="904">
          <cell r="B904">
            <v>0</v>
          </cell>
          <cell r="C904">
            <v>0</v>
          </cell>
          <cell r="E904">
            <v>0</v>
          </cell>
          <cell r="F904">
            <v>0</v>
          </cell>
          <cell r="H904">
            <v>0</v>
          </cell>
          <cell r="I904">
            <v>0</v>
          </cell>
          <cell r="K904">
            <v>0</v>
          </cell>
          <cell r="L904">
            <v>0</v>
          </cell>
          <cell r="N904">
            <v>0</v>
          </cell>
          <cell r="O904">
            <v>0</v>
          </cell>
          <cell r="Q904">
            <v>0</v>
          </cell>
          <cell r="R904">
            <v>0</v>
          </cell>
          <cell r="T904">
            <v>0</v>
          </cell>
          <cell r="U904">
            <v>0</v>
          </cell>
          <cell r="W904">
            <v>0</v>
          </cell>
          <cell r="X904">
            <v>0</v>
          </cell>
          <cell r="Z904">
            <v>0</v>
          </cell>
          <cell r="AA904">
            <v>0</v>
          </cell>
          <cell r="AC904">
            <v>0</v>
          </cell>
          <cell r="AD904">
            <v>0</v>
          </cell>
          <cell r="AF904">
            <v>0</v>
          </cell>
          <cell r="AG904">
            <v>0</v>
          </cell>
          <cell r="AI904">
            <v>0</v>
          </cell>
          <cell r="AJ904">
            <v>0</v>
          </cell>
          <cell r="AL904">
            <v>0</v>
          </cell>
          <cell r="AM904">
            <v>0</v>
          </cell>
          <cell r="AO904">
            <v>0</v>
          </cell>
          <cell r="AP904">
            <v>0</v>
          </cell>
          <cell r="AR904">
            <v>0</v>
          </cell>
          <cell r="AS904">
            <v>0</v>
          </cell>
          <cell r="AU904">
            <v>0</v>
          </cell>
          <cell r="AV904">
            <v>0</v>
          </cell>
          <cell r="AX904">
            <v>0</v>
          </cell>
          <cell r="AY904">
            <v>0</v>
          </cell>
          <cell r="BA904">
            <v>0</v>
          </cell>
          <cell r="BB904">
            <v>0</v>
          </cell>
          <cell r="BD904">
            <v>0</v>
          </cell>
          <cell r="BE904">
            <v>0</v>
          </cell>
          <cell r="BG904">
            <v>0</v>
          </cell>
          <cell r="BH904">
            <v>0</v>
          </cell>
          <cell r="BJ904">
            <v>0</v>
          </cell>
          <cell r="BK904">
            <v>0</v>
          </cell>
          <cell r="BM904">
            <v>0</v>
          </cell>
          <cell r="BN904">
            <v>0</v>
          </cell>
          <cell r="BP904">
            <v>0</v>
          </cell>
          <cell r="BQ904">
            <v>0</v>
          </cell>
          <cell r="BS904">
            <v>0</v>
          </cell>
          <cell r="BT904">
            <v>0</v>
          </cell>
          <cell r="BV904">
            <v>0</v>
          </cell>
          <cell r="BW904">
            <v>0</v>
          </cell>
          <cell r="BY904">
            <v>0</v>
          </cell>
          <cell r="BZ904">
            <v>0</v>
          </cell>
          <cell r="CB904">
            <v>0</v>
          </cell>
          <cell r="CC904">
            <v>0</v>
          </cell>
          <cell r="CE904">
            <v>0</v>
          </cell>
          <cell r="CF904">
            <v>0</v>
          </cell>
          <cell r="CH904">
            <v>0</v>
          </cell>
          <cell r="CI904">
            <v>0</v>
          </cell>
          <cell r="CK904">
            <v>0</v>
          </cell>
          <cell r="CL904">
            <v>0</v>
          </cell>
          <cell r="CN904">
            <v>0</v>
          </cell>
          <cell r="CO904">
            <v>0</v>
          </cell>
        </row>
        <row r="905">
          <cell r="B905">
            <v>0</v>
          </cell>
          <cell r="C905">
            <v>0</v>
          </cell>
          <cell r="E905">
            <v>0</v>
          </cell>
          <cell r="F905">
            <v>0</v>
          </cell>
          <cell r="H905">
            <v>0</v>
          </cell>
          <cell r="I905">
            <v>0</v>
          </cell>
          <cell r="K905">
            <v>0</v>
          </cell>
          <cell r="L905">
            <v>0</v>
          </cell>
          <cell r="N905">
            <v>0</v>
          </cell>
          <cell r="O905">
            <v>0</v>
          </cell>
          <cell r="Q905">
            <v>0</v>
          </cell>
          <cell r="R905">
            <v>0</v>
          </cell>
          <cell r="T905">
            <v>0</v>
          </cell>
          <cell r="U905">
            <v>0</v>
          </cell>
          <cell r="W905">
            <v>0</v>
          </cell>
          <cell r="X905">
            <v>0</v>
          </cell>
          <cell r="Z905">
            <v>0</v>
          </cell>
          <cell r="AA905">
            <v>0</v>
          </cell>
          <cell r="AC905">
            <v>0</v>
          </cell>
          <cell r="AD905">
            <v>0</v>
          </cell>
          <cell r="AF905">
            <v>0</v>
          </cell>
          <cell r="AG905">
            <v>0</v>
          </cell>
          <cell r="AI905">
            <v>0</v>
          </cell>
          <cell r="AJ905">
            <v>0</v>
          </cell>
          <cell r="AL905">
            <v>0</v>
          </cell>
          <cell r="AM905">
            <v>0</v>
          </cell>
          <cell r="AO905">
            <v>0</v>
          </cell>
          <cell r="AP905">
            <v>0</v>
          </cell>
          <cell r="AR905">
            <v>0</v>
          </cell>
          <cell r="AS905">
            <v>0</v>
          </cell>
          <cell r="AU905">
            <v>0</v>
          </cell>
          <cell r="AV905">
            <v>0</v>
          </cell>
          <cell r="AX905">
            <v>0</v>
          </cell>
          <cell r="AY905">
            <v>0</v>
          </cell>
          <cell r="BA905">
            <v>0</v>
          </cell>
          <cell r="BB905">
            <v>0</v>
          </cell>
          <cell r="BD905">
            <v>0</v>
          </cell>
          <cell r="BE905">
            <v>0</v>
          </cell>
          <cell r="BG905">
            <v>0</v>
          </cell>
          <cell r="BH905">
            <v>0</v>
          </cell>
          <cell r="BJ905">
            <v>0</v>
          </cell>
          <cell r="BK905">
            <v>0</v>
          </cell>
          <cell r="BM905">
            <v>0</v>
          </cell>
          <cell r="BN905">
            <v>0</v>
          </cell>
          <cell r="BP905">
            <v>0</v>
          </cell>
          <cell r="BQ905">
            <v>0</v>
          </cell>
          <cell r="BS905">
            <v>0</v>
          </cell>
          <cell r="BT905">
            <v>0</v>
          </cell>
          <cell r="BV905">
            <v>0</v>
          </cell>
          <cell r="BW905">
            <v>0</v>
          </cell>
          <cell r="BY905">
            <v>0</v>
          </cell>
          <cell r="BZ905">
            <v>0</v>
          </cell>
          <cell r="CB905">
            <v>0</v>
          </cell>
          <cell r="CC905">
            <v>0</v>
          </cell>
          <cell r="CE905">
            <v>0</v>
          </cell>
          <cell r="CF905">
            <v>0</v>
          </cell>
          <cell r="CH905">
            <v>0</v>
          </cell>
          <cell r="CI905">
            <v>0</v>
          </cell>
          <cell r="CK905">
            <v>0</v>
          </cell>
          <cell r="CL905">
            <v>0</v>
          </cell>
          <cell r="CN905">
            <v>0</v>
          </cell>
          <cell r="CO905">
            <v>0</v>
          </cell>
        </row>
        <row r="906">
          <cell r="B906">
            <v>0</v>
          </cell>
          <cell r="C906">
            <v>0</v>
          </cell>
          <cell r="E906">
            <v>0</v>
          </cell>
          <cell r="F906">
            <v>0</v>
          </cell>
          <cell r="H906">
            <v>0</v>
          </cell>
          <cell r="I906">
            <v>0</v>
          </cell>
          <cell r="K906">
            <v>0</v>
          </cell>
          <cell r="L906">
            <v>0</v>
          </cell>
          <cell r="N906">
            <v>0</v>
          </cell>
          <cell r="O906">
            <v>0</v>
          </cell>
          <cell r="Q906">
            <v>0</v>
          </cell>
          <cell r="R906">
            <v>0</v>
          </cell>
          <cell r="T906">
            <v>0</v>
          </cell>
          <cell r="U906">
            <v>0</v>
          </cell>
          <cell r="W906">
            <v>0</v>
          </cell>
          <cell r="X906">
            <v>0</v>
          </cell>
          <cell r="Z906">
            <v>0</v>
          </cell>
          <cell r="AA906">
            <v>0</v>
          </cell>
          <cell r="AC906">
            <v>0</v>
          </cell>
          <cell r="AD906">
            <v>0</v>
          </cell>
          <cell r="AF906">
            <v>0</v>
          </cell>
          <cell r="AG906">
            <v>0</v>
          </cell>
          <cell r="AI906">
            <v>0</v>
          </cell>
          <cell r="AJ906">
            <v>0</v>
          </cell>
          <cell r="AL906">
            <v>0</v>
          </cell>
          <cell r="AM906">
            <v>0</v>
          </cell>
          <cell r="AO906">
            <v>0</v>
          </cell>
          <cell r="AP906">
            <v>0</v>
          </cell>
          <cell r="AR906">
            <v>0</v>
          </cell>
          <cell r="AS906">
            <v>0</v>
          </cell>
          <cell r="AU906">
            <v>0</v>
          </cell>
          <cell r="AV906">
            <v>0</v>
          </cell>
          <cell r="AX906">
            <v>0</v>
          </cell>
          <cell r="AY906">
            <v>0</v>
          </cell>
          <cell r="BA906">
            <v>0</v>
          </cell>
          <cell r="BB906">
            <v>0</v>
          </cell>
          <cell r="BD906">
            <v>0</v>
          </cell>
          <cell r="BE906">
            <v>0</v>
          </cell>
          <cell r="BG906">
            <v>0</v>
          </cell>
          <cell r="BH906">
            <v>0</v>
          </cell>
          <cell r="BJ906">
            <v>0</v>
          </cell>
          <cell r="BK906">
            <v>0</v>
          </cell>
          <cell r="BM906">
            <v>0</v>
          </cell>
          <cell r="BN906">
            <v>0</v>
          </cell>
          <cell r="BP906">
            <v>0</v>
          </cell>
          <cell r="BQ906">
            <v>0</v>
          </cell>
          <cell r="BS906">
            <v>0</v>
          </cell>
          <cell r="BT906">
            <v>0</v>
          </cell>
          <cell r="BV906">
            <v>0</v>
          </cell>
          <cell r="BW906">
            <v>0</v>
          </cell>
          <cell r="BY906">
            <v>0</v>
          </cell>
          <cell r="BZ906">
            <v>0</v>
          </cell>
          <cell r="CB906">
            <v>0</v>
          </cell>
          <cell r="CC906">
            <v>0</v>
          </cell>
          <cell r="CE906">
            <v>0</v>
          </cell>
          <cell r="CF906">
            <v>0</v>
          </cell>
          <cell r="CH906">
            <v>0</v>
          </cell>
          <cell r="CI906">
            <v>0</v>
          </cell>
          <cell r="CK906">
            <v>0</v>
          </cell>
          <cell r="CL906">
            <v>0</v>
          </cell>
          <cell r="CN906">
            <v>0</v>
          </cell>
          <cell r="CO906">
            <v>0</v>
          </cell>
        </row>
        <row r="907">
          <cell r="B907">
            <v>0</v>
          </cell>
          <cell r="C907">
            <v>0</v>
          </cell>
          <cell r="E907">
            <v>0</v>
          </cell>
          <cell r="F907">
            <v>0</v>
          </cell>
          <cell r="H907">
            <v>0</v>
          </cell>
          <cell r="I907">
            <v>0</v>
          </cell>
          <cell r="K907">
            <v>0</v>
          </cell>
          <cell r="L907">
            <v>0</v>
          </cell>
          <cell r="N907">
            <v>0</v>
          </cell>
          <cell r="O907">
            <v>0</v>
          </cell>
          <cell r="Q907">
            <v>0</v>
          </cell>
          <cell r="R907">
            <v>0</v>
          </cell>
          <cell r="T907">
            <v>0</v>
          </cell>
          <cell r="U907">
            <v>0</v>
          </cell>
          <cell r="W907">
            <v>0</v>
          </cell>
          <cell r="X907">
            <v>0</v>
          </cell>
          <cell r="Z907">
            <v>0</v>
          </cell>
          <cell r="AA907">
            <v>0</v>
          </cell>
          <cell r="AC907">
            <v>0</v>
          </cell>
          <cell r="AD907">
            <v>0</v>
          </cell>
          <cell r="AF907">
            <v>0</v>
          </cell>
          <cell r="AG907">
            <v>0</v>
          </cell>
          <cell r="AI907">
            <v>0</v>
          </cell>
          <cell r="AJ907">
            <v>0</v>
          </cell>
          <cell r="AL907">
            <v>0</v>
          </cell>
          <cell r="AM907">
            <v>0</v>
          </cell>
          <cell r="AO907">
            <v>0</v>
          </cell>
          <cell r="AP907">
            <v>0</v>
          </cell>
          <cell r="AR907">
            <v>0</v>
          </cell>
          <cell r="AS907">
            <v>0</v>
          </cell>
          <cell r="AU907">
            <v>0</v>
          </cell>
          <cell r="AV907">
            <v>0</v>
          </cell>
          <cell r="AX907">
            <v>0</v>
          </cell>
          <cell r="AY907">
            <v>0</v>
          </cell>
          <cell r="BA907">
            <v>0</v>
          </cell>
          <cell r="BB907">
            <v>0</v>
          </cell>
          <cell r="BD907">
            <v>0</v>
          </cell>
          <cell r="BE907">
            <v>0</v>
          </cell>
          <cell r="BG907">
            <v>0</v>
          </cell>
          <cell r="BH907">
            <v>0</v>
          </cell>
          <cell r="BJ907">
            <v>0</v>
          </cell>
          <cell r="BK907">
            <v>0</v>
          </cell>
          <cell r="BM907">
            <v>0</v>
          </cell>
          <cell r="BN907">
            <v>0</v>
          </cell>
          <cell r="BP907">
            <v>0</v>
          </cell>
          <cell r="BQ907">
            <v>0</v>
          </cell>
          <cell r="BS907">
            <v>0</v>
          </cell>
          <cell r="BT907">
            <v>0</v>
          </cell>
          <cell r="BV907">
            <v>0</v>
          </cell>
          <cell r="BW907">
            <v>0</v>
          </cell>
          <cell r="BY907">
            <v>0</v>
          </cell>
          <cell r="BZ907">
            <v>0</v>
          </cell>
          <cell r="CB907">
            <v>0</v>
          </cell>
          <cell r="CC907">
            <v>0</v>
          </cell>
          <cell r="CE907">
            <v>0</v>
          </cell>
          <cell r="CF907">
            <v>0</v>
          </cell>
          <cell r="CH907">
            <v>0</v>
          </cell>
          <cell r="CI907">
            <v>0</v>
          </cell>
          <cell r="CK907">
            <v>0</v>
          </cell>
          <cell r="CL907">
            <v>0</v>
          </cell>
          <cell r="CN907">
            <v>0</v>
          </cell>
          <cell r="CO907">
            <v>0</v>
          </cell>
        </row>
        <row r="908">
          <cell r="B908">
            <v>0</v>
          </cell>
          <cell r="C908">
            <v>0</v>
          </cell>
          <cell r="E908">
            <v>0</v>
          </cell>
          <cell r="F908">
            <v>0</v>
          </cell>
          <cell r="H908">
            <v>0</v>
          </cell>
          <cell r="I908">
            <v>0</v>
          </cell>
          <cell r="K908">
            <v>0</v>
          </cell>
          <cell r="L908">
            <v>0</v>
          </cell>
          <cell r="N908">
            <v>0</v>
          </cell>
          <cell r="O908">
            <v>0</v>
          </cell>
          <cell r="Q908">
            <v>0</v>
          </cell>
          <cell r="R908">
            <v>0</v>
          </cell>
          <cell r="T908">
            <v>0</v>
          </cell>
          <cell r="U908">
            <v>0</v>
          </cell>
          <cell r="W908">
            <v>0</v>
          </cell>
          <cell r="X908">
            <v>0</v>
          </cell>
          <cell r="Z908">
            <v>0</v>
          </cell>
          <cell r="AA908">
            <v>0</v>
          </cell>
          <cell r="AC908">
            <v>0</v>
          </cell>
          <cell r="AD908">
            <v>0</v>
          </cell>
          <cell r="AF908">
            <v>0</v>
          </cell>
          <cell r="AG908">
            <v>0</v>
          </cell>
          <cell r="AI908">
            <v>0</v>
          </cell>
          <cell r="AJ908">
            <v>0</v>
          </cell>
          <cell r="AL908">
            <v>0</v>
          </cell>
          <cell r="AM908">
            <v>0</v>
          </cell>
          <cell r="AO908">
            <v>0</v>
          </cell>
          <cell r="AP908">
            <v>0</v>
          </cell>
          <cell r="AR908">
            <v>0</v>
          </cell>
          <cell r="AS908">
            <v>0</v>
          </cell>
          <cell r="AU908">
            <v>0</v>
          </cell>
          <cell r="AV908">
            <v>0</v>
          </cell>
          <cell r="AX908">
            <v>0</v>
          </cell>
          <cell r="AY908">
            <v>0</v>
          </cell>
          <cell r="BA908">
            <v>0</v>
          </cell>
          <cell r="BB908">
            <v>0</v>
          </cell>
          <cell r="BD908">
            <v>0</v>
          </cell>
          <cell r="BE908">
            <v>0</v>
          </cell>
          <cell r="BG908">
            <v>0</v>
          </cell>
          <cell r="BH908">
            <v>0</v>
          </cell>
          <cell r="BJ908">
            <v>0</v>
          </cell>
          <cell r="BK908">
            <v>0</v>
          </cell>
          <cell r="BM908">
            <v>0</v>
          </cell>
          <cell r="BN908">
            <v>0</v>
          </cell>
          <cell r="BP908">
            <v>0</v>
          </cell>
          <cell r="BQ908">
            <v>0</v>
          </cell>
          <cell r="BS908">
            <v>0</v>
          </cell>
          <cell r="BT908">
            <v>0</v>
          </cell>
          <cell r="BV908">
            <v>0</v>
          </cell>
          <cell r="BW908">
            <v>0</v>
          </cell>
          <cell r="BY908">
            <v>0</v>
          </cell>
          <cell r="BZ908">
            <v>0</v>
          </cell>
          <cell r="CB908">
            <v>0</v>
          </cell>
          <cell r="CC908">
            <v>0</v>
          </cell>
          <cell r="CE908">
            <v>0</v>
          </cell>
          <cell r="CF908">
            <v>0</v>
          </cell>
          <cell r="CH908">
            <v>0</v>
          </cell>
          <cell r="CI908">
            <v>0</v>
          </cell>
          <cell r="CK908">
            <v>0</v>
          </cell>
          <cell r="CL908">
            <v>0</v>
          </cell>
          <cell r="CN908">
            <v>0</v>
          </cell>
          <cell r="CO908">
            <v>0</v>
          </cell>
        </row>
        <row r="909">
          <cell r="B909">
            <v>0</v>
          </cell>
          <cell r="C909">
            <v>0</v>
          </cell>
          <cell r="E909">
            <v>0</v>
          </cell>
          <cell r="F909">
            <v>0</v>
          </cell>
          <cell r="H909">
            <v>0</v>
          </cell>
          <cell r="I909">
            <v>0</v>
          </cell>
          <cell r="K909">
            <v>0</v>
          </cell>
          <cell r="L909">
            <v>0</v>
          </cell>
          <cell r="N909">
            <v>0</v>
          </cell>
          <cell r="O909">
            <v>0</v>
          </cell>
          <cell r="Q909">
            <v>0</v>
          </cell>
          <cell r="R909">
            <v>0</v>
          </cell>
          <cell r="T909">
            <v>0</v>
          </cell>
          <cell r="U909">
            <v>0</v>
          </cell>
          <cell r="W909">
            <v>0</v>
          </cell>
          <cell r="X909">
            <v>0</v>
          </cell>
          <cell r="Z909">
            <v>0</v>
          </cell>
          <cell r="AA909">
            <v>0</v>
          </cell>
          <cell r="AC909">
            <v>0</v>
          </cell>
          <cell r="AD909">
            <v>0</v>
          </cell>
          <cell r="AF909">
            <v>0</v>
          </cell>
          <cell r="AG909">
            <v>0</v>
          </cell>
          <cell r="AI909">
            <v>0</v>
          </cell>
          <cell r="AJ909">
            <v>0</v>
          </cell>
          <cell r="AL909">
            <v>0</v>
          </cell>
          <cell r="AM909">
            <v>0</v>
          </cell>
          <cell r="AO909">
            <v>0</v>
          </cell>
          <cell r="AP909">
            <v>0</v>
          </cell>
          <cell r="AR909">
            <v>0</v>
          </cell>
          <cell r="AS909">
            <v>0</v>
          </cell>
          <cell r="AU909">
            <v>0</v>
          </cell>
          <cell r="AV909">
            <v>0</v>
          </cell>
          <cell r="AX909">
            <v>0</v>
          </cell>
          <cell r="AY909">
            <v>0</v>
          </cell>
          <cell r="BA909">
            <v>0</v>
          </cell>
          <cell r="BB909">
            <v>0</v>
          </cell>
          <cell r="BD909">
            <v>0</v>
          </cell>
          <cell r="BE909">
            <v>0</v>
          </cell>
          <cell r="BG909">
            <v>0</v>
          </cell>
          <cell r="BH909">
            <v>0</v>
          </cell>
          <cell r="BJ909">
            <v>0</v>
          </cell>
          <cell r="BK909">
            <v>0</v>
          </cell>
          <cell r="BM909">
            <v>0</v>
          </cell>
          <cell r="BN909">
            <v>0</v>
          </cell>
          <cell r="BP909">
            <v>0</v>
          </cell>
          <cell r="BQ909">
            <v>0</v>
          </cell>
          <cell r="BS909">
            <v>0</v>
          </cell>
          <cell r="BT909">
            <v>0</v>
          </cell>
          <cell r="BV909">
            <v>0</v>
          </cell>
          <cell r="BW909">
            <v>0</v>
          </cell>
          <cell r="BY909">
            <v>0</v>
          </cell>
          <cell r="BZ909">
            <v>0</v>
          </cell>
          <cell r="CB909">
            <v>0</v>
          </cell>
          <cell r="CC909">
            <v>0</v>
          </cell>
          <cell r="CE909">
            <v>0</v>
          </cell>
          <cell r="CF909">
            <v>0</v>
          </cell>
          <cell r="CH909">
            <v>0</v>
          </cell>
          <cell r="CI909">
            <v>0</v>
          </cell>
          <cell r="CK909">
            <v>0</v>
          </cell>
          <cell r="CL909">
            <v>0</v>
          </cell>
          <cell r="CN909">
            <v>0</v>
          </cell>
          <cell r="CO909">
            <v>0</v>
          </cell>
        </row>
        <row r="910">
          <cell r="B910">
            <v>0</v>
          </cell>
          <cell r="C910">
            <v>0</v>
          </cell>
          <cell r="E910">
            <v>0</v>
          </cell>
          <cell r="F910">
            <v>0</v>
          </cell>
          <cell r="H910">
            <v>0</v>
          </cell>
          <cell r="I910">
            <v>0</v>
          </cell>
          <cell r="K910">
            <v>0</v>
          </cell>
          <cell r="L910">
            <v>0</v>
          </cell>
          <cell r="N910">
            <v>0</v>
          </cell>
          <cell r="O910">
            <v>0</v>
          </cell>
          <cell r="Q910">
            <v>0</v>
          </cell>
          <cell r="R910">
            <v>0</v>
          </cell>
          <cell r="T910">
            <v>0</v>
          </cell>
          <cell r="U910">
            <v>0</v>
          </cell>
          <cell r="W910">
            <v>0</v>
          </cell>
          <cell r="X910">
            <v>0</v>
          </cell>
          <cell r="Z910">
            <v>0</v>
          </cell>
          <cell r="AA910">
            <v>0</v>
          </cell>
          <cell r="AC910">
            <v>0</v>
          </cell>
          <cell r="AD910">
            <v>0</v>
          </cell>
          <cell r="AF910">
            <v>0</v>
          </cell>
          <cell r="AG910">
            <v>0</v>
          </cell>
          <cell r="AI910">
            <v>0</v>
          </cell>
          <cell r="AJ910">
            <v>0</v>
          </cell>
          <cell r="AL910">
            <v>0</v>
          </cell>
          <cell r="AM910">
            <v>0</v>
          </cell>
          <cell r="AO910">
            <v>0</v>
          </cell>
          <cell r="AP910">
            <v>0</v>
          </cell>
          <cell r="AR910">
            <v>0</v>
          </cell>
          <cell r="AS910">
            <v>0</v>
          </cell>
          <cell r="AU910">
            <v>0</v>
          </cell>
          <cell r="AV910">
            <v>0</v>
          </cell>
          <cell r="AX910">
            <v>0</v>
          </cell>
          <cell r="AY910">
            <v>0</v>
          </cell>
          <cell r="BA910">
            <v>0</v>
          </cell>
          <cell r="BB910">
            <v>0</v>
          </cell>
          <cell r="BD910">
            <v>0</v>
          </cell>
          <cell r="BE910">
            <v>0</v>
          </cell>
          <cell r="BG910">
            <v>0</v>
          </cell>
          <cell r="BH910">
            <v>0</v>
          </cell>
          <cell r="BJ910">
            <v>0</v>
          </cell>
          <cell r="BK910">
            <v>0</v>
          </cell>
          <cell r="BM910">
            <v>0</v>
          </cell>
          <cell r="BN910">
            <v>0</v>
          </cell>
          <cell r="BP910">
            <v>0</v>
          </cell>
          <cell r="BQ910">
            <v>0</v>
          </cell>
          <cell r="BS910">
            <v>0</v>
          </cell>
          <cell r="BT910">
            <v>0</v>
          </cell>
          <cell r="BV910">
            <v>0</v>
          </cell>
          <cell r="BW910">
            <v>0</v>
          </cell>
          <cell r="BY910">
            <v>0</v>
          </cell>
          <cell r="BZ910">
            <v>0</v>
          </cell>
          <cell r="CB910">
            <v>0</v>
          </cell>
          <cell r="CC910">
            <v>0</v>
          </cell>
          <cell r="CE910">
            <v>0</v>
          </cell>
          <cell r="CF910">
            <v>0</v>
          </cell>
          <cell r="CH910">
            <v>0</v>
          </cell>
          <cell r="CI910">
            <v>0</v>
          </cell>
          <cell r="CK910">
            <v>0</v>
          </cell>
          <cell r="CL910">
            <v>0</v>
          </cell>
          <cell r="CN910">
            <v>0</v>
          </cell>
          <cell r="CO910">
            <v>0</v>
          </cell>
        </row>
        <row r="911">
          <cell r="B911">
            <v>0</v>
          </cell>
          <cell r="C911">
            <v>0</v>
          </cell>
          <cell r="E911">
            <v>0</v>
          </cell>
          <cell r="F911">
            <v>0</v>
          </cell>
          <cell r="H911">
            <v>0</v>
          </cell>
          <cell r="I911">
            <v>0</v>
          </cell>
          <cell r="K911">
            <v>0</v>
          </cell>
          <cell r="L911">
            <v>0</v>
          </cell>
          <cell r="N911">
            <v>0</v>
          </cell>
          <cell r="O911">
            <v>0</v>
          </cell>
          <cell r="Q911">
            <v>0</v>
          </cell>
          <cell r="R911">
            <v>0</v>
          </cell>
          <cell r="T911">
            <v>0</v>
          </cell>
          <cell r="U911">
            <v>0</v>
          </cell>
          <cell r="W911">
            <v>0</v>
          </cell>
          <cell r="X911">
            <v>0</v>
          </cell>
          <cell r="Z911">
            <v>0</v>
          </cell>
          <cell r="AA911">
            <v>0</v>
          </cell>
          <cell r="AC911">
            <v>0</v>
          </cell>
          <cell r="AD911">
            <v>0</v>
          </cell>
          <cell r="AF911">
            <v>0</v>
          </cell>
          <cell r="AG911">
            <v>0</v>
          </cell>
          <cell r="AI911">
            <v>0</v>
          </cell>
          <cell r="AJ911">
            <v>0</v>
          </cell>
          <cell r="AL911">
            <v>0</v>
          </cell>
          <cell r="AM911">
            <v>0</v>
          </cell>
          <cell r="AO911">
            <v>0</v>
          </cell>
          <cell r="AP911">
            <v>0</v>
          </cell>
          <cell r="AR911">
            <v>0</v>
          </cell>
          <cell r="AS911">
            <v>0</v>
          </cell>
          <cell r="AU911">
            <v>0</v>
          </cell>
          <cell r="AV911">
            <v>0</v>
          </cell>
          <cell r="AX911">
            <v>0</v>
          </cell>
          <cell r="AY911">
            <v>0</v>
          </cell>
          <cell r="BA911">
            <v>0</v>
          </cell>
          <cell r="BB911">
            <v>0</v>
          </cell>
          <cell r="BD911">
            <v>0</v>
          </cell>
          <cell r="BE911">
            <v>0</v>
          </cell>
          <cell r="BG911">
            <v>0</v>
          </cell>
          <cell r="BH911">
            <v>0</v>
          </cell>
          <cell r="BJ911">
            <v>0</v>
          </cell>
          <cell r="BK911">
            <v>0</v>
          </cell>
          <cell r="BM911">
            <v>0</v>
          </cell>
          <cell r="BN911">
            <v>0</v>
          </cell>
          <cell r="BP911">
            <v>0</v>
          </cell>
          <cell r="BQ911">
            <v>0</v>
          </cell>
          <cell r="BS911">
            <v>0</v>
          </cell>
          <cell r="BT911">
            <v>0</v>
          </cell>
          <cell r="BV911">
            <v>0</v>
          </cell>
          <cell r="BW911">
            <v>0</v>
          </cell>
          <cell r="BY911">
            <v>0</v>
          </cell>
          <cell r="BZ911">
            <v>0</v>
          </cell>
          <cell r="CB911">
            <v>0</v>
          </cell>
          <cell r="CC911">
            <v>0</v>
          </cell>
          <cell r="CE911">
            <v>0</v>
          </cell>
          <cell r="CF911">
            <v>0</v>
          </cell>
          <cell r="CH911">
            <v>0</v>
          </cell>
          <cell r="CI911">
            <v>0</v>
          </cell>
          <cell r="CK911">
            <v>0</v>
          </cell>
          <cell r="CL911">
            <v>0</v>
          </cell>
          <cell r="CN911">
            <v>0</v>
          </cell>
          <cell r="CO911">
            <v>0</v>
          </cell>
        </row>
        <row r="912">
          <cell r="B912">
            <v>0</v>
          </cell>
          <cell r="C912">
            <v>0</v>
          </cell>
          <cell r="E912">
            <v>0</v>
          </cell>
          <cell r="F912">
            <v>0</v>
          </cell>
          <cell r="H912">
            <v>0</v>
          </cell>
          <cell r="I912">
            <v>0</v>
          </cell>
          <cell r="K912">
            <v>0</v>
          </cell>
          <cell r="L912">
            <v>0</v>
          </cell>
          <cell r="N912">
            <v>0</v>
          </cell>
          <cell r="O912">
            <v>0</v>
          </cell>
          <cell r="Q912">
            <v>0</v>
          </cell>
          <cell r="R912">
            <v>0</v>
          </cell>
          <cell r="T912">
            <v>0</v>
          </cell>
          <cell r="U912">
            <v>0</v>
          </cell>
          <cell r="W912">
            <v>0</v>
          </cell>
          <cell r="X912">
            <v>0</v>
          </cell>
          <cell r="Z912">
            <v>0</v>
          </cell>
          <cell r="AA912">
            <v>0</v>
          </cell>
          <cell r="AC912">
            <v>0</v>
          </cell>
          <cell r="AD912">
            <v>0</v>
          </cell>
          <cell r="AF912">
            <v>0</v>
          </cell>
          <cell r="AG912">
            <v>0</v>
          </cell>
          <cell r="AI912">
            <v>0</v>
          </cell>
          <cell r="AJ912">
            <v>0</v>
          </cell>
          <cell r="AL912">
            <v>0</v>
          </cell>
          <cell r="AM912">
            <v>0</v>
          </cell>
          <cell r="AO912">
            <v>0</v>
          </cell>
          <cell r="AP912">
            <v>0</v>
          </cell>
          <cell r="AR912">
            <v>0</v>
          </cell>
          <cell r="AS912">
            <v>0</v>
          </cell>
          <cell r="AU912">
            <v>0</v>
          </cell>
          <cell r="AV912">
            <v>0</v>
          </cell>
          <cell r="AX912">
            <v>0</v>
          </cell>
          <cell r="AY912">
            <v>0</v>
          </cell>
          <cell r="BA912">
            <v>0</v>
          </cell>
          <cell r="BB912">
            <v>0</v>
          </cell>
          <cell r="BD912">
            <v>0</v>
          </cell>
          <cell r="BE912">
            <v>0</v>
          </cell>
          <cell r="BG912">
            <v>0</v>
          </cell>
          <cell r="BH912">
            <v>0</v>
          </cell>
          <cell r="BJ912">
            <v>0</v>
          </cell>
          <cell r="BK912">
            <v>0</v>
          </cell>
          <cell r="BM912">
            <v>0</v>
          </cell>
          <cell r="BN912">
            <v>0</v>
          </cell>
          <cell r="BP912">
            <v>0</v>
          </cell>
          <cell r="BQ912">
            <v>0</v>
          </cell>
          <cell r="BS912">
            <v>0</v>
          </cell>
          <cell r="BT912">
            <v>0</v>
          </cell>
          <cell r="BV912">
            <v>0</v>
          </cell>
          <cell r="BW912">
            <v>0</v>
          </cell>
          <cell r="BY912">
            <v>0</v>
          </cell>
          <cell r="BZ912">
            <v>0</v>
          </cell>
          <cell r="CB912">
            <v>0</v>
          </cell>
          <cell r="CC912">
            <v>0</v>
          </cell>
          <cell r="CE912">
            <v>0</v>
          </cell>
          <cell r="CF912">
            <v>0</v>
          </cell>
          <cell r="CH912">
            <v>0</v>
          </cell>
          <cell r="CI912">
            <v>0</v>
          </cell>
          <cell r="CK912">
            <v>0</v>
          </cell>
          <cell r="CL912">
            <v>0</v>
          </cell>
          <cell r="CN912">
            <v>0</v>
          </cell>
          <cell r="CO912">
            <v>0</v>
          </cell>
        </row>
        <row r="913">
          <cell r="B913">
            <v>0</v>
          </cell>
          <cell r="C913">
            <v>0</v>
          </cell>
          <cell r="E913">
            <v>0</v>
          </cell>
          <cell r="F913">
            <v>0</v>
          </cell>
          <cell r="H913">
            <v>0</v>
          </cell>
          <cell r="I913">
            <v>0</v>
          </cell>
          <cell r="K913">
            <v>0</v>
          </cell>
          <cell r="L913">
            <v>0</v>
          </cell>
          <cell r="N913">
            <v>0</v>
          </cell>
          <cell r="O913">
            <v>0</v>
          </cell>
          <cell r="Q913">
            <v>0</v>
          </cell>
          <cell r="R913">
            <v>0</v>
          </cell>
          <cell r="T913">
            <v>0</v>
          </cell>
          <cell r="U913">
            <v>0</v>
          </cell>
          <cell r="W913">
            <v>0</v>
          </cell>
          <cell r="X913">
            <v>0</v>
          </cell>
          <cell r="Z913">
            <v>0</v>
          </cell>
          <cell r="AA913">
            <v>0</v>
          </cell>
          <cell r="AC913">
            <v>0</v>
          </cell>
          <cell r="AD913">
            <v>0</v>
          </cell>
          <cell r="AF913">
            <v>0</v>
          </cell>
          <cell r="AG913">
            <v>0</v>
          </cell>
          <cell r="AI913">
            <v>0</v>
          </cell>
          <cell r="AJ913">
            <v>0</v>
          </cell>
          <cell r="AL913">
            <v>0</v>
          </cell>
          <cell r="AM913">
            <v>0</v>
          </cell>
          <cell r="AO913">
            <v>0</v>
          </cell>
          <cell r="AP913">
            <v>0</v>
          </cell>
          <cell r="AR913">
            <v>0</v>
          </cell>
          <cell r="AS913">
            <v>0</v>
          </cell>
          <cell r="AU913">
            <v>0</v>
          </cell>
          <cell r="AV913">
            <v>0</v>
          </cell>
          <cell r="AX913">
            <v>0</v>
          </cell>
          <cell r="AY913">
            <v>0</v>
          </cell>
          <cell r="BA913">
            <v>0</v>
          </cell>
          <cell r="BB913">
            <v>0</v>
          </cell>
          <cell r="BD913">
            <v>0</v>
          </cell>
          <cell r="BE913">
            <v>0</v>
          </cell>
          <cell r="BG913">
            <v>0</v>
          </cell>
          <cell r="BH913">
            <v>0</v>
          </cell>
          <cell r="BJ913">
            <v>0</v>
          </cell>
          <cell r="BK913">
            <v>0</v>
          </cell>
          <cell r="BM913">
            <v>0</v>
          </cell>
          <cell r="BN913">
            <v>0</v>
          </cell>
          <cell r="BP913">
            <v>0</v>
          </cell>
          <cell r="BQ913">
            <v>0</v>
          </cell>
          <cell r="BS913">
            <v>0</v>
          </cell>
          <cell r="BT913">
            <v>0</v>
          </cell>
          <cell r="BV913">
            <v>0</v>
          </cell>
          <cell r="BW913">
            <v>0</v>
          </cell>
          <cell r="BY913">
            <v>0</v>
          </cell>
          <cell r="BZ913">
            <v>0</v>
          </cell>
          <cell r="CB913">
            <v>0</v>
          </cell>
          <cell r="CC913">
            <v>0</v>
          </cell>
          <cell r="CE913">
            <v>0</v>
          </cell>
          <cell r="CF913">
            <v>0</v>
          </cell>
          <cell r="CH913">
            <v>0</v>
          </cell>
          <cell r="CI913">
            <v>0</v>
          </cell>
          <cell r="CK913">
            <v>0</v>
          </cell>
          <cell r="CL913">
            <v>0</v>
          </cell>
          <cell r="CN913">
            <v>0</v>
          </cell>
          <cell r="CO913">
            <v>0</v>
          </cell>
        </row>
        <row r="914">
          <cell r="B914">
            <v>0</v>
          </cell>
          <cell r="C914">
            <v>0</v>
          </cell>
          <cell r="E914">
            <v>0</v>
          </cell>
          <cell r="F914">
            <v>0</v>
          </cell>
          <cell r="H914">
            <v>0</v>
          </cell>
          <cell r="I914">
            <v>0</v>
          </cell>
          <cell r="K914">
            <v>0</v>
          </cell>
          <cell r="L914">
            <v>0</v>
          </cell>
          <cell r="N914">
            <v>0</v>
          </cell>
          <cell r="O914">
            <v>0</v>
          </cell>
          <cell r="Q914">
            <v>0</v>
          </cell>
          <cell r="R914">
            <v>0</v>
          </cell>
          <cell r="T914">
            <v>0</v>
          </cell>
          <cell r="U914">
            <v>0</v>
          </cell>
          <cell r="W914">
            <v>0</v>
          </cell>
          <cell r="X914">
            <v>0</v>
          </cell>
          <cell r="Z914">
            <v>0</v>
          </cell>
          <cell r="AA914">
            <v>0</v>
          </cell>
          <cell r="AC914">
            <v>0</v>
          </cell>
          <cell r="AD914">
            <v>0</v>
          </cell>
          <cell r="AF914">
            <v>0</v>
          </cell>
          <cell r="AG914">
            <v>0</v>
          </cell>
          <cell r="AI914">
            <v>0</v>
          </cell>
          <cell r="AJ914">
            <v>0</v>
          </cell>
          <cell r="AL914">
            <v>0</v>
          </cell>
          <cell r="AM914">
            <v>0</v>
          </cell>
          <cell r="AO914">
            <v>0</v>
          </cell>
          <cell r="AP914">
            <v>0</v>
          </cell>
          <cell r="AR914">
            <v>0</v>
          </cell>
          <cell r="AS914">
            <v>0</v>
          </cell>
          <cell r="AU914">
            <v>0</v>
          </cell>
          <cell r="AV914">
            <v>0</v>
          </cell>
          <cell r="AX914">
            <v>0</v>
          </cell>
          <cell r="AY914">
            <v>0</v>
          </cell>
          <cell r="BA914">
            <v>0</v>
          </cell>
          <cell r="BB914">
            <v>0</v>
          </cell>
          <cell r="BD914">
            <v>0</v>
          </cell>
          <cell r="BE914">
            <v>0</v>
          </cell>
          <cell r="BG914">
            <v>0</v>
          </cell>
          <cell r="BH914">
            <v>0</v>
          </cell>
          <cell r="BJ914">
            <v>0</v>
          </cell>
          <cell r="BK914">
            <v>0</v>
          </cell>
          <cell r="BM914">
            <v>0</v>
          </cell>
          <cell r="BN914">
            <v>0</v>
          </cell>
          <cell r="BP914">
            <v>0</v>
          </cell>
          <cell r="BQ914">
            <v>0</v>
          </cell>
          <cell r="BS914">
            <v>0</v>
          </cell>
          <cell r="BT914">
            <v>0</v>
          </cell>
          <cell r="BV914">
            <v>0</v>
          </cell>
          <cell r="BW914">
            <v>0</v>
          </cell>
          <cell r="BY914">
            <v>0</v>
          </cell>
          <cell r="BZ914">
            <v>0</v>
          </cell>
          <cell r="CB914">
            <v>0</v>
          </cell>
          <cell r="CC914">
            <v>0</v>
          </cell>
          <cell r="CE914">
            <v>0</v>
          </cell>
          <cell r="CF914">
            <v>0</v>
          </cell>
          <cell r="CH914">
            <v>0</v>
          </cell>
          <cell r="CI914">
            <v>0</v>
          </cell>
          <cell r="CK914">
            <v>0</v>
          </cell>
          <cell r="CL914">
            <v>0</v>
          </cell>
          <cell r="CN914">
            <v>0</v>
          </cell>
          <cell r="CO914">
            <v>0</v>
          </cell>
        </row>
        <row r="915">
          <cell r="B915">
            <v>0</v>
          </cell>
          <cell r="C915">
            <v>0</v>
          </cell>
          <cell r="E915">
            <v>0</v>
          </cell>
          <cell r="F915">
            <v>0</v>
          </cell>
          <cell r="H915">
            <v>0</v>
          </cell>
          <cell r="I915">
            <v>0</v>
          </cell>
          <cell r="K915">
            <v>0</v>
          </cell>
          <cell r="L915">
            <v>0</v>
          </cell>
          <cell r="N915">
            <v>0</v>
          </cell>
          <cell r="O915">
            <v>0</v>
          </cell>
          <cell r="Q915">
            <v>0</v>
          </cell>
          <cell r="R915">
            <v>0</v>
          </cell>
          <cell r="T915">
            <v>0</v>
          </cell>
          <cell r="U915">
            <v>0</v>
          </cell>
          <cell r="W915">
            <v>0</v>
          </cell>
          <cell r="X915">
            <v>0</v>
          </cell>
          <cell r="Z915">
            <v>0</v>
          </cell>
          <cell r="AA915">
            <v>0</v>
          </cell>
          <cell r="AC915">
            <v>0</v>
          </cell>
          <cell r="AD915">
            <v>0</v>
          </cell>
          <cell r="AF915">
            <v>0</v>
          </cell>
          <cell r="AG915">
            <v>0</v>
          </cell>
          <cell r="AI915">
            <v>0</v>
          </cell>
          <cell r="AJ915">
            <v>0</v>
          </cell>
          <cell r="AL915">
            <v>0</v>
          </cell>
          <cell r="AM915">
            <v>0</v>
          </cell>
          <cell r="AO915">
            <v>0</v>
          </cell>
          <cell r="AP915">
            <v>0</v>
          </cell>
          <cell r="AR915">
            <v>0</v>
          </cell>
          <cell r="AS915">
            <v>0</v>
          </cell>
          <cell r="AU915">
            <v>0</v>
          </cell>
          <cell r="AV915">
            <v>0</v>
          </cell>
          <cell r="AX915">
            <v>0</v>
          </cell>
          <cell r="AY915">
            <v>0</v>
          </cell>
          <cell r="BA915">
            <v>0</v>
          </cell>
          <cell r="BB915">
            <v>0</v>
          </cell>
          <cell r="BD915">
            <v>0</v>
          </cell>
          <cell r="BE915">
            <v>0</v>
          </cell>
          <cell r="BG915">
            <v>0</v>
          </cell>
          <cell r="BH915">
            <v>0</v>
          </cell>
          <cell r="BJ915">
            <v>0</v>
          </cell>
          <cell r="BK915">
            <v>0</v>
          </cell>
          <cell r="BM915">
            <v>0</v>
          </cell>
          <cell r="BN915">
            <v>0</v>
          </cell>
          <cell r="BP915">
            <v>0</v>
          </cell>
          <cell r="BQ915">
            <v>0</v>
          </cell>
          <cell r="BS915">
            <v>0</v>
          </cell>
          <cell r="BT915">
            <v>0</v>
          </cell>
          <cell r="BV915">
            <v>0</v>
          </cell>
          <cell r="BW915">
            <v>0</v>
          </cell>
          <cell r="BY915">
            <v>0</v>
          </cell>
          <cell r="BZ915">
            <v>0</v>
          </cell>
          <cell r="CB915">
            <v>0</v>
          </cell>
          <cell r="CC915">
            <v>0</v>
          </cell>
          <cell r="CE915">
            <v>0</v>
          </cell>
          <cell r="CF915">
            <v>0</v>
          </cell>
          <cell r="CH915">
            <v>0</v>
          </cell>
          <cell r="CI915">
            <v>0</v>
          </cell>
          <cell r="CK915">
            <v>0</v>
          </cell>
          <cell r="CL915">
            <v>0</v>
          </cell>
          <cell r="CN915">
            <v>0</v>
          </cell>
          <cell r="CO915">
            <v>0</v>
          </cell>
        </row>
        <row r="916">
          <cell r="B916">
            <v>0</v>
          </cell>
          <cell r="C916">
            <v>0</v>
          </cell>
          <cell r="E916">
            <v>0</v>
          </cell>
          <cell r="F916">
            <v>0</v>
          </cell>
          <cell r="H916">
            <v>0</v>
          </cell>
          <cell r="I916">
            <v>0</v>
          </cell>
          <cell r="K916">
            <v>0</v>
          </cell>
          <cell r="L916">
            <v>0</v>
          </cell>
          <cell r="N916">
            <v>0</v>
          </cell>
          <cell r="O916">
            <v>0</v>
          </cell>
          <cell r="Q916">
            <v>0</v>
          </cell>
          <cell r="R916">
            <v>0</v>
          </cell>
          <cell r="T916">
            <v>0</v>
          </cell>
          <cell r="U916">
            <v>0</v>
          </cell>
          <cell r="W916">
            <v>0</v>
          </cell>
          <cell r="X916">
            <v>0</v>
          </cell>
          <cell r="Z916">
            <v>0</v>
          </cell>
          <cell r="AA916">
            <v>0</v>
          </cell>
          <cell r="AC916">
            <v>0</v>
          </cell>
          <cell r="AD916">
            <v>0</v>
          </cell>
          <cell r="AF916">
            <v>0</v>
          </cell>
          <cell r="AG916">
            <v>0</v>
          </cell>
          <cell r="AI916">
            <v>0</v>
          </cell>
          <cell r="AJ916">
            <v>0</v>
          </cell>
          <cell r="AL916">
            <v>0</v>
          </cell>
          <cell r="AM916">
            <v>0</v>
          </cell>
          <cell r="AO916">
            <v>0</v>
          </cell>
          <cell r="AP916">
            <v>0</v>
          </cell>
          <cell r="AR916">
            <v>0</v>
          </cell>
          <cell r="AS916">
            <v>0</v>
          </cell>
          <cell r="AU916">
            <v>0</v>
          </cell>
          <cell r="AV916">
            <v>0</v>
          </cell>
          <cell r="AX916">
            <v>0</v>
          </cell>
          <cell r="AY916">
            <v>0</v>
          </cell>
          <cell r="BA916">
            <v>0</v>
          </cell>
          <cell r="BB916">
            <v>0</v>
          </cell>
          <cell r="BD916">
            <v>0</v>
          </cell>
          <cell r="BE916">
            <v>0</v>
          </cell>
          <cell r="BG916">
            <v>0</v>
          </cell>
          <cell r="BH916">
            <v>0</v>
          </cell>
          <cell r="BJ916">
            <v>0</v>
          </cell>
          <cell r="BK916">
            <v>0</v>
          </cell>
          <cell r="BM916">
            <v>0</v>
          </cell>
          <cell r="BN916">
            <v>0</v>
          </cell>
          <cell r="BP916">
            <v>0</v>
          </cell>
          <cell r="BQ916">
            <v>0</v>
          </cell>
          <cell r="BS916">
            <v>0</v>
          </cell>
          <cell r="BT916">
            <v>0</v>
          </cell>
          <cell r="BV916">
            <v>0</v>
          </cell>
          <cell r="BW916">
            <v>0</v>
          </cell>
          <cell r="BY916">
            <v>0</v>
          </cell>
          <cell r="BZ916">
            <v>0</v>
          </cell>
          <cell r="CB916">
            <v>0</v>
          </cell>
          <cell r="CC916">
            <v>0</v>
          </cell>
          <cell r="CE916">
            <v>0</v>
          </cell>
          <cell r="CF916">
            <v>0</v>
          </cell>
          <cell r="CH916">
            <v>0</v>
          </cell>
          <cell r="CI916">
            <v>0</v>
          </cell>
          <cell r="CK916">
            <v>0</v>
          </cell>
          <cell r="CL916">
            <v>0</v>
          </cell>
          <cell r="CN916">
            <v>0</v>
          </cell>
          <cell r="CO916">
            <v>0</v>
          </cell>
        </row>
        <row r="917">
          <cell r="B917">
            <v>0</v>
          </cell>
          <cell r="C917">
            <v>0</v>
          </cell>
          <cell r="E917">
            <v>0</v>
          </cell>
          <cell r="F917">
            <v>0</v>
          </cell>
          <cell r="H917">
            <v>0</v>
          </cell>
          <cell r="I917">
            <v>0</v>
          </cell>
          <cell r="K917">
            <v>0</v>
          </cell>
          <cell r="L917">
            <v>0</v>
          </cell>
          <cell r="N917">
            <v>0</v>
          </cell>
          <cell r="O917">
            <v>0</v>
          </cell>
          <cell r="Q917">
            <v>0</v>
          </cell>
          <cell r="R917">
            <v>0</v>
          </cell>
          <cell r="T917">
            <v>0</v>
          </cell>
          <cell r="U917">
            <v>0</v>
          </cell>
          <cell r="W917">
            <v>0</v>
          </cell>
          <cell r="X917">
            <v>0</v>
          </cell>
          <cell r="Z917">
            <v>0</v>
          </cell>
          <cell r="AA917">
            <v>0</v>
          </cell>
          <cell r="AC917">
            <v>0</v>
          </cell>
          <cell r="AD917">
            <v>0</v>
          </cell>
          <cell r="AF917">
            <v>0</v>
          </cell>
          <cell r="AG917">
            <v>0</v>
          </cell>
          <cell r="AI917">
            <v>0</v>
          </cell>
          <cell r="AJ917">
            <v>0</v>
          </cell>
          <cell r="AL917">
            <v>0</v>
          </cell>
          <cell r="AM917">
            <v>0</v>
          </cell>
          <cell r="AO917">
            <v>0</v>
          </cell>
          <cell r="AP917">
            <v>0</v>
          </cell>
          <cell r="AR917">
            <v>0</v>
          </cell>
          <cell r="AS917">
            <v>0</v>
          </cell>
          <cell r="AU917">
            <v>0</v>
          </cell>
          <cell r="AV917">
            <v>0</v>
          </cell>
          <cell r="AX917">
            <v>0</v>
          </cell>
          <cell r="AY917">
            <v>0</v>
          </cell>
          <cell r="BA917">
            <v>0</v>
          </cell>
          <cell r="BB917">
            <v>0</v>
          </cell>
          <cell r="BD917">
            <v>0</v>
          </cell>
          <cell r="BE917">
            <v>0</v>
          </cell>
          <cell r="BG917">
            <v>0</v>
          </cell>
          <cell r="BH917">
            <v>0</v>
          </cell>
          <cell r="BJ917">
            <v>0</v>
          </cell>
          <cell r="BK917">
            <v>0</v>
          </cell>
          <cell r="BM917">
            <v>0</v>
          </cell>
          <cell r="BN917">
            <v>0</v>
          </cell>
          <cell r="BP917">
            <v>0</v>
          </cell>
          <cell r="BQ917">
            <v>0</v>
          </cell>
          <cell r="BS917">
            <v>0</v>
          </cell>
          <cell r="BT917">
            <v>0</v>
          </cell>
          <cell r="BV917">
            <v>0</v>
          </cell>
          <cell r="BW917">
            <v>0</v>
          </cell>
          <cell r="BY917">
            <v>0</v>
          </cell>
          <cell r="BZ917">
            <v>0</v>
          </cell>
          <cell r="CB917">
            <v>0</v>
          </cell>
          <cell r="CC917">
            <v>0</v>
          </cell>
          <cell r="CE917">
            <v>0</v>
          </cell>
          <cell r="CF917">
            <v>0</v>
          </cell>
          <cell r="CH917">
            <v>0</v>
          </cell>
          <cell r="CI917">
            <v>0</v>
          </cell>
          <cell r="CK917">
            <v>0</v>
          </cell>
          <cell r="CL917">
            <v>0</v>
          </cell>
          <cell r="CN917">
            <v>0</v>
          </cell>
          <cell r="CO917">
            <v>0</v>
          </cell>
        </row>
        <row r="918">
          <cell r="B918">
            <v>0</v>
          </cell>
          <cell r="C918">
            <v>0</v>
          </cell>
          <cell r="E918">
            <v>0</v>
          </cell>
          <cell r="F918">
            <v>0</v>
          </cell>
          <cell r="H918">
            <v>0</v>
          </cell>
          <cell r="I918">
            <v>0</v>
          </cell>
          <cell r="K918">
            <v>0</v>
          </cell>
          <cell r="L918">
            <v>0</v>
          </cell>
          <cell r="N918">
            <v>0</v>
          </cell>
          <cell r="O918">
            <v>0</v>
          </cell>
          <cell r="Q918">
            <v>0</v>
          </cell>
          <cell r="R918">
            <v>0</v>
          </cell>
          <cell r="T918">
            <v>0</v>
          </cell>
          <cell r="U918">
            <v>0</v>
          </cell>
          <cell r="W918">
            <v>0</v>
          </cell>
          <cell r="X918">
            <v>0</v>
          </cell>
          <cell r="Z918">
            <v>0</v>
          </cell>
          <cell r="AA918">
            <v>0</v>
          </cell>
          <cell r="AC918">
            <v>0</v>
          </cell>
          <cell r="AD918">
            <v>0</v>
          </cell>
          <cell r="AF918">
            <v>0</v>
          </cell>
          <cell r="AG918">
            <v>0</v>
          </cell>
          <cell r="AI918">
            <v>0</v>
          </cell>
          <cell r="AJ918">
            <v>0</v>
          </cell>
          <cell r="AL918">
            <v>0</v>
          </cell>
          <cell r="AM918">
            <v>0</v>
          </cell>
          <cell r="AO918">
            <v>0</v>
          </cell>
          <cell r="AP918">
            <v>0</v>
          </cell>
          <cell r="AR918">
            <v>0</v>
          </cell>
          <cell r="AS918">
            <v>0</v>
          </cell>
          <cell r="AU918">
            <v>0</v>
          </cell>
          <cell r="AV918">
            <v>0</v>
          </cell>
          <cell r="AX918">
            <v>0</v>
          </cell>
          <cell r="AY918">
            <v>0</v>
          </cell>
          <cell r="BA918">
            <v>0</v>
          </cell>
          <cell r="BB918">
            <v>0</v>
          </cell>
          <cell r="BD918">
            <v>0</v>
          </cell>
          <cell r="BE918">
            <v>0</v>
          </cell>
          <cell r="BG918">
            <v>0</v>
          </cell>
          <cell r="BH918">
            <v>0</v>
          </cell>
          <cell r="BJ918">
            <v>0</v>
          </cell>
          <cell r="BK918">
            <v>0</v>
          </cell>
          <cell r="BM918">
            <v>0</v>
          </cell>
          <cell r="BN918">
            <v>0</v>
          </cell>
          <cell r="BP918">
            <v>0</v>
          </cell>
          <cell r="BQ918">
            <v>0</v>
          </cell>
          <cell r="BS918">
            <v>0</v>
          </cell>
          <cell r="BT918">
            <v>0</v>
          </cell>
          <cell r="BV918">
            <v>0</v>
          </cell>
          <cell r="BW918">
            <v>0</v>
          </cell>
          <cell r="BY918">
            <v>0</v>
          </cell>
          <cell r="BZ918">
            <v>0</v>
          </cell>
          <cell r="CB918">
            <v>0</v>
          </cell>
          <cell r="CC918">
            <v>0</v>
          </cell>
          <cell r="CE918">
            <v>0</v>
          </cell>
          <cell r="CF918">
            <v>0</v>
          </cell>
          <cell r="CH918">
            <v>0</v>
          </cell>
          <cell r="CI918">
            <v>0</v>
          </cell>
          <cell r="CK918">
            <v>0</v>
          </cell>
          <cell r="CL918">
            <v>0</v>
          </cell>
          <cell r="CN918">
            <v>0</v>
          </cell>
          <cell r="CO918">
            <v>0</v>
          </cell>
        </row>
        <row r="919">
          <cell r="B919">
            <v>0</v>
          </cell>
          <cell r="C919">
            <v>0</v>
          </cell>
          <cell r="E919">
            <v>0</v>
          </cell>
          <cell r="F919">
            <v>0</v>
          </cell>
          <cell r="H919">
            <v>0</v>
          </cell>
          <cell r="I919">
            <v>0</v>
          </cell>
          <cell r="K919">
            <v>0</v>
          </cell>
          <cell r="L919">
            <v>0</v>
          </cell>
          <cell r="N919">
            <v>0</v>
          </cell>
          <cell r="O919">
            <v>0</v>
          </cell>
          <cell r="Q919">
            <v>0</v>
          </cell>
          <cell r="R919">
            <v>0</v>
          </cell>
          <cell r="T919">
            <v>0</v>
          </cell>
          <cell r="U919">
            <v>0</v>
          </cell>
          <cell r="W919">
            <v>0</v>
          </cell>
          <cell r="X919">
            <v>0</v>
          </cell>
          <cell r="Z919">
            <v>0</v>
          </cell>
          <cell r="AA919">
            <v>0</v>
          </cell>
          <cell r="AC919">
            <v>0</v>
          </cell>
          <cell r="AD919">
            <v>0</v>
          </cell>
          <cell r="AF919">
            <v>0</v>
          </cell>
          <cell r="AG919">
            <v>0</v>
          </cell>
          <cell r="AI919">
            <v>0</v>
          </cell>
          <cell r="AJ919">
            <v>0</v>
          </cell>
          <cell r="AL919">
            <v>0</v>
          </cell>
          <cell r="AM919">
            <v>0</v>
          </cell>
          <cell r="AO919">
            <v>0</v>
          </cell>
          <cell r="AP919">
            <v>0</v>
          </cell>
          <cell r="AR919">
            <v>0</v>
          </cell>
          <cell r="AS919">
            <v>0</v>
          </cell>
          <cell r="AU919">
            <v>0</v>
          </cell>
          <cell r="AV919">
            <v>0</v>
          </cell>
          <cell r="AX919">
            <v>0</v>
          </cell>
          <cell r="AY919">
            <v>0</v>
          </cell>
          <cell r="BA919">
            <v>0</v>
          </cell>
          <cell r="BB919">
            <v>0</v>
          </cell>
          <cell r="BD919">
            <v>0</v>
          </cell>
          <cell r="BE919">
            <v>0</v>
          </cell>
          <cell r="BG919">
            <v>0</v>
          </cell>
          <cell r="BH919">
            <v>0</v>
          </cell>
          <cell r="BJ919">
            <v>0</v>
          </cell>
          <cell r="BK919">
            <v>0</v>
          </cell>
          <cell r="BM919">
            <v>0</v>
          </cell>
          <cell r="BN919">
            <v>0</v>
          </cell>
          <cell r="BP919">
            <v>0</v>
          </cell>
          <cell r="BQ919">
            <v>0</v>
          </cell>
          <cell r="BS919">
            <v>0</v>
          </cell>
          <cell r="BT919">
            <v>0</v>
          </cell>
          <cell r="BV919">
            <v>0</v>
          </cell>
          <cell r="BW919">
            <v>0</v>
          </cell>
          <cell r="BY919">
            <v>0</v>
          </cell>
          <cell r="BZ919">
            <v>0</v>
          </cell>
          <cell r="CB919">
            <v>0</v>
          </cell>
          <cell r="CC919">
            <v>0</v>
          </cell>
          <cell r="CE919">
            <v>0</v>
          </cell>
          <cell r="CF919">
            <v>0</v>
          </cell>
          <cell r="CH919">
            <v>0</v>
          </cell>
          <cell r="CI919">
            <v>0</v>
          </cell>
          <cell r="CK919">
            <v>0</v>
          </cell>
          <cell r="CL919">
            <v>0</v>
          </cell>
          <cell r="CN919">
            <v>0</v>
          </cell>
          <cell r="CO919">
            <v>0</v>
          </cell>
        </row>
        <row r="920">
          <cell r="B920">
            <v>0</v>
          </cell>
          <cell r="C920">
            <v>0</v>
          </cell>
          <cell r="E920">
            <v>0</v>
          </cell>
          <cell r="F920">
            <v>0</v>
          </cell>
          <cell r="H920">
            <v>0</v>
          </cell>
          <cell r="I920">
            <v>0</v>
          </cell>
          <cell r="K920">
            <v>0</v>
          </cell>
          <cell r="L920">
            <v>0</v>
          </cell>
          <cell r="N920">
            <v>0</v>
          </cell>
          <cell r="O920">
            <v>0</v>
          </cell>
          <cell r="Q920">
            <v>0</v>
          </cell>
          <cell r="R920">
            <v>0</v>
          </cell>
          <cell r="T920">
            <v>0</v>
          </cell>
          <cell r="U920">
            <v>0</v>
          </cell>
          <cell r="W920">
            <v>0</v>
          </cell>
          <cell r="X920">
            <v>0</v>
          </cell>
          <cell r="Z920">
            <v>0</v>
          </cell>
          <cell r="AA920">
            <v>0</v>
          </cell>
          <cell r="AC920">
            <v>0</v>
          </cell>
          <cell r="AD920">
            <v>0</v>
          </cell>
          <cell r="AF920">
            <v>0</v>
          </cell>
          <cell r="AG920">
            <v>0</v>
          </cell>
          <cell r="AI920">
            <v>0</v>
          </cell>
          <cell r="AJ920">
            <v>0</v>
          </cell>
          <cell r="AL920">
            <v>0</v>
          </cell>
          <cell r="AM920">
            <v>0</v>
          </cell>
          <cell r="AO920">
            <v>0</v>
          </cell>
          <cell r="AP920">
            <v>0</v>
          </cell>
          <cell r="AR920">
            <v>0</v>
          </cell>
          <cell r="AS920">
            <v>0</v>
          </cell>
          <cell r="AU920">
            <v>0</v>
          </cell>
          <cell r="AV920">
            <v>0</v>
          </cell>
          <cell r="AX920">
            <v>0</v>
          </cell>
          <cell r="AY920">
            <v>0</v>
          </cell>
          <cell r="BA920">
            <v>0</v>
          </cell>
          <cell r="BB920">
            <v>0</v>
          </cell>
          <cell r="BD920">
            <v>0</v>
          </cell>
          <cell r="BE920">
            <v>0</v>
          </cell>
          <cell r="BG920">
            <v>0</v>
          </cell>
          <cell r="BH920">
            <v>0</v>
          </cell>
          <cell r="BJ920">
            <v>0</v>
          </cell>
          <cell r="BK920">
            <v>0</v>
          </cell>
          <cell r="BM920">
            <v>0</v>
          </cell>
          <cell r="BN920">
            <v>0</v>
          </cell>
          <cell r="BP920">
            <v>0</v>
          </cell>
          <cell r="BQ920">
            <v>0</v>
          </cell>
          <cell r="BS920">
            <v>0</v>
          </cell>
          <cell r="BT920">
            <v>0</v>
          </cell>
          <cell r="BV920">
            <v>0</v>
          </cell>
          <cell r="BW920">
            <v>0</v>
          </cell>
          <cell r="BY920">
            <v>0</v>
          </cell>
          <cell r="BZ920">
            <v>0</v>
          </cell>
          <cell r="CB920">
            <v>0</v>
          </cell>
          <cell r="CC920">
            <v>0</v>
          </cell>
          <cell r="CE920">
            <v>0</v>
          </cell>
          <cell r="CF920">
            <v>0</v>
          </cell>
          <cell r="CH920">
            <v>0</v>
          </cell>
          <cell r="CI920">
            <v>0</v>
          </cell>
          <cell r="CK920">
            <v>0</v>
          </cell>
          <cell r="CL920">
            <v>0</v>
          </cell>
          <cell r="CN920">
            <v>0</v>
          </cell>
          <cell r="CO920">
            <v>0</v>
          </cell>
        </row>
        <row r="921">
          <cell r="B921">
            <v>0</v>
          </cell>
          <cell r="C921">
            <v>0</v>
          </cell>
          <cell r="E921">
            <v>0</v>
          </cell>
          <cell r="F921">
            <v>0</v>
          </cell>
          <cell r="H921">
            <v>0</v>
          </cell>
          <cell r="I921">
            <v>0</v>
          </cell>
          <cell r="K921">
            <v>0</v>
          </cell>
          <cell r="L921">
            <v>0</v>
          </cell>
          <cell r="N921">
            <v>0</v>
          </cell>
          <cell r="O921">
            <v>0</v>
          </cell>
          <cell r="Q921">
            <v>0</v>
          </cell>
          <cell r="R921">
            <v>0</v>
          </cell>
          <cell r="T921">
            <v>0</v>
          </cell>
          <cell r="U921">
            <v>0</v>
          </cell>
          <cell r="W921">
            <v>0</v>
          </cell>
          <cell r="X921">
            <v>0</v>
          </cell>
          <cell r="Z921">
            <v>0</v>
          </cell>
          <cell r="AA921">
            <v>0</v>
          </cell>
          <cell r="AC921">
            <v>0</v>
          </cell>
          <cell r="AD921">
            <v>0</v>
          </cell>
          <cell r="AF921">
            <v>0</v>
          </cell>
          <cell r="AG921">
            <v>0</v>
          </cell>
          <cell r="AI921">
            <v>0</v>
          </cell>
          <cell r="AJ921">
            <v>0</v>
          </cell>
          <cell r="AL921">
            <v>0</v>
          </cell>
          <cell r="AM921">
            <v>0</v>
          </cell>
          <cell r="AO921">
            <v>0</v>
          </cell>
          <cell r="AP921">
            <v>0</v>
          </cell>
          <cell r="AR921">
            <v>0</v>
          </cell>
          <cell r="AS921">
            <v>0</v>
          </cell>
          <cell r="AU921">
            <v>0</v>
          </cell>
          <cell r="AV921">
            <v>0</v>
          </cell>
          <cell r="AX921">
            <v>0</v>
          </cell>
          <cell r="AY921">
            <v>0</v>
          </cell>
          <cell r="BA921">
            <v>0</v>
          </cell>
          <cell r="BB921">
            <v>0</v>
          </cell>
          <cell r="BD921">
            <v>0</v>
          </cell>
          <cell r="BE921">
            <v>0</v>
          </cell>
          <cell r="BG921">
            <v>0</v>
          </cell>
          <cell r="BH921">
            <v>0</v>
          </cell>
          <cell r="BJ921">
            <v>0</v>
          </cell>
          <cell r="BK921">
            <v>0</v>
          </cell>
          <cell r="BM921">
            <v>0</v>
          </cell>
          <cell r="BN921">
            <v>0</v>
          </cell>
          <cell r="BP921">
            <v>0</v>
          </cell>
          <cell r="BQ921">
            <v>0</v>
          </cell>
          <cell r="BS921">
            <v>0</v>
          </cell>
          <cell r="BT921">
            <v>0</v>
          </cell>
          <cell r="BV921">
            <v>0</v>
          </cell>
          <cell r="BW921">
            <v>0</v>
          </cell>
          <cell r="BY921">
            <v>0</v>
          </cell>
          <cell r="BZ921">
            <v>0</v>
          </cell>
          <cell r="CB921">
            <v>0</v>
          </cell>
          <cell r="CC921">
            <v>0</v>
          </cell>
          <cell r="CE921">
            <v>0</v>
          </cell>
          <cell r="CF921">
            <v>0</v>
          </cell>
          <cell r="CH921">
            <v>0</v>
          </cell>
          <cell r="CI921">
            <v>0</v>
          </cell>
          <cell r="CK921">
            <v>0</v>
          </cell>
          <cell r="CL921">
            <v>0</v>
          </cell>
          <cell r="CN921">
            <v>0</v>
          </cell>
          <cell r="CO921">
            <v>0</v>
          </cell>
        </row>
        <row r="922">
          <cell r="B922">
            <v>0</v>
          </cell>
          <cell r="C922">
            <v>0</v>
          </cell>
          <cell r="E922">
            <v>0</v>
          </cell>
          <cell r="F922">
            <v>0</v>
          </cell>
          <cell r="H922">
            <v>0</v>
          </cell>
          <cell r="I922">
            <v>0</v>
          </cell>
          <cell r="K922">
            <v>0</v>
          </cell>
          <cell r="L922">
            <v>0</v>
          </cell>
          <cell r="N922">
            <v>0</v>
          </cell>
          <cell r="O922">
            <v>0</v>
          </cell>
          <cell r="Q922">
            <v>0</v>
          </cell>
          <cell r="R922">
            <v>0</v>
          </cell>
          <cell r="T922">
            <v>0</v>
          </cell>
          <cell r="U922">
            <v>0</v>
          </cell>
          <cell r="W922">
            <v>0</v>
          </cell>
          <cell r="X922">
            <v>0</v>
          </cell>
          <cell r="Z922">
            <v>0</v>
          </cell>
          <cell r="AA922">
            <v>0</v>
          </cell>
          <cell r="AC922">
            <v>0</v>
          </cell>
          <cell r="AD922">
            <v>0</v>
          </cell>
          <cell r="AF922">
            <v>0</v>
          </cell>
          <cell r="AG922">
            <v>0</v>
          </cell>
          <cell r="AI922">
            <v>0</v>
          </cell>
          <cell r="AJ922">
            <v>0</v>
          </cell>
          <cell r="AL922">
            <v>0</v>
          </cell>
          <cell r="AM922">
            <v>0</v>
          </cell>
          <cell r="AO922">
            <v>0</v>
          </cell>
          <cell r="AP922">
            <v>0</v>
          </cell>
          <cell r="AR922">
            <v>0</v>
          </cell>
          <cell r="AS922">
            <v>0</v>
          </cell>
          <cell r="AU922">
            <v>0</v>
          </cell>
          <cell r="AV922">
            <v>0</v>
          </cell>
          <cell r="AX922">
            <v>0</v>
          </cell>
          <cell r="AY922">
            <v>0</v>
          </cell>
          <cell r="BA922">
            <v>0</v>
          </cell>
          <cell r="BB922">
            <v>0</v>
          </cell>
          <cell r="BD922">
            <v>0</v>
          </cell>
          <cell r="BE922">
            <v>0</v>
          </cell>
          <cell r="BG922">
            <v>0</v>
          </cell>
          <cell r="BH922">
            <v>0</v>
          </cell>
          <cell r="BJ922">
            <v>0</v>
          </cell>
          <cell r="BK922">
            <v>0</v>
          </cell>
          <cell r="BM922">
            <v>0</v>
          </cell>
          <cell r="BN922">
            <v>0</v>
          </cell>
          <cell r="BP922">
            <v>0</v>
          </cell>
          <cell r="BQ922">
            <v>0</v>
          </cell>
          <cell r="BS922">
            <v>0</v>
          </cell>
          <cell r="BT922">
            <v>0</v>
          </cell>
          <cell r="BV922">
            <v>0</v>
          </cell>
          <cell r="BW922">
            <v>0</v>
          </cell>
          <cell r="BY922">
            <v>0</v>
          </cell>
          <cell r="BZ922">
            <v>0</v>
          </cell>
          <cell r="CB922">
            <v>0</v>
          </cell>
          <cell r="CC922">
            <v>0</v>
          </cell>
          <cell r="CE922">
            <v>0</v>
          </cell>
          <cell r="CF922">
            <v>0</v>
          </cell>
          <cell r="CH922">
            <v>0</v>
          </cell>
          <cell r="CI922">
            <v>0</v>
          </cell>
          <cell r="CK922">
            <v>0</v>
          </cell>
          <cell r="CL922">
            <v>0</v>
          </cell>
          <cell r="CN922">
            <v>0</v>
          </cell>
          <cell r="CO922">
            <v>0</v>
          </cell>
        </row>
        <row r="923">
          <cell r="B923">
            <v>0</v>
          </cell>
          <cell r="C923">
            <v>0</v>
          </cell>
          <cell r="E923">
            <v>0</v>
          </cell>
          <cell r="F923">
            <v>0</v>
          </cell>
          <cell r="H923">
            <v>0</v>
          </cell>
          <cell r="I923">
            <v>0</v>
          </cell>
          <cell r="K923">
            <v>0</v>
          </cell>
          <cell r="L923">
            <v>0</v>
          </cell>
          <cell r="N923">
            <v>0</v>
          </cell>
          <cell r="O923">
            <v>0</v>
          </cell>
          <cell r="Q923">
            <v>0</v>
          </cell>
          <cell r="R923">
            <v>0</v>
          </cell>
          <cell r="T923">
            <v>0</v>
          </cell>
          <cell r="U923">
            <v>0</v>
          </cell>
          <cell r="W923">
            <v>0</v>
          </cell>
          <cell r="X923">
            <v>0</v>
          </cell>
          <cell r="Z923">
            <v>0</v>
          </cell>
          <cell r="AA923">
            <v>0</v>
          </cell>
          <cell r="AC923">
            <v>0</v>
          </cell>
          <cell r="AD923">
            <v>0</v>
          </cell>
          <cell r="AF923">
            <v>0</v>
          </cell>
          <cell r="AG923">
            <v>0</v>
          </cell>
          <cell r="AI923">
            <v>0</v>
          </cell>
          <cell r="AJ923">
            <v>0</v>
          </cell>
          <cell r="AL923">
            <v>0</v>
          </cell>
          <cell r="AM923">
            <v>0</v>
          </cell>
          <cell r="AO923">
            <v>0</v>
          </cell>
          <cell r="AP923">
            <v>0</v>
          </cell>
          <cell r="AR923">
            <v>0</v>
          </cell>
          <cell r="AS923">
            <v>0</v>
          </cell>
          <cell r="AU923">
            <v>0</v>
          </cell>
          <cell r="AV923">
            <v>0</v>
          </cell>
          <cell r="AX923">
            <v>0</v>
          </cell>
          <cell r="AY923">
            <v>0</v>
          </cell>
          <cell r="BA923">
            <v>0</v>
          </cell>
          <cell r="BB923">
            <v>0</v>
          </cell>
          <cell r="BD923">
            <v>0</v>
          </cell>
          <cell r="BE923">
            <v>0</v>
          </cell>
          <cell r="BG923">
            <v>0</v>
          </cell>
          <cell r="BH923">
            <v>0</v>
          </cell>
          <cell r="BJ923">
            <v>0</v>
          </cell>
          <cell r="BK923">
            <v>0</v>
          </cell>
          <cell r="BM923">
            <v>0</v>
          </cell>
          <cell r="BN923">
            <v>0</v>
          </cell>
          <cell r="BP923">
            <v>0</v>
          </cell>
          <cell r="BQ923">
            <v>0</v>
          </cell>
          <cell r="BS923">
            <v>0</v>
          </cell>
          <cell r="BT923">
            <v>0</v>
          </cell>
          <cell r="BV923">
            <v>0</v>
          </cell>
          <cell r="BW923">
            <v>0</v>
          </cell>
          <cell r="BY923">
            <v>0</v>
          </cell>
          <cell r="BZ923">
            <v>0</v>
          </cell>
          <cell r="CB923">
            <v>0</v>
          </cell>
          <cell r="CC923">
            <v>0</v>
          </cell>
          <cell r="CE923">
            <v>0</v>
          </cell>
          <cell r="CF923">
            <v>0</v>
          </cell>
          <cell r="CH923">
            <v>0</v>
          </cell>
          <cell r="CI923">
            <v>0</v>
          </cell>
          <cell r="CK923">
            <v>0</v>
          </cell>
          <cell r="CL923">
            <v>0</v>
          </cell>
          <cell r="CN923">
            <v>0</v>
          </cell>
          <cell r="CO923">
            <v>0</v>
          </cell>
        </row>
        <row r="924">
          <cell r="B924">
            <v>0</v>
          </cell>
          <cell r="C924">
            <v>0</v>
          </cell>
          <cell r="E924">
            <v>0</v>
          </cell>
          <cell r="F924">
            <v>0</v>
          </cell>
          <cell r="H924">
            <v>0</v>
          </cell>
          <cell r="I924">
            <v>0</v>
          </cell>
          <cell r="K924">
            <v>0</v>
          </cell>
          <cell r="L924">
            <v>0</v>
          </cell>
          <cell r="N924">
            <v>0</v>
          </cell>
          <cell r="O924">
            <v>0</v>
          </cell>
          <cell r="Q924">
            <v>0</v>
          </cell>
          <cell r="R924">
            <v>0</v>
          </cell>
          <cell r="T924">
            <v>0</v>
          </cell>
          <cell r="U924">
            <v>0</v>
          </cell>
          <cell r="W924">
            <v>0</v>
          </cell>
          <cell r="X924">
            <v>0</v>
          </cell>
          <cell r="Z924">
            <v>0</v>
          </cell>
          <cell r="AA924">
            <v>0</v>
          </cell>
          <cell r="AC924">
            <v>0</v>
          </cell>
          <cell r="AD924">
            <v>0</v>
          </cell>
          <cell r="AF924">
            <v>0</v>
          </cell>
          <cell r="AG924">
            <v>0</v>
          </cell>
          <cell r="AI924">
            <v>0</v>
          </cell>
          <cell r="AJ924">
            <v>0</v>
          </cell>
          <cell r="AL924">
            <v>0</v>
          </cell>
          <cell r="AM924">
            <v>0</v>
          </cell>
          <cell r="AO924">
            <v>0</v>
          </cell>
          <cell r="AP924">
            <v>0</v>
          </cell>
          <cell r="AR924">
            <v>0</v>
          </cell>
          <cell r="AS924">
            <v>0</v>
          </cell>
          <cell r="AU924">
            <v>0</v>
          </cell>
          <cell r="AV924">
            <v>0</v>
          </cell>
          <cell r="AX924">
            <v>0</v>
          </cell>
          <cell r="AY924">
            <v>0</v>
          </cell>
          <cell r="BA924">
            <v>0</v>
          </cell>
          <cell r="BB924">
            <v>0</v>
          </cell>
          <cell r="BD924">
            <v>0</v>
          </cell>
          <cell r="BE924">
            <v>0</v>
          </cell>
          <cell r="BG924">
            <v>0</v>
          </cell>
          <cell r="BH924">
            <v>0</v>
          </cell>
          <cell r="BJ924">
            <v>0</v>
          </cell>
          <cell r="BK924">
            <v>0</v>
          </cell>
          <cell r="BM924">
            <v>0</v>
          </cell>
          <cell r="BN924">
            <v>0</v>
          </cell>
          <cell r="BP924">
            <v>0</v>
          </cell>
          <cell r="BQ924">
            <v>0</v>
          </cell>
          <cell r="BS924">
            <v>0</v>
          </cell>
          <cell r="BT924">
            <v>0</v>
          </cell>
          <cell r="BV924">
            <v>0</v>
          </cell>
          <cell r="BW924">
            <v>0</v>
          </cell>
          <cell r="BY924">
            <v>0</v>
          </cell>
          <cell r="BZ924">
            <v>0</v>
          </cell>
          <cell r="CB924">
            <v>0</v>
          </cell>
          <cell r="CC924">
            <v>0</v>
          </cell>
          <cell r="CE924">
            <v>0</v>
          </cell>
          <cell r="CF924">
            <v>0</v>
          </cell>
          <cell r="CH924">
            <v>0</v>
          </cell>
          <cell r="CI924">
            <v>0</v>
          </cell>
          <cell r="CK924">
            <v>0</v>
          </cell>
          <cell r="CL924">
            <v>0</v>
          </cell>
          <cell r="CN924">
            <v>0</v>
          </cell>
          <cell r="CO924">
            <v>0</v>
          </cell>
        </row>
        <row r="925">
          <cell r="B925">
            <v>0</v>
          </cell>
          <cell r="C925">
            <v>0</v>
          </cell>
          <cell r="E925">
            <v>0</v>
          </cell>
          <cell r="F925">
            <v>0</v>
          </cell>
          <cell r="H925">
            <v>0</v>
          </cell>
          <cell r="I925">
            <v>0</v>
          </cell>
          <cell r="K925">
            <v>0</v>
          </cell>
          <cell r="L925">
            <v>0</v>
          </cell>
          <cell r="N925">
            <v>0</v>
          </cell>
          <cell r="O925">
            <v>0</v>
          </cell>
          <cell r="Q925">
            <v>0</v>
          </cell>
          <cell r="R925">
            <v>0</v>
          </cell>
          <cell r="T925">
            <v>0</v>
          </cell>
          <cell r="U925">
            <v>0</v>
          </cell>
          <cell r="W925">
            <v>0</v>
          </cell>
          <cell r="X925">
            <v>0</v>
          </cell>
          <cell r="Z925">
            <v>0</v>
          </cell>
          <cell r="AA925">
            <v>0</v>
          </cell>
          <cell r="AC925">
            <v>0</v>
          </cell>
          <cell r="AD925">
            <v>0</v>
          </cell>
          <cell r="AF925">
            <v>0</v>
          </cell>
          <cell r="AG925">
            <v>0</v>
          </cell>
          <cell r="AI925">
            <v>0</v>
          </cell>
          <cell r="AJ925">
            <v>0</v>
          </cell>
          <cell r="AL925">
            <v>0</v>
          </cell>
          <cell r="AM925">
            <v>0</v>
          </cell>
          <cell r="AO925">
            <v>0</v>
          </cell>
          <cell r="AP925">
            <v>0</v>
          </cell>
          <cell r="AR925">
            <v>0</v>
          </cell>
          <cell r="AS925">
            <v>0</v>
          </cell>
          <cell r="AU925">
            <v>0</v>
          </cell>
          <cell r="AV925">
            <v>0</v>
          </cell>
          <cell r="AX925">
            <v>0</v>
          </cell>
          <cell r="AY925">
            <v>0</v>
          </cell>
          <cell r="BA925">
            <v>0</v>
          </cell>
          <cell r="BB925">
            <v>0</v>
          </cell>
          <cell r="BD925">
            <v>0</v>
          </cell>
          <cell r="BE925">
            <v>0</v>
          </cell>
          <cell r="BG925">
            <v>0</v>
          </cell>
          <cell r="BH925">
            <v>0</v>
          </cell>
          <cell r="BJ925">
            <v>0</v>
          </cell>
          <cell r="BK925">
            <v>0</v>
          </cell>
          <cell r="BM925">
            <v>0</v>
          </cell>
          <cell r="BN925">
            <v>0</v>
          </cell>
          <cell r="BP925">
            <v>0</v>
          </cell>
          <cell r="BQ925">
            <v>0</v>
          </cell>
          <cell r="BS925">
            <v>0</v>
          </cell>
          <cell r="BT925">
            <v>0</v>
          </cell>
          <cell r="BV925">
            <v>0</v>
          </cell>
          <cell r="BW925">
            <v>0</v>
          </cell>
          <cell r="BY925">
            <v>0</v>
          </cell>
          <cell r="BZ925">
            <v>0</v>
          </cell>
          <cell r="CB925">
            <v>0</v>
          </cell>
          <cell r="CC925">
            <v>0</v>
          </cell>
          <cell r="CE925">
            <v>0</v>
          </cell>
          <cell r="CF925">
            <v>0</v>
          </cell>
          <cell r="CH925">
            <v>0</v>
          </cell>
          <cell r="CI925">
            <v>0</v>
          </cell>
          <cell r="CK925">
            <v>0</v>
          </cell>
          <cell r="CL925">
            <v>0</v>
          </cell>
          <cell r="CN925">
            <v>0</v>
          </cell>
          <cell r="CO925">
            <v>0</v>
          </cell>
        </row>
        <row r="926">
          <cell r="B926">
            <v>0</v>
          </cell>
          <cell r="C926">
            <v>0</v>
          </cell>
          <cell r="E926">
            <v>0</v>
          </cell>
          <cell r="F926">
            <v>0</v>
          </cell>
          <cell r="H926">
            <v>0</v>
          </cell>
          <cell r="I926">
            <v>0</v>
          </cell>
          <cell r="K926">
            <v>0</v>
          </cell>
          <cell r="L926">
            <v>0</v>
          </cell>
          <cell r="N926">
            <v>0</v>
          </cell>
          <cell r="O926">
            <v>0</v>
          </cell>
          <cell r="Q926">
            <v>0</v>
          </cell>
          <cell r="R926">
            <v>0</v>
          </cell>
          <cell r="T926">
            <v>0</v>
          </cell>
          <cell r="U926">
            <v>0</v>
          </cell>
          <cell r="W926">
            <v>0</v>
          </cell>
          <cell r="X926">
            <v>0</v>
          </cell>
          <cell r="Z926">
            <v>0</v>
          </cell>
          <cell r="AA926">
            <v>0</v>
          </cell>
          <cell r="AC926">
            <v>0</v>
          </cell>
          <cell r="AD926">
            <v>0</v>
          </cell>
          <cell r="AF926">
            <v>0</v>
          </cell>
          <cell r="AG926">
            <v>0</v>
          </cell>
          <cell r="AI926">
            <v>0</v>
          </cell>
          <cell r="AJ926">
            <v>0</v>
          </cell>
          <cell r="AL926">
            <v>0</v>
          </cell>
          <cell r="AM926">
            <v>0</v>
          </cell>
          <cell r="AO926">
            <v>0</v>
          </cell>
          <cell r="AP926">
            <v>0</v>
          </cell>
          <cell r="AR926">
            <v>0</v>
          </cell>
          <cell r="AS926">
            <v>0</v>
          </cell>
          <cell r="AU926">
            <v>0</v>
          </cell>
          <cell r="AV926">
            <v>0</v>
          </cell>
          <cell r="AX926">
            <v>0</v>
          </cell>
          <cell r="AY926">
            <v>0</v>
          </cell>
          <cell r="BA926">
            <v>0</v>
          </cell>
          <cell r="BB926">
            <v>0</v>
          </cell>
          <cell r="BD926">
            <v>0</v>
          </cell>
          <cell r="BE926">
            <v>0</v>
          </cell>
          <cell r="BG926">
            <v>0</v>
          </cell>
          <cell r="BH926">
            <v>0</v>
          </cell>
          <cell r="BJ926">
            <v>0</v>
          </cell>
          <cell r="BK926">
            <v>0</v>
          </cell>
          <cell r="BM926">
            <v>0</v>
          </cell>
          <cell r="BN926">
            <v>0</v>
          </cell>
          <cell r="BP926">
            <v>0</v>
          </cell>
          <cell r="BQ926">
            <v>0</v>
          </cell>
          <cell r="BS926">
            <v>0</v>
          </cell>
          <cell r="BT926">
            <v>0</v>
          </cell>
          <cell r="BV926">
            <v>0</v>
          </cell>
          <cell r="BW926">
            <v>0</v>
          </cell>
          <cell r="BY926">
            <v>0</v>
          </cell>
          <cell r="BZ926">
            <v>0</v>
          </cell>
          <cell r="CB926">
            <v>0</v>
          </cell>
          <cell r="CC926">
            <v>0</v>
          </cell>
          <cell r="CE926">
            <v>0</v>
          </cell>
          <cell r="CF926">
            <v>0</v>
          </cell>
          <cell r="CH926">
            <v>0</v>
          </cell>
          <cell r="CI926">
            <v>0</v>
          </cell>
          <cell r="CK926">
            <v>0</v>
          </cell>
          <cell r="CL926">
            <v>0</v>
          </cell>
          <cell r="CN926">
            <v>0</v>
          </cell>
          <cell r="CO926">
            <v>0</v>
          </cell>
        </row>
        <row r="927">
          <cell r="B927">
            <v>0</v>
          </cell>
          <cell r="C927">
            <v>0</v>
          </cell>
          <cell r="E927">
            <v>0</v>
          </cell>
          <cell r="F927">
            <v>0</v>
          </cell>
          <cell r="H927">
            <v>0</v>
          </cell>
          <cell r="I927">
            <v>0</v>
          </cell>
          <cell r="K927">
            <v>0</v>
          </cell>
          <cell r="L927">
            <v>0</v>
          </cell>
          <cell r="N927">
            <v>0</v>
          </cell>
          <cell r="O927">
            <v>0</v>
          </cell>
          <cell r="Q927">
            <v>0</v>
          </cell>
          <cell r="R927">
            <v>0</v>
          </cell>
          <cell r="T927">
            <v>0</v>
          </cell>
          <cell r="U927">
            <v>0</v>
          </cell>
          <cell r="W927">
            <v>0</v>
          </cell>
          <cell r="X927">
            <v>0</v>
          </cell>
          <cell r="Z927">
            <v>0</v>
          </cell>
          <cell r="AA927">
            <v>0</v>
          </cell>
          <cell r="AC927">
            <v>0</v>
          </cell>
          <cell r="AD927">
            <v>0</v>
          </cell>
          <cell r="AF927">
            <v>0</v>
          </cell>
          <cell r="AG927">
            <v>0</v>
          </cell>
          <cell r="AI927">
            <v>0</v>
          </cell>
          <cell r="AJ927">
            <v>0</v>
          </cell>
          <cell r="AL927">
            <v>0</v>
          </cell>
          <cell r="AM927">
            <v>0</v>
          </cell>
          <cell r="AO927">
            <v>0</v>
          </cell>
          <cell r="AP927">
            <v>0</v>
          </cell>
          <cell r="AR927">
            <v>0</v>
          </cell>
          <cell r="AS927">
            <v>0</v>
          </cell>
          <cell r="AU927">
            <v>0</v>
          </cell>
          <cell r="AV927">
            <v>0</v>
          </cell>
          <cell r="AX927">
            <v>0</v>
          </cell>
          <cell r="AY927">
            <v>0</v>
          </cell>
          <cell r="BA927">
            <v>0</v>
          </cell>
          <cell r="BB927">
            <v>0</v>
          </cell>
          <cell r="BD927">
            <v>0</v>
          </cell>
          <cell r="BE927">
            <v>0</v>
          </cell>
          <cell r="BG927">
            <v>0</v>
          </cell>
          <cell r="BH927">
            <v>0</v>
          </cell>
          <cell r="BJ927">
            <v>0</v>
          </cell>
          <cell r="BK927">
            <v>0</v>
          </cell>
          <cell r="BM927">
            <v>0</v>
          </cell>
          <cell r="BN927">
            <v>0</v>
          </cell>
          <cell r="BP927">
            <v>0</v>
          </cell>
          <cell r="BQ927">
            <v>0</v>
          </cell>
          <cell r="BS927">
            <v>0</v>
          </cell>
          <cell r="BT927">
            <v>0</v>
          </cell>
          <cell r="BV927">
            <v>0</v>
          </cell>
          <cell r="BW927">
            <v>0</v>
          </cell>
          <cell r="BY927">
            <v>0</v>
          </cell>
          <cell r="BZ927">
            <v>0</v>
          </cell>
          <cell r="CB927">
            <v>0</v>
          </cell>
          <cell r="CC927">
            <v>0</v>
          </cell>
          <cell r="CE927">
            <v>0</v>
          </cell>
          <cell r="CF927">
            <v>0</v>
          </cell>
          <cell r="CH927">
            <v>0</v>
          </cell>
          <cell r="CI927">
            <v>0</v>
          </cell>
          <cell r="CK927">
            <v>0</v>
          </cell>
          <cell r="CL927">
            <v>0</v>
          </cell>
          <cell r="CN927">
            <v>0</v>
          </cell>
          <cell r="CO927">
            <v>0</v>
          </cell>
        </row>
        <row r="928">
          <cell r="B928">
            <v>0</v>
          </cell>
          <cell r="C928">
            <v>0</v>
          </cell>
          <cell r="E928">
            <v>0</v>
          </cell>
          <cell r="F928">
            <v>0</v>
          </cell>
          <cell r="H928">
            <v>0</v>
          </cell>
          <cell r="I928">
            <v>0</v>
          </cell>
          <cell r="K928">
            <v>0</v>
          </cell>
          <cell r="L928">
            <v>0</v>
          </cell>
          <cell r="N928">
            <v>0</v>
          </cell>
          <cell r="O928">
            <v>0</v>
          </cell>
          <cell r="Q928">
            <v>0</v>
          </cell>
          <cell r="R928">
            <v>0</v>
          </cell>
          <cell r="T928">
            <v>0</v>
          </cell>
          <cell r="U928">
            <v>0</v>
          </cell>
          <cell r="W928">
            <v>0</v>
          </cell>
          <cell r="X928">
            <v>0</v>
          </cell>
          <cell r="Z928">
            <v>0</v>
          </cell>
          <cell r="AA928">
            <v>0</v>
          </cell>
          <cell r="AC928">
            <v>0</v>
          </cell>
          <cell r="AD928">
            <v>0</v>
          </cell>
          <cell r="AF928">
            <v>0</v>
          </cell>
          <cell r="AG928">
            <v>0</v>
          </cell>
          <cell r="AI928">
            <v>0</v>
          </cell>
          <cell r="AJ928">
            <v>0</v>
          </cell>
          <cell r="AL928">
            <v>0</v>
          </cell>
          <cell r="AM928">
            <v>0</v>
          </cell>
          <cell r="AO928">
            <v>0</v>
          </cell>
          <cell r="AP928">
            <v>0</v>
          </cell>
          <cell r="AR928">
            <v>0</v>
          </cell>
          <cell r="AS928">
            <v>0</v>
          </cell>
          <cell r="AU928">
            <v>0</v>
          </cell>
          <cell r="AV928">
            <v>0</v>
          </cell>
          <cell r="AX928">
            <v>0</v>
          </cell>
          <cell r="AY928">
            <v>0</v>
          </cell>
          <cell r="BA928">
            <v>0</v>
          </cell>
          <cell r="BB928">
            <v>0</v>
          </cell>
          <cell r="BD928">
            <v>0</v>
          </cell>
          <cell r="BE928">
            <v>0</v>
          </cell>
          <cell r="BG928">
            <v>0</v>
          </cell>
          <cell r="BH928">
            <v>0</v>
          </cell>
          <cell r="BJ928">
            <v>0</v>
          </cell>
          <cell r="BK928">
            <v>0</v>
          </cell>
          <cell r="BM928">
            <v>0</v>
          </cell>
          <cell r="BN928">
            <v>0</v>
          </cell>
          <cell r="BP928">
            <v>0</v>
          </cell>
          <cell r="BQ928">
            <v>0</v>
          </cell>
          <cell r="BS928">
            <v>0</v>
          </cell>
          <cell r="BT928">
            <v>0</v>
          </cell>
          <cell r="BV928">
            <v>0</v>
          </cell>
          <cell r="BW928">
            <v>0</v>
          </cell>
          <cell r="BY928">
            <v>0</v>
          </cell>
          <cell r="BZ928">
            <v>0</v>
          </cell>
          <cell r="CB928">
            <v>0</v>
          </cell>
          <cell r="CC928">
            <v>0</v>
          </cell>
          <cell r="CE928">
            <v>0</v>
          </cell>
          <cell r="CF928">
            <v>0</v>
          </cell>
          <cell r="CH928">
            <v>0</v>
          </cell>
          <cell r="CI928">
            <v>0</v>
          </cell>
          <cell r="CK928">
            <v>0</v>
          </cell>
          <cell r="CL928">
            <v>0</v>
          </cell>
          <cell r="CN928">
            <v>0</v>
          </cell>
          <cell r="CO928">
            <v>0</v>
          </cell>
        </row>
        <row r="929">
          <cell r="B929">
            <v>0</v>
          </cell>
          <cell r="C929">
            <v>0</v>
          </cell>
          <cell r="E929">
            <v>0</v>
          </cell>
          <cell r="F929">
            <v>0</v>
          </cell>
          <cell r="H929">
            <v>0</v>
          </cell>
          <cell r="I929">
            <v>0</v>
          </cell>
          <cell r="K929">
            <v>0</v>
          </cell>
          <cell r="L929">
            <v>0</v>
          </cell>
          <cell r="N929">
            <v>0</v>
          </cell>
          <cell r="O929">
            <v>0</v>
          </cell>
          <cell r="Q929">
            <v>0</v>
          </cell>
          <cell r="R929">
            <v>0</v>
          </cell>
          <cell r="T929">
            <v>0</v>
          </cell>
          <cell r="U929">
            <v>0</v>
          </cell>
          <cell r="W929">
            <v>0</v>
          </cell>
          <cell r="X929">
            <v>0</v>
          </cell>
          <cell r="Z929">
            <v>0</v>
          </cell>
          <cell r="AA929">
            <v>0</v>
          </cell>
          <cell r="AC929">
            <v>0</v>
          </cell>
          <cell r="AD929">
            <v>0</v>
          </cell>
          <cell r="AF929">
            <v>0</v>
          </cell>
          <cell r="AG929">
            <v>0</v>
          </cell>
          <cell r="AI929">
            <v>0</v>
          </cell>
          <cell r="AJ929">
            <v>0</v>
          </cell>
          <cell r="AL929">
            <v>0</v>
          </cell>
          <cell r="AM929">
            <v>0</v>
          </cell>
          <cell r="AO929">
            <v>0</v>
          </cell>
          <cell r="AP929">
            <v>0</v>
          </cell>
          <cell r="AR929">
            <v>0</v>
          </cell>
          <cell r="AS929">
            <v>0</v>
          </cell>
          <cell r="AU929">
            <v>0</v>
          </cell>
          <cell r="AV929">
            <v>0</v>
          </cell>
          <cell r="AX929">
            <v>0</v>
          </cell>
          <cell r="AY929">
            <v>0</v>
          </cell>
          <cell r="BA929">
            <v>0</v>
          </cell>
          <cell r="BB929">
            <v>0</v>
          </cell>
          <cell r="BD929">
            <v>0</v>
          </cell>
          <cell r="BE929">
            <v>0</v>
          </cell>
          <cell r="BG929">
            <v>0</v>
          </cell>
          <cell r="BH929">
            <v>0</v>
          </cell>
          <cell r="BJ929">
            <v>0</v>
          </cell>
          <cell r="BK929">
            <v>0</v>
          </cell>
          <cell r="BM929">
            <v>0</v>
          </cell>
          <cell r="BN929">
            <v>0</v>
          </cell>
          <cell r="BP929">
            <v>0</v>
          </cell>
          <cell r="BQ929">
            <v>0</v>
          </cell>
          <cell r="BS929">
            <v>0</v>
          </cell>
          <cell r="BT929">
            <v>0</v>
          </cell>
          <cell r="BV929">
            <v>0</v>
          </cell>
          <cell r="BW929">
            <v>0</v>
          </cell>
          <cell r="BY929">
            <v>0</v>
          </cell>
          <cell r="BZ929">
            <v>0</v>
          </cell>
          <cell r="CB929">
            <v>0</v>
          </cell>
          <cell r="CC929">
            <v>0</v>
          </cell>
          <cell r="CE929">
            <v>0</v>
          </cell>
          <cell r="CF929">
            <v>0</v>
          </cell>
          <cell r="CH929">
            <v>0</v>
          </cell>
          <cell r="CI929">
            <v>0</v>
          </cell>
          <cell r="CK929">
            <v>0</v>
          </cell>
          <cell r="CL929">
            <v>0</v>
          </cell>
          <cell r="CN929">
            <v>0</v>
          </cell>
          <cell r="CO929">
            <v>0</v>
          </cell>
        </row>
        <row r="930">
          <cell r="B930">
            <v>0</v>
          </cell>
          <cell r="C930">
            <v>0</v>
          </cell>
          <cell r="E930">
            <v>0</v>
          </cell>
          <cell r="F930">
            <v>0</v>
          </cell>
          <cell r="H930">
            <v>0</v>
          </cell>
          <cell r="I930">
            <v>0</v>
          </cell>
          <cell r="K930">
            <v>0</v>
          </cell>
          <cell r="L930">
            <v>0</v>
          </cell>
          <cell r="N930">
            <v>0</v>
          </cell>
          <cell r="O930">
            <v>0</v>
          </cell>
          <cell r="Q930">
            <v>0</v>
          </cell>
          <cell r="R930">
            <v>0</v>
          </cell>
          <cell r="T930">
            <v>0</v>
          </cell>
          <cell r="U930">
            <v>0</v>
          </cell>
          <cell r="W930">
            <v>0</v>
          </cell>
          <cell r="X930">
            <v>0</v>
          </cell>
          <cell r="Z930">
            <v>0</v>
          </cell>
          <cell r="AA930">
            <v>0</v>
          </cell>
          <cell r="AC930">
            <v>0</v>
          </cell>
          <cell r="AD930">
            <v>0</v>
          </cell>
          <cell r="AF930">
            <v>0</v>
          </cell>
          <cell r="AG930">
            <v>0</v>
          </cell>
          <cell r="AI930">
            <v>0</v>
          </cell>
          <cell r="AJ930">
            <v>0</v>
          </cell>
          <cell r="AL930">
            <v>0</v>
          </cell>
          <cell r="AM930">
            <v>0</v>
          </cell>
          <cell r="AO930">
            <v>0</v>
          </cell>
          <cell r="AP930">
            <v>0</v>
          </cell>
          <cell r="AR930">
            <v>0</v>
          </cell>
          <cell r="AS930">
            <v>0</v>
          </cell>
          <cell r="AU930">
            <v>0</v>
          </cell>
          <cell r="AV930">
            <v>0</v>
          </cell>
          <cell r="AX930">
            <v>0</v>
          </cell>
          <cell r="AY930">
            <v>0</v>
          </cell>
          <cell r="BA930">
            <v>0</v>
          </cell>
          <cell r="BB930">
            <v>0</v>
          </cell>
          <cell r="BD930">
            <v>0</v>
          </cell>
          <cell r="BE930">
            <v>0</v>
          </cell>
          <cell r="BG930">
            <v>0</v>
          </cell>
          <cell r="BH930">
            <v>0</v>
          </cell>
          <cell r="BJ930">
            <v>0</v>
          </cell>
          <cell r="BK930">
            <v>0</v>
          </cell>
          <cell r="BM930">
            <v>0</v>
          </cell>
          <cell r="BN930">
            <v>0</v>
          </cell>
          <cell r="BP930">
            <v>0</v>
          </cell>
          <cell r="BQ930">
            <v>0</v>
          </cell>
          <cell r="BS930">
            <v>0</v>
          </cell>
          <cell r="BT930">
            <v>0</v>
          </cell>
          <cell r="BV930">
            <v>0</v>
          </cell>
          <cell r="BW930">
            <v>0</v>
          </cell>
          <cell r="BY930">
            <v>0</v>
          </cell>
          <cell r="BZ930">
            <v>0</v>
          </cell>
          <cell r="CB930">
            <v>0</v>
          </cell>
          <cell r="CC930">
            <v>0</v>
          </cell>
          <cell r="CE930">
            <v>0</v>
          </cell>
          <cell r="CF930">
            <v>0</v>
          </cell>
          <cell r="CH930">
            <v>0</v>
          </cell>
          <cell r="CI930">
            <v>0</v>
          </cell>
          <cell r="CK930">
            <v>0</v>
          </cell>
          <cell r="CL930">
            <v>0</v>
          </cell>
          <cell r="CN930">
            <v>0</v>
          </cell>
          <cell r="CO930">
            <v>0</v>
          </cell>
        </row>
        <row r="931">
          <cell r="B931">
            <v>0</v>
          </cell>
          <cell r="C931">
            <v>0</v>
          </cell>
          <cell r="E931">
            <v>0</v>
          </cell>
          <cell r="F931">
            <v>0</v>
          </cell>
          <cell r="H931">
            <v>0</v>
          </cell>
          <cell r="I931">
            <v>0</v>
          </cell>
          <cell r="K931">
            <v>0</v>
          </cell>
          <cell r="L931">
            <v>0</v>
          </cell>
          <cell r="N931">
            <v>0</v>
          </cell>
          <cell r="O931">
            <v>0</v>
          </cell>
          <cell r="Q931">
            <v>0</v>
          </cell>
          <cell r="R931">
            <v>0</v>
          </cell>
          <cell r="T931">
            <v>0</v>
          </cell>
          <cell r="U931">
            <v>0</v>
          </cell>
          <cell r="W931">
            <v>0</v>
          </cell>
          <cell r="X931">
            <v>0</v>
          </cell>
          <cell r="Z931">
            <v>0</v>
          </cell>
          <cell r="AA931">
            <v>0</v>
          </cell>
          <cell r="AC931">
            <v>0</v>
          </cell>
          <cell r="AD931">
            <v>0</v>
          </cell>
          <cell r="AF931">
            <v>0</v>
          </cell>
          <cell r="AG931">
            <v>0</v>
          </cell>
          <cell r="AI931">
            <v>0</v>
          </cell>
          <cell r="AJ931">
            <v>0</v>
          </cell>
          <cell r="AL931">
            <v>0</v>
          </cell>
          <cell r="AM931">
            <v>0</v>
          </cell>
          <cell r="AO931">
            <v>0</v>
          </cell>
          <cell r="AP931">
            <v>0</v>
          </cell>
          <cell r="AR931">
            <v>0</v>
          </cell>
          <cell r="AS931">
            <v>0</v>
          </cell>
          <cell r="AU931">
            <v>0</v>
          </cell>
          <cell r="AV931">
            <v>0</v>
          </cell>
          <cell r="AX931">
            <v>0</v>
          </cell>
          <cell r="AY931">
            <v>0</v>
          </cell>
          <cell r="BA931">
            <v>0</v>
          </cell>
          <cell r="BB931">
            <v>0</v>
          </cell>
          <cell r="BD931">
            <v>0</v>
          </cell>
          <cell r="BE931">
            <v>0</v>
          </cell>
          <cell r="BG931">
            <v>0</v>
          </cell>
          <cell r="BH931">
            <v>0</v>
          </cell>
          <cell r="BJ931">
            <v>0</v>
          </cell>
          <cell r="BK931">
            <v>0</v>
          </cell>
          <cell r="BM931">
            <v>0</v>
          </cell>
          <cell r="BN931">
            <v>0</v>
          </cell>
          <cell r="BP931">
            <v>0</v>
          </cell>
          <cell r="BQ931">
            <v>0</v>
          </cell>
          <cell r="BS931">
            <v>0</v>
          </cell>
          <cell r="BT931">
            <v>0</v>
          </cell>
          <cell r="BV931">
            <v>0</v>
          </cell>
          <cell r="BW931">
            <v>0</v>
          </cell>
          <cell r="BY931">
            <v>0</v>
          </cell>
          <cell r="BZ931">
            <v>0</v>
          </cell>
          <cell r="CB931">
            <v>0</v>
          </cell>
          <cell r="CC931">
            <v>0</v>
          </cell>
          <cell r="CE931">
            <v>0</v>
          </cell>
          <cell r="CF931">
            <v>0</v>
          </cell>
          <cell r="CH931">
            <v>0</v>
          </cell>
          <cell r="CI931">
            <v>0</v>
          </cell>
          <cell r="CK931">
            <v>0</v>
          </cell>
          <cell r="CL931">
            <v>0</v>
          </cell>
          <cell r="CN931">
            <v>0</v>
          </cell>
          <cell r="CO931">
            <v>0</v>
          </cell>
        </row>
        <row r="932">
          <cell r="B932">
            <v>0</v>
          </cell>
          <cell r="C932">
            <v>0</v>
          </cell>
          <cell r="E932">
            <v>0</v>
          </cell>
          <cell r="F932">
            <v>0</v>
          </cell>
          <cell r="H932">
            <v>0</v>
          </cell>
          <cell r="I932">
            <v>0</v>
          </cell>
          <cell r="K932">
            <v>0</v>
          </cell>
          <cell r="L932">
            <v>0</v>
          </cell>
          <cell r="N932">
            <v>0</v>
          </cell>
          <cell r="O932">
            <v>0</v>
          </cell>
          <cell r="Q932">
            <v>0</v>
          </cell>
          <cell r="R932">
            <v>0</v>
          </cell>
          <cell r="T932">
            <v>0</v>
          </cell>
          <cell r="U932">
            <v>0</v>
          </cell>
          <cell r="W932">
            <v>0</v>
          </cell>
          <cell r="X932">
            <v>0</v>
          </cell>
          <cell r="Z932">
            <v>0</v>
          </cell>
          <cell r="AA932">
            <v>0</v>
          </cell>
          <cell r="AC932">
            <v>0</v>
          </cell>
          <cell r="AD932">
            <v>0</v>
          </cell>
          <cell r="AF932">
            <v>0</v>
          </cell>
          <cell r="AG932">
            <v>0</v>
          </cell>
          <cell r="AI932">
            <v>0</v>
          </cell>
          <cell r="AJ932">
            <v>0</v>
          </cell>
          <cell r="AL932">
            <v>0</v>
          </cell>
          <cell r="AM932">
            <v>0</v>
          </cell>
          <cell r="AO932">
            <v>0</v>
          </cell>
          <cell r="AP932">
            <v>0</v>
          </cell>
          <cell r="AR932">
            <v>0</v>
          </cell>
          <cell r="AS932">
            <v>0</v>
          </cell>
          <cell r="AU932">
            <v>0</v>
          </cell>
          <cell r="AV932">
            <v>0</v>
          </cell>
          <cell r="AX932">
            <v>0</v>
          </cell>
          <cell r="AY932">
            <v>0</v>
          </cell>
          <cell r="BA932">
            <v>0</v>
          </cell>
          <cell r="BB932">
            <v>0</v>
          </cell>
          <cell r="BD932">
            <v>0</v>
          </cell>
          <cell r="BE932">
            <v>0</v>
          </cell>
          <cell r="BG932">
            <v>0</v>
          </cell>
          <cell r="BH932">
            <v>0</v>
          </cell>
          <cell r="BJ932">
            <v>0</v>
          </cell>
          <cell r="BK932">
            <v>0</v>
          </cell>
          <cell r="BM932">
            <v>0</v>
          </cell>
          <cell r="BN932">
            <v>0</v>
          </cell>
          <cell r="BP932">
            <v>0</v>
          </cell>
          <cell r="BQ932">
            <v>0</v>
          </cell>
          <cell r="BS932">
            <v>0</v>
          </cell>
          <cell r="BT932">
            <v>0</v>
          </cell>
          <cell r="BV932">
            <v>0</v>
          </cell>
          <cell r="BW932">
            <v>0</v>
          </cell>
          <cell r="BY932">
            <v>0</v>
          </cell>
          <cell r="BZ932">
            <v>0</v>
          </cell>
          <cell r="CB932">
            <v>0</v>
          </cell>
          <cell r="CC932">
            <v>0</v>
          </cell>
          <cell r="CE932">
            <v>0</v>
          </cell>
          <cell r="CF932">
            <v>0</v>
          </cell>
          <cell r="CH932">
            <v>0</v>
          </cell>
          <cell r="CI932">
            <v>0</v>
          </cell>
          <cell r="CK932">
            <v>0</v>
          </cell>
          <cell r="CL932">
            <v>0</v>
          </cell>
          <cell r="CN932">
            <v>0</v>
          </cell>
          <cell r="CO932">
            <v>0</v>
          </cell>
        </row>
        <row r="933">
          <cell r="B933">
            <v>0</v>
          </cell>
          <cell r="C933">
            <v>0</v>
          </cell>
          <cell r="E933">
            <v>0</v>
          </cell>
          <cell r="F933">
            <v>0</v>
          </cell>
          <cell r="H933">
            <v>0</v>
          </cell>
          <cell r="I933">
            <v>0</v>
          </cell>
          <cell r="K933">
            <v>0</v>
          </cell>
          <cell r="L933">
            <v>0</v>
          </cell>
          <cell r="N933">
            <v>0</v>
          </cell>
          <cell r="O933">
            <v>0</v>
          </cell>
          <cell r="Q933">
            <v>0</v>
          </cell>
          <cell r="R933">
            <v>0</v>
          </cell>
          <cell r="T933">
            <v>0</v>
          </cell>
          <cell r="U933">
            <v>0</v>
          </cell>
          <cell r="W933">
            <v>0</v>
          </cell>
          <cell r="X933">
            <v>0</v>
          </cell>
          <cell r="Z933">
            <v>0</v>
          </cell>
          <cell r="AA933">
            <v>0</v>
          </cell>
          <cell r="AC933">
            <v>0</v>
          </cell>
          <cell r="AD933">
            <v>0</v>
          </cell>
          <cell r="AF933">
            <v>0</v>
          </cell>
          <cell r="AG933">
            <v>0</v>
          </cell>
          <cell r="AI933">
            <v>0</v>
          </cell>
          <cell r="AJ933">
            <v>0</v>
          </cell>
          <cell r="AL933">
            <v>0</v>
          </cell>
          <cell r="AM933">
            <v>0</v>
          </cell>
          <cell r="AO933">
            <v>0</v>
          </cell>
          <cell r="AP933">
            <v>0</v>
          </cell>
          <cell r="AR933">
            <v>0</v>
          </cell>
          <cell r="AS933">
            <v>0</v>
          </cell>
          <cell r="AU933">
            <v>0</v>
          </cell>
          <cell r="AV933">
            <v>0</v>
          </cell>
          <cell r="AX933">
            <v>0</v>
          </cell>
          <cell r="AY933">
            <v>0</v>
          </cell>
          <cell r="BA933">
            <v>0</v>
          </cell>
          <cell r="BB933">
            <v>0</v>
          </cell>
          <cell r="BD933">
            <v>0</v>
          </cell>
          <cell r="BE933">
            <v>0</v>
          </cell>
          <cell r="BG933">
            <v>0</v>
          </cell>
          <cell r="BH933">
            <v>0</v>
          </cell>
          <cell r="BJ933">
            <v>0</v>
          </cell>
          <cell r="BK933">
            <v>0</v>
          </cell>
          <cell r="BM933">
            <v>0</v>
          </cell>
          <cell r="BN933">
            <v>0</v>
          </cell>
          <cell r="BP933">
            <v>0</v>
          </cell>
          <cell r="BQ933">
            <v>0</v>
          </cell>
          <cell r="BS933">
            <v>0</v>
          </cell>
          <cell r="BT933">
            <v>0</v>
          </cell>
          <cell r="BV933">
            <v>0</v>
          </cell>
          <cell r="BW933">
            <v>0</v>
          </cell>
          <cell r="BY933">
            <v>0</v>
          </cell>
          <cell r="BZ933">
            <v>0</v>
          </cell>
          <cell r="CB933">
            <v>0</v>
          </cell>
          <cell r="CC933">
            <v>0</v>
          </cell>
          <cell r="CE933">
            <v>0</v>
          </cell>
          <cell r="CF933">
            <v>0</v>
          </cell>
          <cell r="CH933">
            <v>0</v>
          </cell>
          <cell r="CI933">
            <v>0</v>
          </cell>
          <cell r="CK933">
            <v>0</v>
          </cell>
          <cell r="CL933">
            <v>0</v>
          </cell>
          <cell r="CN933">
            <v>0</v>
          </cell>
          <cell r="CO933">
            <v>0</v>
          </cell>
        </row>
        <row r="934">
          <cell r="B934">
            <v>0</v>
          </cell>
          <cell r="C934">
            <v>0</v>
          </cell>
          <cell r="E934">
            <v>0</v>
          </cell>
          <cell r="F934">
            <v>0</v>
          </cell>
          <cell r="H934">
            <v>0</v>
          </cell>
          <cell r="I934">
            <v>0</v>
          </cell>
          <cell r="K934">
            <v>0</v>
          </cell>
          <cell r="L934">
            <v>0</v>
          </cell>
          <cell r="N934">
            <v>0</v>
          </cell>
          <cell r="O934">
            <v>0</v>
          </cell>
          <cell r="Q934">
            <v>0</v>
          </cell>
          <cell r="R934">
            <v>0</v>
          </cell>
          <cell r="T934">
            <v>0</v>
          </cell>
          <cell r="U934">
            <v>0</v>
          </cell>
          <cell r="W934">
            <v>0</v>
          </cell>
          <cell r="X934">
            <v>0</v>
          </cell>
          <cell r="Z934">
            <v>0</v>
          </cell>
          <cell r="AA934">
            <v>0</v>
          </cell>
          <cell r="AC934">
            <v>0</v>
          </cell>
          <cell r="AD934">
            <v>0</v>
          </cell>
          <cell r="AF934">
            <v>0</v>
          </cell>
          <cell r="AG934">
            <v>0</v>
          </cell>
          <cell r="AI934">
            <v>0</v>
          </cell>
          <cell r="AJ934">
            <v>0</v>
          </cell>
          <cell r="AL934">
            <v>0</v>
          </cell>
          <cell r="AM934">
            <v>0</v>
          </cell>
          <cell r="AO934">
            <v>0</v>
          </cell>
          <cell r="AP934">
            <v>0</v>
          </cell>
          <cell r="AR934">
            <v>0</v>
          </cell>
          <cell r="AS934">
            <v>0</v>
          </cell>
          <cell r="AU934">
            <v>0</v>
          </cell>
          <cell r="AV934">
            <v>0</v>
          </cell>
          <cell r="AX934">
            <v>0</v>
          </cell>
          <cell r="AY934">
            <v>0</v>
          </cell>
          <cell r="BA934">
            <v>0</v>
          </cell>
          <cell r="BB934">
            <v>0</v>
          </cell>
          <cell r="BD934">
            <v>0</v>
          </cell>
          <cell r="BE934">
            <v>0</v>
          </cell>
          <cell r="BG934">
            <v>0</v>
          </cell>
          <cell r="BH934">
            <v>0</v>
          </cell>
          <cell r="BJ934">
            <v>0</v>
          </cell>
          <cell r="BK934">
            <v>0</v>
          </cell>
          <cell r="BM934">
            <v>0</v>
          </cell>
          <cell r="BN934">
            <v>0</v>
          </cell>
          <cell r="BP934">
            <v>0</v>
          </cell>
          <cell r="BQ934">
            <v>0</v>
          </cell>
          <cell r="BS934">
            <v>0</v>
          </cell>
          <cell r="BT934">
            <v>0</v>
          </cell>
          <cell r="BV934">
            <v>0</v>
          </cell>
          <cell r="BW934">
            <v>0</v>
          </cell>
          <cell r="BY934">
            <v>0</v>
          </cell>
          <cell r="BZ934">
            <v>0</v>
          </cell>
          <cell r="CB934">
            <v>0</v>
          </cell>
          <cell r="CC934">
            <v>0</v>
          </cell>
          <cell r="CE934">
            <v>0</v>
          </cell>
          <cell r="CF934">
            <v>0</v>
          </cell>
          <cell r="CH934">
            <v>0</v>
          </cell>
          <cell r="CI934">
            <v>0</v>
          </cell>
          <cell r="CK934">
            <v>0</v>
          </cell>
          <cell r="CL934">
            <v>0</v>
          </cell>
          <cell r="CN934">
            <v>0</v>
          </cell>
          <cell r="CO934">
            <v>0</v>
          </cell>
        </row>
        <row r="935">
          <cell r="B935">
            <v>0</v>
          </cell>
          <cell r="C935">
            <v>0</v>
          </cell>
          <cell r="E935">
            <v>0</v>
          </cell>
          <cell r="F935">
            <v>0</v>
          </cell>
          <cell r="H935">
            <v>0</v>
          </cell>
          <cell r="I935">
            <v>0</v>
          </cell>
          <cell r="K935">
            <v>0</v>
          </cell>
          <cell r="L935">
            <v>0</v>
          </cell>
          <cell r="N935">
            <v>0</v>
          </cell>
          <cell r="O935">
            <v>0</v>
          </cell>
          <cell r="Q935">
            <v>0</v>
          </cell>
          <cell r="R935">
            <v>0</v>
          </cell>
          <cell r="T935">
            <v>0</v>
          </cell>
          <cell r="U935">
            <v>0</v>
          </cell>
          <cell r="W935">
            <v>0</v>
          </cell>
          <cell r="X935">
            <v>0</v>
          </cell>
          <cell r="Z935">
            <v>0</v>
          </cell>
          <cell r="AA935">
            <v>0</v>
          </cell>
          <cell r="AC935">
            <v>0</v>
          </cell>
          <cell r="AD935">
            <v>0</v>
          </cell>
          <cell r="AF935">
            <v>0</v>
          </cell>
          <cell r="AG935">
            <v>0</v>
          </cell>
          <cell r="AI935">
            <v>0</v>
          </cell>
          <cell r="AJ935">
            <v>0</v>
          </cell>
          <cell r="AL935">
            <v>0</v>
          </cell>
          <cell r="AM935">
            <v>0</v>
          </cell>
          <cell r="AO935">
            <v>0</v>
          </cell>
          <cell r="AP935">
            <v>0</v>
          </cell>
          <cell r="AR935">
            <v>0</v>
          </cell>
          <cell r="AS935">
            <v>0</v>
          </cell>
          <cell r="AU935">
            <v>0</v>
          </cell>
          <cell r="AV935">
            <v>0</v>
          </cell>
          <cell r="AX935">
            <v>0</v>
          </cell>
          <cell r="AY935">
            <v>0</v>
          </cell>
          <cell r="BA935">
            <v>0</v>
          </cell>
          <cell r="BB935">
            <v>0</v>
          </cell>
          <cell r="BD935">
            <v>0</v>
          </cell>
          <cell r="BE935">
            <v>0</v>
          </cell>
          <cell r="BG935">
            <v>0</v>
          </cell>
          <cell r="BH935">
            <v>0</v>
          </cell>
          <cell r="BJ935">
            <v>0</v>
          </cell>
          <cell r="BK935">
            <v>0</v>
          </cell>
          <cell r="BM935">
            <v>0</v>
          </cell>
          <cell r="BN935">
            <v>0</v>
          </cell>
          <cell r="BP935">
            <v>0</v>
          </cell>
          <cell r="BQ935">
            <v>0</v>
          </cell>
          <cell r="BS935">
            <v>0</v>
          </cell>
          <cell r="BT935">
            <v>0</v>
          </cell>
          <cell r="BV935">
            <v>0</v>
          </cell>
          <cell r="BW935">
            <v>0</v>
          </cell>
          <cell r="BY935">
            <v>0</v>
          </cell>
          <cell r="BZ935">
            <v>0</v>
          </cell>
          <cell r="CB935">
            <v>0</v>
          </cell>
          <cell r="CC935">
            <v>0</v>
          </cell>
          <cell r="CE935">
            <v>0</v>
          </cell>
          <cell r="CF935">
            <v>0</v>
          </cell>
          <cell r="CH935">
            <v>0</v>
          </cell>
          <cell r="CI935">
            <v>0</v>
          </cell>
          <cell r="CK935">
            <v>0</v>
          </cell>
          <cell r="CL935">
            <v>0</v>
          </cell>
          <cell r="CN935">
            <v>0</v>
          </cell>
          <cell r="CO935">
            <v>0</v>
          </cell>
        </row>
        <row r="936">
          <cell r="B936">
            <v>0</v>
          </cell>
          <cell r="C936">
            <v>0</v>
          </cell>
          <cell r="E936">
            <v>0</v>
          </cell>
          <cell r="F936">
            <v>0</v>
          </cell>
          <cell r="H936">
            <v>0</v>
          </cell>
          <cell r="I936">
            <v>0</v>
          </cell>
          <cell r="K936">
            <v>0</v>
          </cell>
          <cell r="L936">
            <v>0</v>
          </cell>
          <cell r="N936">
            <v>0</v>
          </cell>
          <cell r="O936">
            <v>0</v>
          </cell>
          <cell r="Q936">
            <v>0</v>
          </cell>
          <cell r="R936">
            <v>0</v>
          </cell>
          <cell r="T936">
            <v>0</v>
          </cell>
          <cell r="U936">
            <v>0</v>
          </cell>
          <cell r="W936">
            <v>0</v>
          </cell>
          <cell r="X936">
            <v>0</v>
          </cell>
          <cell r="Z936">
            <v>0</v>
          </cell>
          <cell r="AA936">
            <v>0</v>
          </cell>
          <cell r="AC936">
            <v>0</v>
          </cell>
          <cell r="AD936">
            <v>0</v>
          </cell>
          <cell r="AF936">
            <v>0</v>
          </cell>
          <cell r="AG936">
            <v>0</v>
          </cell>
          <cell r="AI936">
            <v>0</v>
          </cell>
          <cell r="AJ936">
            <v>0</v>
          </cell>
          <cell r="AL936">
            <v>0</v>
          </cell>
          <cell r="AM936">
            <v>0</v>
          </cell>
          <cell r="AO936">
            <v>0</v>
          </cell>
          <cell r="AP936">
            <v>0</v>
          </cell>
          <cell r="AR936">
            <v>0</v>
          </cell>
          <cell r="AS936">
            <v>0</v>
          </cell>
          <cell r="AU936">
            <v>0</v>
          </cell>
          <cell r="AV936">
            <v>0</v>
          </cell>
          <cell r="AX936">
            <v>0</v>
          </cell>
          <cell r="AY936">
            <v>0</v>
          </cell>
          <cell r="BA936">
            <v>0</v>
          </cell>
          <cell r="BB936">
            <v>0</v>
          </cell>
          <cell r="BD936">
            <v>0</v>
          </cell>
          <cell r="BE936">
            <v>0</v>
          </cell>
          <cell r="BG936">
            <v>0</v>
          </cell>
          <cell r="BH936">
            <v>0</v>
          </cell>
          <cell r="BJ936">
            <v>0</v>
          </cell>
          <cell r="BK936">
            <v>0</v>
          </cell>
          <cell r="BM936">
            <v>0</v>
          </cell>
          <cell r="BN936">
            <v>0</v>
          </cell>
          <cell r="BP936">
            <v>0</v>
          </cell>
          <cell r="BQ936">
            <v>0</v>
          </cell>
          <cell r="BS936">
            <v>0</v>
          </cell>
          <cell r="BT936">
            <v>0</v>
          </cell>
          <cell r="BV936">
            <v>0</v>
          </cell>
          <cell r="BW936">
            <v>0</v>
          </cell>
          <cell r="BY936">
            <v>0</v>
          </cell>
          <cell r="BZ936">
            <v>0</v>
          </cell>
          <cell r="CB936">
            <v>0</v>
          </cell>
          <cell r="CC936">
            <v>0</v>
          </cell>
          <cell r="CE936">
            <v>0</v>
          </cell>
          <cell r="CF936">
            <v>0</v>
          </cell>
          <cell r="CH936">
            <v>0</v>
          </cell>
          <cell r="CI936">
            <v>0</v>
          </cell>
          <cell r="CK936">
            <v>0</v>
          </cell>
          <cell r="CL936">
            <v>0</v>
          </cell>
          <cell r="CN936">
            <v>0</v>
          </cell>
          <cell r="CO936">
            <v>0</v>
          </cell>
        </row>
        <row r="937">
          <cell r="B937">
            <v>0</v>
          </cell>
          <cell r="C937">
            <v>0</v>
          </cell>
          <cell r="E937">
            <v>0</v>
          </cell>
          <cell r="F937">
            <v>0</v>
          </cell>
          <cell r="H937">
            <v>0</v>
          </cell>
          <cell r="I937">
            <v>0</v>
          </cell>
          <cell r="K937">
            <v>0</v>
          </cell>
          <cell r="L937">
            <v>0</v>
          </cell>
          <cell r="N937">
            <v>0</v>
          </cell>
          <cell r="O937">
            <v>0</v>
          </cell>
          <cell r="Q937">
            <v>0</v>
          </cell>
          <cell r="R937">
            <v>0</v>
          </cell>
          <cell r="T937">
            <v>0</v>
          </cell>
          <cell r="U937">
            <v>0</v>
          </cell>
          <cell r="W937">
            <v>0</v>
          </cell>
          <cell r="X937">
            <v>0</v>
          </cell>
          <cell r="Z937">
            <v>0</v>
          </cell>
          <cell r="AA937">
            <v>0</v>
          </cell>
          <cell r="AC937">
            <v>0</v>
          </cell>
          <cell r="AD937">
            <v>0</v>
          </cell>
          <cell r="AF937">
            <v>0</v>
          </cell>
          <cell r="AG937">
            <v>0</v>
          </cell>
          <cell r="AI937">
            <v>0</v>
          </cell>
          <cell r="AJ937">
            <v>0</v>
          </cell>
          <cell r="AL937">
            <v>0</v>
          </cell>
          <cell r="AM937">
            <v>0</v>
          </cell>
          <cell r="AO937">
            <v>0</v>
          </cell>
          <cell r="AP937">
            <v>0</v>
          </cell>
          <cell r="AR937">
            <v>0</v>
          </cell>
          <cell r="AS937">
            <v>0</v>
          </cell>
          <cell r="AU937">
            <v>0</v>
          </cell>
          <cell r="AV937">
            <v>0</v>
          </cell>
          <cell r="AX937">
            <v>0</v>
          </cell>
          <cell r="AY937">
            <v>0</v>
          </cell>
          <cell r="BA937">
            <v>0</v>
          </cell>
          <cell r="BB937">
            <v>0</v>
          </cell>
          <cell r="BD937">
            <v>0</v>
          </cell>
          <cell r="BE937">
            <v>0</v>
          </cell>
          <cell r="BG937">
            <v>0</v>
          </cell>
          <cell r="BH937">
            <v>0</v>
          </cell>
          <cell r="BJ937">
            <v>0</v>
          </cell>
          <cell r="BK937">
            <v>0</v>
          </cell>
          <cell r="BM937">
            <v>0</v>
          </cell>
          <cell r="BN937">
            <v>0</v>
          </cell>
          <cell r="BP937">
            <v>0</v>
          </cell>
          <cell r="BQ937">
            <v>0</v>
          </cell>
          <cell r="BS937">
            <v>0</v>
          </cell>
          <cell r="BT937">
            <v>0</v>
          </cell>
          <cell r="BV937">
            <v>0</v>
          </cell>
          <cell r="BW937">
            <v>0</v>
          </cell>
          <cell r="BY937">
            <v>0</v>
          </cell>
          <cell r="BZ937">
            <v>0</v>
          </cell>
          <cell r="CB937">
            <v>0</v>
          </cell>
          <cell r="CC937">
            <v>0</v>
          </cell>
          <cell r="CE937">
            <v>0</v>
          </cell>
          <cell r="CF937">
            <v>0</v>
          </cell>
          <cell r="CH937">
            <v>0</v>
          </cell>
          <cell r="CI937">
            <v>0</v>
          </cell>
          <cell r="CK937">
            <v>0</v>
          </cell>
          <cell r="CL937">
            <v>0</v>
          </cell>
          <cell r="CN937">
            <v>0</v>
          </cell>
          <cell r="CO937">
            <v>0</v>
          </cell>
        </row>
        <row r="938">
          <cell r="B938">
            <v>0</v>
          </cell>
          <cell r="C938">
            <v>0</v>
          </cell>
          <cell r="E938">
            <v>0</v>
          </cell>
          <cell r="F938">
            <v>0</v>
          </cell>
          <cell r="H938">
            <v>0</v>
          </cell>
          <cell r="I938">
            <v>0</v>
          </cell>
          <cell r="K938">
            <v>0</v>
          </cell>
          <cell r="L938">
            <v>0</v>
          </cell>
          <cell r="N938">
            <v>0</v>
          </cell>
          <cell r="O938">
            <v>0</v>
          </cell>
          <cell r="Q938">
            <v>0</v>
          </cell>
          <cell r="R938">
            <v>0</v>
          </cell>
          <cell r="T938">
            <v>0</v>
          </cell>
          <cell r="U938">
            <v>0</v>
          </cell>
          <cell r="W938">
            <v>0</v>
          </cell>
          <cell r="X938">
            <v>0</v>
          </cell>
          <cell r="Z938">
            <v>0</v>
          </cell>
          <cell r="AA938">
            <v>0</v>
          </cell>
          <cell r="AC938">
            <v>0</v>
          </cell>
          <cell r="AD938">
            <v>0</v>
          </cell>
          <cell r="AF938">
            <v>0</v>
          </cell>
          <cell r="AG938">
            <v>0</v>
          </cell>
          <cell r="AI938">
            <v>0</v>
          </cell>
          <cell r="AJ938">
            <v>0</v>
          </cell>
          <cell r="AL938">
            <v>0</v>
          </cell>
          <cell r="AM938">
            <v>0</v>
          </cell>
          <cell r="AO938">
            <v>0</v>
          </cell>
          <cell r="AP938">
            <v>0</v>
          </cell>
          <cell r="AR938">
            <v>0</v>
          </cell>
          <cell r="AS938">
            <v>0</v>
          </cell>
          <cell r="AU938">
            <v>0</v>
          </cell>
          <cell r="AV938">
            <v>0</v>
          </cell>
          <cell r="AX938">
            <v>0</v>
          </cell>
          <cell r="AY938">
            <v>0</v>
          </cell>
          <cell r="BA938">
            <v>0</v>
          </cell>
          <cell r="BB938">
            <v>0</v>
          </cell>
          <cell r="BD938">
            <v>0</v>
          </cell>
          <cell r="BE938">
            <v>0</v>
          </cell>
          <cell r="BG938">
            <v>0</v>
          </cell>
          <cell r="BH938">
            <v>0</v>
          </cell>
          <cell r="BJ938">
            <v>0</v>
          </cell>
          <cell r="BK938">
            <v>0</v>
          </cell>
          <cell r="BM938">
            <v>0</v>
          </cell>
          <cell r="BN938">
            <v>0</v>
          </cell>
          <cell r="BP938">
            <v>0</v>
          </cell>
          <cell r="BQ938">
            <v>0</v>
          </cell>
          <cell r="BS938">
            <v>0</v>
          </cell>
          <cell r="BT938">
            <v>0</v>
          </cell>
          <cell r="BV938">
            <v>0</v>
          </cell>
          <cell r="BW938">
            <v>0</v>
          </cell>
          <cell r="BY938">
            <v>0</v>
          </cell>
          <cell r="BZ938">
            <v>0</v>
          </cell>
          <cell r="CB938">
            <v>0</v>
          </cell>
          <cell r="CC938">
            <v>0</v>
          </cell>
          <cell r="CE938">
            <v>0</v>
          </cell>
          <cell r="CF938">
            <v>0</v>
          </cell>
          <cell r="CH938">
            <v>0</v>
          </cell>
          <cell r="CI938">
            <v>0</v>
          </cell>
          <cell r="CK938">
            <v>0</v>
          </cell>
          <cell r="CL938">
            <v>0</v>
          </cell>
          <cell r="CN938">
            <v>0</v>
          </cell>
          <cell r="CO938">
            <v>0</v>
          </cell>
        </row>
        <row r="939">
          <cell r="B939">
            <v>0</v>
          </cell>
          <cell r="C939">
            <v>0</v>
          </cell>
          <cell r="E939">
            <v>0</v>
          </cell>
          <cell r="F939">
            <v>0</v>
          </cell>
          <cell r="H939">
            <v>0</v>
          </cell>
          <cell r="I939">
            <v>0</v>
          </cell>
          <cell r="K939">
            <v>0</v>
          </cell>
          <cell r="L939">
            <v>0</v>
          </cell>
          <cell r="N939">
            <v>0</v>
          </cell>
          <cell r="O939">
            <v>0</v>
          </cell>
          <cell r="Q939">
            <v>0</v>
          </cell>
          <cell r="R939">
            <v>0</v>
          </cell>
          <cell r="T939">
            <v>0</v>
          </cell>
          <cell r="U939">
            <v>0</v>
          </cell>
          <cell r="W939">
            <v>0</v>
          </cell>
          <cell r="X939">
            <v>0</v>
          </cell>
          <cell r="Z939">
            <v>0</v>
          </cell>
          <cell r="AA939">
            <v>0</v>
          </cell>
          <cell r="AC939">
            <v>0</v>
          </cell>
          <cell r="AD939">
            <v>0</v>
          </cell>
          <cell r="AF939">
            <v>0</v>
          </cell>
          <cell r="AG939">
            <v>0</v>
          </cell>
          <cell r="AI939">
            <v>0</v>
          </cell>
          <cell r="AJ939">
            <v>0</v>
          </cell>
          <cell r="AL939">
            <v>0</v>
          </cell>
          <cell r="AM939">
            <v>0</v>
          </cell>
          <cell r="AO939">
            <v>0</v>
          </cell>
          <cell r="AP939">
            <v>0</v>
          </cell>
          <cell r="AR939">
            <v>0</v>
          </cell>
          <cell r="AS939">
            <v>0</v>
          </cell>
          <cell r="AU939">
            <v>0</v>
          </cell>
          <cell r="AV939">
            <v>0</v>
          </cell>
          <cell r="AX939">
            <v>0</v>
          </cell>
          <cell r="AY939">
            <v>0</v>
          </cell>
          <cell r="BA939">
            <v>0</v>
          </cell>
          <cell r="BB939">
            <v>0</v>
          </cell>
          <cell r="BD939">
            <v>0</v>
          </cell>
          <cell r="BE939">
            <v>0</v>
          </cell>
          <cell r="BG939">
            <v>0</v>
          </cell>
          <cell r="BH939">
            <v>0</v>
          </cell>
          <cell r="BJ939">
            <v>0</v>
          </cell>
          <cell r="BK939">
            <v>0</v>
          </cell>
          <cell r="BM939">
            <v>0</v>
          </cell>
          <cell r="BN939">
            <v>0</v>
          </cell>
          <cell r="BP939">
            <v>0</v>
          </cell>
          <cell r="BQ939">
            <v>0</v>
          </cell>
          <cell r="BS939">
            <v>0</v>
          </cell>
          <cell r="BT939">
            <v>0</v>
          </cell>
          <cell r="BV939">
            <v>0</v>
          </cell>
          <cell r="BW939">
            <v>0</v>
          </cell>
          <cell r="BY939">
            <v>0</v>
          </cell>
          <cell r="BZ939">
            <v>0</v>
          </cell>
          <cell r="CB939">
            <v>0</v>
          </cell>
          <cell r="CC939">
            <v>0</v>
          </cell>
          <cell r="CE939">
            <v>0</v>
          </cell>
          <cell r="CF939">
            <v>0</v>
          </cell>
          <cell r="CH939">
            <v>0</v>
          </cell>
          <cell r="CI939">
            <v>0</v>
          </cell>
          <cell r="CK939">
            <v>0</v>
          </cell>
          <cell r="CL939">
            <v>0</v>
          </cell>
          <cell r="CN939">
            <v>0</v>
          </cell>
          <cell r="CO939">
            <v>0</v>
          </cell>
        </row>
        <row r="940">
          <cell r="B940">
            <v>0</v>
          </cell>
          <cell r="C940">
            <v>0</v>
          </cell>
          <cell r="E940">
            <v>0</v>
          </cell>
          <cell r="F940">
            <v>0</v>
          </cell>
          <cell r="H940">
            <v>0</v>
          </cell>
          <cell r="I940">
            <v>0</v>
          </cell>
          <cell r="K940">
            <v>0</v>
          </cell>
          <cell r="L940">
            <v>0</v>
          </cell>
          <cell r="N940">
            <v>0</v>
          </cell>
          <cell r="O940">
            <v>0</v>
          </cell>
          <cell r="Q940">
            <v>0</v>
          </cell>
          <cell r="R940">
            <v>0</v>
          </cell>
          <cell r="T940">
            <v>0</v>
          </cell>
          <cell r="U940">
            <v>0</v>
          </cell>
          <cell r="W940">
            <v>0</v>
          </cell>
          <cell r="X940">
            <v>0</v>
          </cell>
          <cell r="Z940">
            <v>0</v>
          </cell>
          <cell r="AA940">
            <v>0</v>
          </cell>
          <cell r="AC940">
            <v>0</v>
          </cell>
          <cell r="AD940">
            <v>0</v>
          </cell>
          <cell r="AF940">
            <v>0</v>
          </cell>
          <cell r="AG940">
            <v>0</v>
          </cell>
          <cell r="AI940">
            <v>0</v>
          </cell>
          <cell r="AJ940">
            <v>0</v>
          </cell>
          <cell r="AL940">
            <v>0</v>
          </cell>
          <cell r="AM940">
            <v>0</v>
          </cell>
          <cell r="AO940">
            <v>0</v>
          </cell>
          <cell r="AP940">
            <v>0</v>
          </cell>
          <cell r="AR940">
            <v>0</v>
          </cell>
          <cell r="AS940">
            <v>0</v>
          </cell>
          <cell r="AU940">
            <v>0</v>
          </cell>
          <cell r="AV940">
            <v>0</v>
          </cell>
          <cell r="AX940">
            <v>0</v>
          </cell>
          <cell r="AY940">
            <v>0</v>
          </cell>
          <cell r="BA940">
            <v>0</v>
          </cell>
          <cell r="BB940">
            <v>0</v>
          </cell>
          <cell r="BD940">
            <v>0</v>
          </cell>
          <cell r="BE940">
            <v>0</v>
          </cell>
          <cell r="BG940">
            <v>0</v>
          </cell>
          <cell r="BH940">
            <v>0</v>
          </cell>
          <cell r="BJ940">
            <v>0</v>
          </cell>
          <cell r="BK940">
            <v>0</v>
          </cell>
          <cell r="BM940">
            <v>0</v>
          </cell>
          <cell r="BN940">
            <v>0</v>
          </cell>
          <cell r="BP940">
            <v>0</v>
          </cell>
          <cell r="BQ940">
            <v>0</v>
          </cell>
          <cell r="BS940">
            <v>0</v>
          </cell>
          <cell r="BT940">
            <v>0</v>
          </cell>
          <cell r="BV940">
            <v>0</v>
          </cell>
          <cell r="BW940">
            <v>0</v>
          </cell>
          <cell r="BY940">
            <v>0</v>
          </cell>
          <cell r="BZ940">
            <v>0</v>
          </cell>
          <cell r="CB940">
            <v>0</v>
          </cell>
          <cell r="CC940">
            <v>0</v>
          </cell>
          <cell r="CE940">
            <v>0</v>
          </cell>
          <cell r="CF940">
            <v>0</v>
          </cell>
          <cell r="CH940">
            <v>0</v>
          </cell>
          <cell r="CI940">
            <v>0</v>
          </cell>
          <cell r="CK940">
            <v>0</v>
          </cell>
          <cell r="CL940">
            <v>0</v>
          </cell>
          <cell r="CN940">
            <v>0</v>
          </cell>
          <cell r="CO940">
            <v>0</v>
          </cell>
        </row>
        <row r="941">
          <cell r="B941">
            <v>0</v>
          </cell>
          <cell r="C941">
            <v>0</v>
          </cell>
          <cell r="E941">
            <v>0</v>
          </cell>
          <cell r="F941">
            <v>0</v>
          </cell>
          <cell r="H941">
            <v>0</v>
          </cell>
          <cell r="I941">
            <v>0</v>
          </cell>
          <cell r="K941">
            <v>0</v>
          </cell>
          <cell r="L941">
            <v>0</v>
          </cell>
          <cell r="N941">
            <v>0</v>
          </cell>
          <cell r="O941">
            <v>0</v>
          </cell>
          <cell r="Q941">
            <v>0</v>
          </cell>
          <cell r="R941">
            <v>0</v>
          </cell>
          <cell r="T941">
            <v>0</v>
          </cell>
          <cell r="U941">
            <v>0</v>
          </cell>
          <cell r="W941">
            <v>0</v>
          </cell>
          <cell r="X941">
            <v>0</v>
          </cell>
          <cell r="Z941">
            <v>0</v>
          </cell>
          <cell r="AA941">
            <v>0</v>
          </cell>
          <cell r="AC941">
            <v>0</v>
          </cell>
          <cell r="AD941">
            <v>0</v>
          </cell>
          <cell r="AF941">
            <v>0</v>
          </cell>
          <cell r="AG941">
            <v>0</v>
          </cell>
          <cell r="AI941">
            <v>0</v>
          </cell>
          <cell r="AJ941">
            <v>0</v>
          </cell>
          <cell r="AL941">
            <v>0</v>
          </cell>
          <cell r="AM941">
            <v>0</v>
          </cell>
          <cell r="AO941">
            <v>0</v>
          </cell>
          <cell r="AP941">
            <v>0</v>
          </cell>
          <cell r="AR941">
            <v>0</v>
          </cell>
          <cell r="AS941">
            <v>0</v>
          </cell>
          <cell r="AU941">
            <v>0</v>
          </cell>
          <cell r="AV941">
            <v>0</v>
          </cell>
          <cell r="AX941">
            <v>0</v>
          </cell>
          <cell r="AY941">
            <v>0</v>
          </cell>
          <cell r="BA941">
            <v>0</v>
          </cell>
          <cell r="BB941">
            <v>0</v>
          </cell>
          <cell r="BD941">
            <v>0</v>
          </cell>
          <cell r="BE941">
            <v>0</v>
          </cell>
          <cell r="BG941">
            <v>0</v>
          </cell>
          <cell r="BH941">
            <v>0</v>
          </cell>
          <cell r="BJ941">
            <v>0</v>
          </cell>
          <cell r="BK941">
            <v>0</v>
          </cell>
          <cell r="BM941">
            <v>0</v>
          </cell>
          <cell r="BN941">
            <v>0</v>
          </cell>
          <cell r="BP941">
            <v>0</v>
          </cell>
          <cell r="BQ941">
            <v>0</v>
          </cell>
          <cell r="BS941">
            <v>0</v>
          </cell>
          <cell r="BT941">
            <v>0</v>
          </cell>
          <cell r="BV941">
            <v>0</v>
          </cell>
          <cell r="BW941">
            <v>0</v>
          </cell>
          <cell r="BY941">
            <v>0</v>
          </cell>
          <cell r="BZ941">
            <v>0</v>
          </cell>
          <cell r="CB941">
            <v>0</v>
          </cell>
          <cell r="CC941">
            <v>0</v>
          </cell>
          <cell r="CE941">
            <v>0</v>
          </cell>
          <cell r="CF941">
            <v>0</v>
          </cell>
          <cell r="CH941">
            <v>0</v>
          </cell>
          <cell r="CI941">
            <v>0</v>
          </cell>
          <cell r="CK941">
            <v>0</v>
          </cell>
          <cell r="CL941">
            <v>0</v>
          </cell>
          <cell r="CN941">
            <v>0</v>
          </cell>
          <cell r="CO941">
            <v>0</v>
          </cell>
        </row>
        <row r="942">
          <cell r="B942">
            <v>0</v>
          </cell>
          <cell r="C942">
            <v>0</v>
          </cell>
          <cell r="E942">
            <v>0</v>
          </cell>
          <cell r="F942">
            <v>0</v>
          </cell>
          <cell r="H942">
            <v>0</v>
          </cell>
          <cell r="I942">
            <v>0</v>
          </cell>
          <cell r="K942">
            <v>0</v>
          </cell>
          <cell r="L942">
            <v>0</v>
          </cell>
          <cell r="N942">
            <v>0</v>
          </cell>
          <cell r="O942">
            <v>0</v>
          </cell>
          <cell r="Q942">
            <v>0</v>
          </cell>
          <cell r="R942">
            <v>0</v>
          </cell>
          <cell r="T942">
            <v>0</v>
          </cell>
          <cell r="U942">
            <v>0</v>
          </cell>
          <cell r="W942">
            <v>0</v>
          </cell>
          <cell r="X942">
            <v>0</v>
          </cell>
          <cell r="Z942">
            <v>0</v>
          </cell>
          <cell r="AA942">
            <v>0</v>
          </cell>
          <cell r="AC942">
            <v>0</v>
          </cell>
          <cell r="AD942">
            <v>0</v>
          </cell>
          <cell r="AF942">
            <v>0</v>
          </cell>
          <cell r="AG942">
            <v>0</v>
          </cell>
          <cell r="AI942">
            <v>0</v>
          </cell>
          <cell r="AJ942">
            <v>0</v>
          </cell>
          <cell r="AL942">
            <v>0</v>
          </cell>
          <cell r="AM942">
            <v>0</v>
          </cell>
          <cell r="AO942">
            <v>0</v>
          </cell>
          <cell r="AP942">
            <v>0</v>
          </cell>
          <cell r="AR942">
            <v>0</v>
          </cell>
          <cell r="AS942">
            <v>0</v>
          </cell>
          <cell r="AU942">
            <v>0</v>
          </cell>
          <cell r="AV942">
            <v>0</v>
          </cell>
          <cell r="AX942">
            <v>0</v>
          </cell>
          <cell r="AY942">
            <v>0</v>
          </cell>
          <cell r="BA942">
            <v>0</v>
          </cell>
          <cell r="BB942">
            <v>0</v>
          </cell>
          <cell r="BD942">
            <v>0</v>
          </cell>
          <cell r="BE942">
            <v>0</v>
          </cell>
          <cell r="BG942">
            <v>0</v>
          </cell>
          <cell r="BH942">
            <v>0</v>
          </cell>
          <cell r="BJ942">
            <v>0</v>
          </cell>
          <cell r="BK942">
            <v>0</v>
          </cell>
          <cell r="BM942">
            <v>0</v>
          </cell>
          <cell r="BN942">
            <v>0</v>
          </cell>
          <cell r="BP942">
            <v>0</v>
          </cell>
          <cell r="BQ942">
            <v>0</v>
          </cell>
          <cell r="BS942">
            <v>0</v>
          </cell>
          <cell r="BT942">
            <v>0</v>
          </cell>
          <cell r="BV942">
            <v>0</v>
          </cell>
          <cell r="BW942">
            <v>0</v>
          </cell>
          <cell r="BY942">
            <v>0</v>
          </cell>
          <cell r="BZ942">
            <v>0</v>
          </cell>
          <cell r="CB942">
            <v>0</v>
          </cell>
          <cell r="CC942">
            <v>0</v>
          </cell>
          <cell r="CE942">
            <v>0</v>
          </cell>
          <cell r="CF942">
            <v>0</v>
          </cell>
          <cell r="CH942">
            <v>0</v>
          </cell>
          <cell r="CI942">
            <v>0</v>
          </cell>
          <cell r="CK942">
            <v>0</v>
          </cell>
          <cell r="CL942">
            <v>0</v>
          </cell>
          <cell r="CN942">
            <v>0</v>
          </cell>
          <cell r="CO942">
            <v>0</v>
          </cell>
        </row>
        <row r="943">
          <cell r="B943">
            <v>0</v>
          </cell>
          <cell r="C943">
            <v>0</v>
          </cell>
          <cell r="E943">
            <v>0</v>
          </cell>
          <cell r="F943">
            <v>0</v>
          </cell>
          <cell r="H943">
            <v>0</v>
          </cell>
          <cell r="I943">
            <v>0</v>
          </cell>
          <cell r="K943">
            <v>0</v>
          </cell>
          <cell r="L943">
            <v>0</v>
          </cell>
          <cell r="N943">
            <v>0</v>
          </cell>
          <cell r="O943">
            <v>0</v>
          </cell>
          <cell r="Q943">
            <v>0</v>
          </cell>
          <cell r="R943">
            <v>0</v>
          </cell>
          <cell r="T943">
            <v>0</v>
          </cell>
          <cell r="U943">
            <v>0</v>
          </cell>
          <cell r="W943">
            <v>0</v>
          </cell>
          <cell r="X943">
            <v>0</v>
          </cell>
          <cell r="Z943">
            <v>0</v>
          </cell>
          <cell r="AA943">
            <v>0</v>
          </cell>
          <cell r="AC943">
            <v>0</v>
          </cell>
          <cell r="AD943">
            <v>0</v>
          </cell>
          <cell r="AF943">
            <v>0</v>
          </cell>
          <cell r="AG943">
            <v>0</v>
          </cell>
          <cell r="AI943">
            <v>0</v>
          </cell>
          <cell r="AJ943">
            <v>0</v>
          </cell>
          <cell r="AL943">
            <v>0</v>
          </cell>
          <cell r="AM943">
            <v>0</v>
          </cell>
          <cell r="AO943">
            <v>0</v>
          </cell>
          <cell r="AP943">
            <v>0</v>
          </cell>
          <cell r="AR943">
            <v>0</v>
          </cell>
          <cell r="AS943">
            <v>0</v>
          </cell>
          <cell r="AU943">
            <v>0</v>
          </cell>
          <cell r="AV943">
            <v>0</v>
          </cell>
          <cell r="AX943">
            <v>0</v>
          </cell>
          <cell r="AY943">
            <v>0</v>
          </cell>
          <cell r="BA943">
            <v>0</v>
          </cell>
          <cell r="BB943">
            <v>0</v>
          </cell>
          <cell r="BD943">
            <v>0</v>
          </cell>
          <cell r="BE943">
            <v>0</v>
          </cell>
          <cell r="BG943">
            <v>0</v>
          </cell>
          <cell r="BH943">
            <v>0</v>
          </cell>
          <cell r="BJ943">
            <v>0</v>
          </cell>
          <cell r="BK943">
            <v>0</v>
          </cell>
          <cell r="BM943">
            <v>0</v>
          </cell>
          <cell r="BN943">
            <v>0</v>
          </cell>
          <cell r="BP943">
            <v>0</v>
          </cell>
          <cell r="BQ943">
            <v>0</v>
          </cell>
          <cell r="BS943">
            <v>0</v>
          </cell>
          <cell r="BT943">
            <v>0</v>
          </cell>
          <cell r="BV943">
            <v>0</v>
          </cell>
          <cell r="BW943">
            <v>0</v>
          </cell>
          <cell r="BY943">
            <v>0</v>
          </cell>
          <cell r="BZ943">
            <v>0</v>
          </cell>
          <cell r="CB943">
            <v>0</v>
          </cell>
          <cell r="CC943">
            <v>0</v>
          </cell>
          <cell r="CE943">
            <v>0</v>
          </cell>
          <cell r="CF943">
            <v>0</v>
          </cell>
          <cell r="CH943">
            <v>0</v>
          </cell>
          <cell r="CI943">
            <v>0</v>
          </cell>
          <cell r="CK943">
            <v>0</v>
          </cell>
          <cell r="CL943">
            <v>0</v>
          </cell>
          <cell r="CN943">
            <v>0</v>
          </cell>
          <cell r="CO943">
            <v>0</v>
          </cell>
        </row>
        <row r="944">
          <cell r="B944">
            <v>0</v>
          </cell>
          <cell r="C944">
            <v>0</v>
          </cell>
          <cell r="E944">
            <v>0</v>
          </cell>
          <cell r="F944">
            <v>0</v>
          </cell>
          <cell r="H944">
            <v>0</v>
          </cell>
          <cell r="I944">
            <v>0</v>
          </cell>
          <cell r="K944">
            <v>0</v>
          </cell>
          <cell r="L944">
            <v>0</v>
          </cell>
          <cell r="N944">
            <v>0</v>
          </cell>
          <cell r="O944">
            <v>0</v>
          </cell>
          <cell r="Q944">
            <v>0</v>
          </cell>
          <cell r="R944">
            <v>0</v>
          </cell>
          <cell r="T944">
            <v>0</v>
          </cell>
          <cell r="U944">
            <v>0</v>
          </cell>
          <cell r="W944">
            <v>0</v>
          </cell>
          <cell r="X944">
            <v>0</v>
          </cell>
          <cell r="Z944">
            <v>0</v>
          </cell>
          <cell r="AA944">
            <v>0</v>
          </cell>
          <cell r="AC944">
            <v>0</v>
          </cell>
          <cell r="AD944">
            <v>0</v>
          </cell>
          <cell r="AF944">
            <v>0</v>
          </cell>
          <cell r="AG944">
            <v>0</v>
          </cell>
          <cell r="AI944">
            <v>0</v>
          </cell>
          <cell r="AJ944">
            <v>0</v>
          </cell>
          <cell r="AL944">
            <v>0</v>
          </cell>
          <cell r="AM944">
            <v>0</v>
          </cell>
          <cell r="AO944">
            <v>0</v>
          </cell>
          <cell r="AP944">
            <v>0</v>
          </cell>
          <cell r="AR944">
            <v>0</v>
          </cell>
          <cell r="AS944">
            <v>0</v>
          </cell>
          <cell r="AU944">
            <v>0</v>
          </cell>
          <cell r="AV944">
            <v>0</v>
          </cell>
          <cell r="AX944">
            <v>0</v>
          </cell>
          <cell r="AY944">
            <v>0</v>
          </cell>
          <cell r="BA944">
            <v>0</v>
          </cell>
          <cell r="BB944">
            <v>0</v>
          </cell>
          <cell r="BD944">
            <v>0</v>
          </cell>
          <cell r="BE944">
            <v>0</v>
          </cell>
          <cell r="BG944">
            <v>0</v>
          </cell>
          <cell r="BH944">
            <v>0</v>
          </cell>
          <cell r="BJ944">
            <v>0</v>
          </cell>
          <cell r="BK944">
            <v>0</v>
          </cell>
          <cell r="BM944">
            <v>0</v>
          </cell>
          <cell r="BN944">
            <v>0</v>
          </cell>
          <cell r="BP944">
            <v>0</v>
          </cell>
          <cell r="BQ944">
            <v>0</v>
          </cell>
          <cell r="BS944">
            <v>0</v>
          </cell>
          <cell r="BT944">
            <v>0</v>
          </cell>
          <cell r="BV944">
            <v>0</v>
          </cell>
          <cell r="BW944">
            <v>0</v>
          </cell>
          <cell r="BY944">
            <v>0</v>
          </cell>
          <cell r="BZ944">
            <v>0</v>
          </cell>
          <cell r="CB944">
            <v>0</v>
          </cell>
          <cell r="CC944">
            <v>0</v>
          </cell>
          <cell r="CE944">
            <v>0</v>
          </cell>
          <cell r="CF944">
            <v>0</v>
          </cell>
          <cell r="CH944">
            <v>0</v>
          </cell>
          <cell r="CI944">
            <v>0</v>
          </cell>
          <cell r="CK944">
            <v>0</v>
          </cell>
          <cell r="CL944">
            <v>0</v>
          </cell>
          <cell r="CN944">
            <v>0</v>
          </cell>
          <cell r="CO944">
            <v>0</v>
          </cell>
        </row>
        <row r="945">
          <cell r="B945">
            <v>0</v>
          </cell>
          <cell r="C945">
            <v>0</v>
          </cell>
          <cell r="E945">
            <v>0</v>
          </cell>
          <cell r="F945">
            <v>0</v>
          </cell>
          <cell r="H945">
            <v>0</v>
          </cell>
          <cell r="I945">
            <v>0</v>
          </cell>
          <cell r="K945">
            <v>0</v>
          </cell>
          <cell r="L945">
            <v>0</v>
          </cell>
          <cell r="N945">
            <v>0</v>
          </cell>
          <cell r="O945">
            <v>0</v>
          </cell>
          <cell r="Q945">
            <v>0</v>
          </cell>
          <cell r="R945">
            <v>0</v>
          </cell>
          <cell r="T945">
            <v>0</v>
          </cell>
          <cell r="U945">
            <v>0</v>
          </cell>
          <cell r="W945">
            <v>0</v>
          </cell>
          <cell r="X945">
            <v>0</v>
          </cell>
          <cell r="Z945">
            <v>0</v>
          </cell>
          <cell r="AA945">
            <v>0</v>
          </cell>
          <cell r="AC945">
            <v>0</v>
          </cell>
          <cell r="AD945">
            <v>0</v>
          </cell>
          <cell r="AF945">
            <v>0</v>
          </cell>
          <cell r="AG945">
            <v>0</v>
          </cell>
          <cell r="AI945">
            <v>0</v>
          </cell>
          <cell r="AJ945">
            <v>0</v>
          </cell>
          <cell r="AL945">
            <v>0</v>
          </cell>
          <cell r="AM945">
            <v>0</v>
          </cell>
          <cell r="AO945">
            <v>0</v>
          </cell>
          <cell r="AP945">
            <v>0</v>
          </cell>
          <cell r="AR945">
            <v>0</v>
          </cell>
          <cell r="AS945">
            <v>0</v>
          </cell>
          <cell r="AU945">
            <v>0</v>
          </cell>
          <cell r="AV945">
            <v>0</v>
          </cell>
          <cell r="AX945">
            <v>0</v>
          </cell>
          <cell r="AY945">
            <v>0</v>
          </cell>
          <cell r="BA945">
            <v>0</v>
          </cell>
          <cell r="BB945">
            <v>0</v>
          </cell>
          <cell r="BD945">
            <v>0</v>
          </cell>
          <cell r="BE945">
            <v>0</v>
          </cell>
          <cell r="BG945">
            <v>0</v>
          </cell>
          <cell r="BH945">
            <v>0</v>
          </cell>
          <cell r="BJ945">
            <v>0</v>
          </cell>
          <cell r="BK945">
            <v>0</v>
          </cell>
          <cell r="BM945">
            <v>0</v>
          </cell>
          <cell r="BN945">
            <v>0</v>
          </cell>
          <cell r="BP945">
            <v>0</v>
          </cell>
          <cell r="BQ945">
            <v>0</v>
          </cell>
          <cell r="BS945">
            <v>0</v>
          </cell>
          <cell r="BT945">
            <v>0</v>
          </cell>
          <cell r="BV945">
            <v>0</v>
          </cell>
          <cell r="BW945">
            <v>0</v>
          </cell>
          <cell r="BY945">
            <v>0</v>
          </cell>
          <cell r="BZ945">
            <v>0</v>
          </cell>
          <cell r="CB945">
            <v>0</v>
          </cell>
          <cell r="CC945">
            <v>0</v>
          </cell>
          <cell r="CE945">
            <v>0</v>
          </cell>
          <cell r="CF945">
            <v>0</v>
          </cell>
          <cell r="CH945">
            <v>0</v>
          </cell>
          <cell r="CI945">
            <v>0</v>
          </cell>
          <cell r="CK945">
            <v>0</v>
          </cell>
          <cell r="CL945">
            <v>0</v>
          </cell>
          <cell r="CN945">
            <v>0</v>
          </cell>
          <cell r="CO945">
            <v>0</v>
          </cell>
        </row>
        <row r="946">
          <cell r="B946">
            <v>0</v>
          </cell>
          <cell r="C946">
            <v>0</v>
          </cell>
          <cell r="E946">
            <v>0</v>
          </cell>
          <cell r="F946">
            <v>0</v>
          </cell>
          <cell r="H946">
            <v>0</v>
          </cell>
          <cell r="I946">
            <v>0</v>
          </cell>
          <cell r="K946">
            <v>0</v>
          </cell>
          <cell r="L946">
            <v>0</v>
          </cell>
          <cell r="N946">
            <v>0</v>
          </cell>
          <cell r="O946">
            <v>0</v>
          </cell>
          <cell r="Q946">
            <v>0</v>
          </cell>
          <cell r="R946">
            <v>0</v>
          </cell>
          <cell r="T946">
            <v>0</v>
          </cell>
          <cell r="U946">
            <v>0</v>
          </cell>
          <cell r="W946">
            <v>0</v>
          </cell>
          <cell r="X946">
            <v>0</v>
          </cell>
          <cell r="Z946">
            <v>0</v>
          </cell>
          <cell r="AA946">
            <v>0</v>
          </cell>
          <cell r="AC946">
            <v>0</v>
          </cell>
          <cell r="AD946">
            <v>0</v>
          </cell>
          <cell r="AF946">
            <v>0</v>
          </cell>
          <cell r="AG946">
            <v>0</v>
          </cell>
          <cell r="AI946">
            <v>0</v>
          </cell>
          <cell r="AJ946">
            <v>0</v>
          </cell>
          <cell r="AL946">
            <v>0</v>
          </cell>
          <cell r="AM946">
            <v>0</v>
          </cell>
          <cell r="AO946">
            <v>0</v>
          </cell>
          <cell r="AP946">
            <v>0</v>
          </cell>
          <cell r="AR946">
            <v>0</v>
          </cell>
          <cell r="AS946">
            <v>0</v>
          </cell>
          <cell r="AU946">
            <v>0</v>
          </cell>
          <cell r="AV946">
            <v>0</v>
          </cell>
          <cell r="AX946">
            <v>0</v>
          </cell>
          <cell r="AY946">
            <v>0</v>
          </cell>
          <cell r="BA946">
            <v>0</v>
          </cell>
          <cell r="BB946">
            <v>0</v>
          </cell>
          <cell r="BD946">
            <v>0</v>
          </cell>
          <cell r="BE946">
            <v>0</v>
          </cell>
          <cell r="BG946">
            <v>0</v>
          </cell>
          <cell r="BH946">
            <v>0</v>
          </cell>
          <cell r="BJ946">
            <v>0</v>
          </cell>
          <cell r="BK946">
            <v>0</v>
          </cell>
          <cell r="BM946">
            <v>0</v>
          </cell>
          <cell r="BN946">
            <v>0</v>
          </cell>
          <cell r="BP946">
            <v>0</v>
          </cell>
          <cell r="BQ946">
            <v>0</v>
          </cell>
          <cell r="BS946">
            <v>0</v>
          </cell>
          <cell r="BT946">
            <v>0</v>
          </cell>
          <cell r="BV946">
            <v>0</v>
          </cell>
          <cell r="BW946">
            <v>0</v>
          </cell>
          <cell r="BY946">
            <v>0</v>
          </cell>
          <cell r="BZ946">
            <v>0</v>
          </cell>
          <cell r="CB946">
            <v>0</v>
          </cell>
          <cell r="CC946">
            <v>0</v>
          </cell>
          <cell r="CE946">
            <v>0</v>
          </cell>
          <cell r="CF946">
            <v>0</v>
          </cell>
          <cell r="CH946">
            <v>0</v>
          </cell>
          <cell r="CI946">
            <v>0</v>
          </cell>
          <cell r="CK946">
            <v>0</v>
          </cell>
          <cell r="CL946">
            <v>0</v>
          </cell>
          <cell r="CN946">
            <v>0</v>
          </cell>
          <cell r="CO946">
            <v>0</v>
          </cell>
        </row>
        <row r="947">
          <cell r="B947">
            <v>0</v>
          </cell>
          <cell r="C947">
            <v>0</v>
          </cell>
          <cell r="E947">
            <v>0</v>
          </cell>
          <cell r="F947">
            <v>0</v>
          </cell>
          <cell r="H947">
            <v>0</v>
          </cell>
          <cell r="I947">
            <v>0</v>
          </cell>
          <cell r="K947">
            <v>0</v>
          </cell>
          <cell r="L947">
            <v>0</v>
          </cell>
          <cell r="N947">
            <v>0</v>
          </cell>
          <cell r="O947">
            <v>0</v>
          </cell>
          <cell r="Q947">
            <v>0</v>
          </cell>
          <cell r="R947">
            <v>0</v>
          </cell>
          <cell r="T947">
            <v>0</v>
          </cell>
          <cell r="U947">
            <v>0</v>
          </cell>
          <cell r="W947">
            <v>0</v>
          </cell>
          <cell r="X947">
            <v>0</v>
          </cell>
          <cell r="Z947">
            <v>0</v>
          </cell>
          <cell r="AA947">
            <v>0</v>
          </cell>
          <cell r="AC947">
            <v>0</v>
          </cell>
          <cell r="AD947">
            <v>0</v>
          </cell>
          <cell r="AF947">
            <v>0</v>
          </cell>
          <cell r="AG947">
            <v>0</v>
          </cell>
          <cell r="AI947">
            <v>0</v>
          </cell>
          <cell r="AJ947">
            <v>0</v>
          </cell>
          <cell r="AL947">
            <v>0</v>
          </cell>
          <cell r="AM947">
            <v>0</v>
          </cell>
          <cell r="AO947">
            <v>0</v>
          </cell>
          <cell r="AP947">
            <v>0</v>
          </cell>
          <cell r="AR947">
            <v>0</v>
          </cell>
          <cell r="AS947">
            <v>0</v>
          </cell>
          <cell r="AU947">
            <v>0</v>
          </cell>
          <cell r="AV947">
            <v>0</v>
          </cell>
          <cell r="AX947">
            <v>0</v>
          </cell>
          <cell r="AY947">
            <v>0</v>
          </cell>
          <cell r="BA947">
            <v>0</v>
          </cell>
          <cell r="BB947">
            <v>0</v>
          </cell>
          <cell r="BD947">
            <v>0</v>
          </cell>
          <cell r="BE947">
            <v>0</v>
          </cell>
          <cell r="BG947">
            <v>0</v>
          </cell>
          <cell r="BH947">
            <v>0</v>
          </cell>
          <cell r="BJ947">
            <v>0</v>
          </cell>
          <cell r="BK947">
            <v>0</v>
          </cell>
          <cell r="BM947">
            <v>0</v>
          </cell>
          <cell r="BN947">
            <v>0</v>
          </cell>
          <cell r="BP947">
            <v>0</v>
          </cell>
          <cell r="BQ947">
            <v>0</v>
          </cell>
          <cell r="BS947">
            <v>0</v>
          </cell>
          <cell r="BT947">
            <v>0</v>
          </cell>
          <cell r="BV947">
            <v>0</v>
          </cell>
          <cell r="BW947">
            <v>0</v>
          </cell>
          <cell r="BY947">
            <v>0</v>
          </cell>
          <cell r="BZ947">
            <v>0</v>
          </cell>
          <cell r="CB947">
            <v>0</v>
          </cell>
          <cell r="CC947">
            <v>0</v>
          </cell>
          <cell r="CE947">
            <v>0</v>
          </cell>
          <cell r="CF947">
            <v>0</v>
          </cell>
          <cell r="CH947">
            <v>0</v>
          </cell>
          <cell r="CI947">
            <v>0</v>
          </cell>
          <cell r="CK947">
            <v>0</v>
          </cell>
          <cell r="CL947">
            <v>0</v>
          </cell>
          <cell r="CN947">
            <v>0</v>
          </cell>
          <cell r="CO947">
            <v>0</v>
          </cell>
        </row>
        <row r="948">
          <cell r="B948">
            <v>0</v>
          </cell>
          <cell r="C948">
            <v>0</v>
          </cell>
          <cell r="E948">
            <v>0</v>
          </cell>
          <cell r="F948">
            <v>0</v>
          </cell>
          <cell r="H948">
            <v>0</v>
          </cell>
          <cell r="I948">
            <v>0</v>
          </cell>
          <cell r="K948">
            <v>0</v>
          </cell>
          <cell r="L948">
            <v>0</v>
          </cell>
          <cell r="N948">
            <v>0</v>
          </cell>
          <cell r="O948">
            <v>0</v>
          </cell>
          <cell r="Q948">
            <v>0</v>
          </cell>
          <cell r="R948">
            <v>0</v>
          </cell>
          <cell r="T948">
            <v>0</v>
          </cell>
          <cell r="U948">
            <v>0</v>
          </cell>
          <cell r="W948">
            <v>0</v>
          </cell>
          <cell r="X948">
            <v>0</v>
          </cell>
          <cell r="Z948">
            <v>0</v>
          </cell>
          <cell r="AA948">
            <v>0</v>
          </cell>
          <cell r="AC948">
            <v>0</v>
          </cell>
          <cell r="AD948">
            <v>0</v>
          </cell>
          <cell r="AF948">
            <v>0</v>
          </cell>
          <cell r="AG948">
            <v>0</v>
          </cell>
          <cell r="AI948">
            <v>0</v>
          </cell>
          <cell r="AJ948">
            <v>0</v>
          </cell>
          <cell r="AL948">
            <v>0</v>
          </cell>
          <cell r="AM948">
            <v>0</v>
          </cell>
          <cell r="AO948">
            <v>0</v>
          </cell>
          <cell r="AP948">
            <v>0</v>
          </cell>
          <cell r="AR948">
            <v>0</v>
          </cell>
          <cell r="AS948">
            <v>0</v>
          </cell>
          <cell r="AU948">
            <v>0</v>
          </cell>
          <cell r="AV948">
            <v>0</v>
          </cell>
          <cell r="AX948">
            <v>0</v>
          </cell>
          <cell r="AY948">
            <v>0</v>
          </cell>
          <cell r="BA948">
            <v>0</v>
          </cell>
          <cell r="BB948">
            <v>0</v>
          </cell>
          <cell r="BD948">
            <v>0</v>
          </cell>
          <cell r="BE948">
            <v>0</v>
          </cell>
          <cell r="BG948">
            <v>0</v>
          </cell>
          <cell r="BH948">
            <v>0</v>
          </cell>
          <cell r="BJ948">
            <v>0</v>
          </cell>
          <cell r="BK948">
            <v>0</v>
          </cell>
          <cell r="BM948">
            <v>0</v>
          </cell>
          <cell r="BN948">
            <v>0</v>
          </cell>
          <cell r="BP948">
            <v>0</v>
          </cell>
          <cell r="BQ948">
            <v>0</v>
          </cell>
          <cell r="BS948">
            <v>0</v>
          </cell>
          <cell r="BT948">
            <v>0</v>
          </cell>
          <cell r="BV948">
            <v>0</v>
          </cell>
          <cell r="BW948">
            <v>0</v>
          </cell>
          <cell r="BY948">
            <v>0</v>
          </cell>
          <cell r="BZ948">
            <v>0</v>
          </cell>
          <cell r="CB948">
            <v>0</v>
          </cell>
          <cell r="CC948">
            <v>0</v>
          </cell>
          <cell r="CE948">
            <v>0</v>
          </cell>
          <cell r="CF948">
            <v>0</v>
          </cell>
          <cell r="CH948">
            <v>0</v>
          </cell>
          <cell r="CI948">
            <v>0</v>
          </cell>
          <cell r="CK948">
            <v>0</v>
          </cell>
          <cell r="CL948">
            <v>0</v>
          </cell>
          <cell r="CN948">
            <v>0</v>
          </cell>
          <cell r="CO948">
            <v>0</v>
          </cell>
        </row>
        <row r="949">
          <cell r="B949">
            <v>0</v>
          </cell>
          <cell r="C949">
            <v>0</v>
          </cell>
          <cell r="E949">
            <v>0</v>
          </cell>
          <cell r="F949">
            <v>0</v>
          </cell>
          <cell r="H949">
            <v>0</v>
          </cell>
          <cell r="I949">
            <v>0</v>
          </cell>
          <cell r="K949">
            <v>0</v>
          </cell>
          <cell r="L949">
            <v>0</v>
          </cell>
          <cell r="N949">
            <v>0</v>
          </cell>
          <cell r="O949">
            <v>0</v>
          </cell>
          <cell r="Q949">
            <v>0</v>
          </cell>
          <cell r="R949">
            <v>0</v>
          </cell>
          <cell r="T949">
            <v>0</v>
          </cell>
          <cell r="U949">
            <v>0</v>
          </cell>
          <cell r="W949">
            <v>0</v>
          </cell>
          <cell r="X949">
            <v>0</v>
          </cell>
          <cell r="Z949">
            <v>0</v>
          </cell>
          <cell r="AA949">
            <v>0</v>
          </cell>
          <cell r="AC949">
            <v>0</v>
          </cell>
          <cell r="AD949">
            <v>0</v>
          </cell>
          <cell r="AF949">
            <v>0</v>
          </cell>
          <cell r="AG949">
            <v>0</v>
          </cell>
          <cell r="AI949">
            <v>0</v>
          </cell>
          <cell r="AJ949">
            <v>0</v>
          </cell>
          <cell r="AL949">
            <v>0</v>
          </cell>
          <cell r="AM949">
            <v>0</v>
          </cell>
          <cell r="AO949">
            <v>0</v>
          </cell>
          <cell r="AP949">
            <v>0</v>
          </cell>
          <cell r="AR949">
            <v>0</v>
          </cell>
          <cell r="AS949">
            <v>0</v>
          </cell>
          <cell r="AU949">
            <v>0</v>
          </cell>
          <cell r="AV949">
            <v>0</v>
          </cell>
          <cell r="AX949">
            <v>0</v>
          </cell>
          <cell r="AY949">
            <v>0</v>
          </cell>
          <cell r="BA949">
            <v>0</v>
          </cell>
          <cell r="BB949">
            <v>0</v>
          </cell>
          <cell r="BD949">
            <v>0</v>
          </cell>
          <cell r="BE949">
            <v>0</v>
          </cell>
          <cell r="BG949">
            <v>0</v>
          </cell>
          <cell r="BH949">
            <v>0</v>
          </cell>
          <cell r="BJ949">
            <v>0</v>
          </cell>
          <cell r="BK949">
            <v>0</v>
          </cell>
          <cell r="BM949">
            <v>0</v>
          </cell>
          <cell r="BN949">
            <v>0</v>
          </cell>
          <cell r="BP949">
            <v>0</v>
          </cell>
          <cell r="BQ949">
            <v>0</v>
          </cell>
          <cell r="BS949">
            <v>0</v>
          </cell>
          <cell r="BT949">
            <v>0</v>
          </cell>
          <cell r="BV949">
            <v>0</v>
          </cell>
          <cell r="BW949">
            <v>0</v>
          </cell>
          <cell r="BY949">
            <v>0</v>
          </cell>
          <cell r="BZ949">
            <v>0</v>
          </cell>
          <cell r="CB949">
            <v>0</v>
          </cell>
          <cell r="CC949">
            <v>0</v>
          </cell>
          <cell r="CE949">
            <v>0</v>
          </cell>
          <cell r="CF949">
            <v>0</v>
          </cell>
          <cell r="CH949">
            <v>0</v>
          </cell>
          <cell r="CI949">
            <v>0</v>
          </cell>
          <cell r="CK949">
            <v>0</v>
          </cell>
          <cell r="CL949">
            <v>0</v>
          </cell>
          <cell r="CN949">
            <v>0</v>
          </cell>
          <cell r="CO949">
            <v>0</v>
          </cell>
        </row>
        <row r="950">
          <cell r="B950">
            <v>0</v>
          </cell>
          <cell r="C950">
            <v>0</v>
          </cell>
          <cell r="E950">
            <v>0</v>
          </cell>
          <cell r="F950">
            <v>0</v>
          </cell>
          <cell r="H950">
            <v>0</v>
          </cell>
          <cell r="I950">
            <v>0</v>
          </cell>
          <cell r="K950">
            <v>0</v>
          </cell>
          <cell r="L950">
            <v>0</v>
          </cell>
          <cell r="N950">
            <v>0</v>
          </cell>
          <cell r="O950">
            <v>0</v>
          </cell>
          <cell r="Q950">
            <v>0</v>
          </cell>
          <cell r="R950">
            <v>0</v>
          </cell>
          <cell r="T950">
            <v>0</v>
          </cell>
          <cell r="U950">
            <v>0</v>
          </cell>
          <cell r="W950">
            <v>0</v>
          </cell>
          <cell r="X950">
            <v>0</v>
          </cell>
          <cell r="Z950">
            <v>0</v>
          </cell>
          <cell r="AA950">
            <v>0</v>
          </cell>
          <cell r="AC950">
            <v>0</v>
          </cell>
          <cell r="AD950">
            <v>0</v>
          </cell>
          <cell r="AF950">
            <v>0</v>
          </cell>
          <cell r="AG950">
            <v>0</v>
          </cell>
          <cell r="AI950">
            <v>0</v>
          </cell>
          <cell r="AJ950">
            <v>0</v>
          </cell>
          <cell r="AL950">
            <v>0</v>
          </cell>
          <cell r="AM950">
            <v>0</v>
          </cell>
          <cell r="AO950">
            <v>0</v>
          </cell>
          <cell r="AP950">
            <v>0</v>
          </cell>
          <cell r="AR950">
            <v>0</v>
          </cell>
          <cell r="AS950">
            <v>0</v>
          </cell>
          <cell r="AU950">
            <v>0</v>
          </cell>
          <cell r="AV950">
            <v>0</v>
          </cell>
          <cell r="AX950">
            <v>0</v>
          </cell>
          <cell r="AY950">
            <v>0</v>
          </cell>
          <cell r="BA950">
            <v>0</v>
          </cell>
          <cell r="BB950">
            <v>0</v>
          </cell>
          <cell r="BD950">
            <v>0</v>
          </cell>
          <cell r="BE950">
            <v>0</v>
          </cell>
          <cell r="BG950">
            <v>0</v>
          </cell>
          <cell r="BH950">
            <v>0</v>
          </cell>
          <cell r="BJ950">
            <v>0</v>
          </cell>
          <cell r="BK950">
            <v>0</v>
          </cell>
          <cell r="BM950">
            <v>0</v>
          </cell>
          <cell r="BN950">
            <v>0</v>
          </cell>
          <cell r="BP950">
            <v>0</v>
          </cell>
          <cell r="BQ950">
            <v>0</v>
          </cell>
          <cell r="BS950">
            <v>0</v>
          </cell>
          <cell r="BT950">
            <v>0</v>
          </cell>
          <cell r="BV950">
            <v>0</v>
          </cell>
          <cell r="BW950">
            <v>0</v>
          </cell>
          <cell r="BY950">
            <v>0</v>
          </cell>
          <cell r="BZ950">
            <v>0</v>
          </cell>
          <cell r="CB950">
            <v>0</v>
          </cell>
          <cell r="CC950">
            <v>0</v>
          </cell>
          <cell r="CE950">
            <v>0</v>
          </cell>
          <cell r="CF950">
            <v>0</v>
          </cell>
          <cell r="CH950">
            <v>0</v>
          </cell>
          <cell r="CI950">
            <v>0</v>
          </cell>
          <cell r="CK950">
            <v>0</v>
          </cell>
          <cell r="CL950">
            <v>0</v>
          </cell>
          <cell r="CN950">
            <v>0</v>
          </cell>
          <cell r="CO950">
            <v>0</v>
          </cell>
        </row>
        <row r="951">
          <cell r="B951">
            <v>0</v>
          </cell>
          <cell r="C951">
            <v>0</v>
          </cell>
          <cell r="E951">
            <v>0</v>
          </cell>
          <cell r="F951">
            <v>0</v>
          </cell>
          <cell r="H951">
            <v>0</v>
          </cell>
          <cell r="I951">
            <v>0</v>
          </cell>
          <cell r="K951">
            <v>0</v>
          </cell>
          <cell r="L951">
            <v>0</v>
          </cell>
          <cell r="N951">
            <v>0</v>
          </cell>
          <cell r="O951">
            <v>0</v>
          </cell>
          <cell r="Q951">
            <v>0</v>
          </cell>
          <cell r="R951">
            <v>0</v>
          </cell>
          <cell r="T951">
            <v>0</v>
          </cell>
          <cell r="U951">
            <v>0</v>
          </cell>
          <cell r="W951">
            <v>0</v>
          </cell>
          <cell r="X951">
            <v>0</v>
          </cell>
          <cell r="Z951">
            <v>0</v>
          </cell>
          <cell r="AA951">
            <v>0</v>
          </cell>
          <cell r="AC951">
            <v>0</v>
          </cell>
          <cell r="AD951">
            <v>0</v>
          </cell>
          <cell r="AF951">
            <v>0</v>
          </cell>
          <cell r="AG951">
            <v>0</v>
          </cell>
          <cell r="AI951">
            <v>0</v>
          </cell>
          <cell r="AJ951">
            <v>0</v>
          </cell>
          <cell r="AL951">
            <v>0</v>
          </cell>
          <cell r="AM951">
            <v>0</v>
          </cell>
          <cell r="AO951">
            <v>0</v>
          </cell>
          <cell r="AP951">
            <v>0</v>
          </cell>
          <cell r="AR951">
            <v>0</v>
          </cell>
          <cell r="AS951">
            <v>0</v>
          </cell>
          <cell r="AU951">
            <v>0</v>
          </cell>
          <cell r="AV951">
            <v>0</v>
          </cell>
          <cell r="AX951">
            <v>0</v>
          </cell>
          <cell r="AY951">
            <v>0</v>
          </cell>
          <cell r="BA951">
            <v>0</v>
          </cell>
          <cell r="BB951">
            <v>0</v>
          </cell>
          <cell r="BD951">
            <v>0</v>
          </cell>
          <cell r="BE951">
            <v>0</v>
          </cell>
          <cell r="BG951">
            <v>0</v>
          </cell>
          <cell r="BH951">
            <v>0</v>
          </cell>
          <cell r="BJ951">
            <v>0</v>
          </cell>
          <cell r="BK951">
            <v>0</v>
          </cell>
          <cell r="BM951">
            <v>0</v>
          </cell>
          <cell r="BN951">
            <v>0</v>
          </cell>
          <cell r="BP951">
            <v>0</v>
          </cell>
          <cell r="BQ951">
            <v>0</v>
          </cell>
          <cell r="BS951">
            <v>0</v>
          </cell>
          <cell r="BT951">
            <v>0</v>
          </cell>
          <cell r="BV951">
            <v>0</v>
          </cell>
          <cell r="BW951">
            <v>0</v>
          </cell>
          <cell r="BY951">
            <v>0</v>
          </cell>
          <cell r="BZ951">
            <v>0</v>
          </cell>
          <cell r="CB951">
            <v>0</v>
          </cell>
          <cell r="CC951">
            <v>0</v>
          </cell>
          <cell r="CE951">
            <v>0</v>
          </cell>
          <cell r="CF951">
            <v>0</v>
          </cell>
          <cell r="CH951">
            <v>0</v>
          </cell>
          <cell r="CI951">
            <v>0</v>
          </cell>
          <cell r="CK951">
            <v>0</v>
          </cell>
          <cell r="CL951">
            <v>0</v>
          </cell>
          <cell r="CN951">
            <v>0</v>
          </cell>
          <cell r="CO951">
            <v>0</v>
          </cell>
        </row>
        <row r="952">
          <cell r="B952">
            <v>0</v>
          </cell>
          <cell r="C952">
            <v>0</v>
          </cell>
          <cell r="E952">
            <v>0</v>
          </cell>
          <cell r="F952">
            <v>0</v>
          </cell>
          <cell r="H952">
            <v>0</v>
          </cell>
          <cell r="I952">
            <v>0</v>
          </cell>
          <cell r="K952">
            <v>0</v>
          </cell>
          <cell r="L952">
            <v>0</v>
          </cell>
          <cell r="N952">
            <v>0</v>
          </cell>
          <cell r="O952">
            <v>0</v>
          </cell>
          <cell r="Q952">
            <v>0</v>
          </cell>
          <cell r="R952">
            <v>0</v>
          </cell>
          <cell r="T952">
            <v>0</v>
          </cell>
          <cell r="U952">
            <v>0</v>
          </cell>
          <cell r="W952">
            <v>0</v>
          </cell>
          <cell r="X952">
            <v>0</v>
          </cell>
          <cell r="Z952">
            <v>0</v>
          </cell>
          <cell r="AA952">
            <v>0</v>
          </cell>
          <cell r="AC952">
            <v>0</v>
          </cell>
          <cell r="AD952">
            <v>0</v>
          </cell>
          <cell r="AF952">
            <v>0</v>
          </cell>
          <cell r="AG952">
            <v>0</v>
          </cell>
          <cell r="AI952">
            <v>0</v>
          </cell>
          <cell r="AJ952">
            <v>0</v>
          </cell>
          <cell r="AL952">
            <v>0</v>
          </cell>
          <cell r="AM952">
            <v>0</v>
          </cell>
          <cell r="AO952">
            <v>0</v>
          </cell>
          <cell r="AP952">
            <v>0</v>
          </cell>
          <cell r="AR952">
            <v>0</v>
          </cell>
          <cell r="AS952">
            <v>0</v>
          </cell>
          <cell r="AU952">
            <v>0</v>
          </cell>
          <cell r="AV952">
            <v>0</v>
          </cell>
          <cell r="AX952">
            <v>0</v>
          </cell>
          <cell r="AY952">
            <v>0</v>
          </cell>
          <cell r="BA952">
            <v>0</v>
          </cell>
          <cell r="BB952">
            <v>0</v>
          </cell>
          <cell r="BD952">
            <v>0</v>
          </cell>
          <cell r="BE952">
            <v>0</v>
          </cell>
          <cell r="BG952">
            <v>0</v>
          </cell>
          <cell r="BH952">
            <v>0</v>
          </cell>
          <cell r="BJ952">
            <v>0</v>
          </cell>
          <cell r="BK952">
            <v>0</v>
          </cell>
          <cell r="BM952">
            <v>0</v>
          </cell>
          <cell r="BN952">
            <v>0</v>
          </cell>
          <cell r="BP952">
            <v>0</v>
          </cell>
          <cell r="BQ952">
            <v>0</v>
          </cell>
          <cell r="BS952">
            <v>0</v>
          </cell>
          <cell r="BT952">
            <v>0</v>
          </cell>
          <cell r="BV952">
            <v>0</v>
          </cell>
          <cell r="BW952">
            <v>0</v>
          </cell>
          <cell r="BY952">
            <v>0</v>
          </cell>
          <cell r="BZ952">
            <v>0</v>
          </cell>
          <cell r="CB952">
            <v>0</v>
          </cell>
          <cell r="CC952">
            <v>0</v>
          </cell>
          <cell r="CE952">
            <v>0</v>
          </cell>
          <cell r="CF952">
            <v>0</v>
          </cell>
          <cell r="CH952">
            <v>0</v>
          </cell>
          <cell r="CI952">
            <v>0</v>
          </cell>
          <cell r="CK952">
            <v>0</v>
          </cell>
          <cell r="CL952">
            <v>0</v>
          </cell>
          <cell r="CN952">
            <v>0</v>
          </cell>
          <cell r="CO952">
            <v>0</v>
          </cell>
        </row>
        <row r="953">
          <cell r="B953">
            <v>0</v>
          </cell>
          <cell r="C953">
            <v>0</v>
          </cell>
          <cell r="E953">
            <v>0</v>
          </cell>
          <cell r="F953">
            <v>0</v>
          </cell>
          <cell r="H953">
            <v>0</v>
          </cell>
          <cell r="I953">
            <v>0</v>
          </cell>
          <cell r="K953">
            <v>0</v>
          </cell>
          <cell r="L953">
            <v>0</v>
          </cell>
          <cell r="N953">
            <v>0</v>
          </cell>
          <cell r="O953">
            <v>0</v>
          </cell>
          <cell r="Q953">
            <v>0</v>
          </cell>
          <cell r="R953">
            <v>0</v>
          </cell>
          <cell r="T953">
            <v>0</v>
          </cell>
          <cell r="U953">
            <v>0</v>
          </cell>
          <cell r="W953">
            <v>0</v>
          </cell>
          <cell r="X953">
            <v>0</v>
          </cell>
          <cell r="Z953">
            <v>0</v>
          </cell>
          <cell r="AA953">
            <v>0</v>
          </cell>
          <cell r="AC953">
            <v>0</v>
          </cell>
          <cell r="AD953">
            <v>0</v>
          </cell>
          <cell r="AF953">
            <v>0</v>
          </cell>
          <cell r="AG953">
            <v>0</v>
          </cell>
          <cell r="AI953">
            <v>0</v>
          </cell>
          <cell r="AJ953">
            <v>0</v>
          </cell>
          <cell r="AL953">
            <v>0</v>
          </cell>
          <cell r="AM953">
            <v>0</v>
          </cell>
          <cell r="AO953">
            <v>0</v>
          </cell>
          <cell r="AP953">
            <v>0</v>
          </cell>
          <cell r="AR953">
            <v>0</v>
          </cell>
          <cell r="AS953">
            <v>0</v>
          </cell>
          <cell r="AU953">
            <v>0</v>
          </cell>
          <cell r="AV953">
            <v>0</v>
          </cell>
          <cell r="AX953">
            <v>0</v>
          </cell>
          <cell r="AY953">
            <v>0</v>
          </cell>
          <cell r="BA953">
            <v>0</v>
          </cell>
          <cell r="BB953">
            <v>0</v>
          </cell>
          <cell r="BD953">
            <v>0</v>
          </cell>
          <cell r="BE953">
            <v>0</v>
          </cell>
          <cell r="BG953">
            <v>0</v>
          </cell>
          <cell r="BH953">
            <v>0</v>
          </cell>
          <cell r="BJ953">
            <v>0</v>
          </cell>
          <cell r="BK953">
            <v>0</v>
          </cell>
          <cell r="BM953">
            <v>0</v>
          </cell>
          <cell r="BN953">
            <v>0</v>
          </cell>
          <cell r="BP953">
            <v>0</v>
          </cell>
          <cell r="BQ953">
            <v>0</v>
          </cell>
          <cell r="BS953">
            <v>0</v>
          </cell>
          <cell r="BT953">
            <v>0</v>
          </cell>
          <cell r="BV953">
            <v>0</v>
          </cell>
          <cell r="BW953">
            <v>0</v>
          </cell>
          <cell r="BY953">
            <v>0</v>
          </cell>
          <cell r="BZ953">
            <v>0</v>
          </cell>
          <cell r="CB953">
            <v>0</v>
          </cell>
          <cell r="CC953">
            <v>0</v>
          </cell>
          <cell r="CE953">
            <v>0</v>
          </cell>
          <cell r="CF953">
            <v>0</v>
          </cell>
          <cell r="CH953">
            <v>0</v>
          </cell>
          <cell r="CI953">
            <v>0</v>
          </cell>
          <cell r="CK953">
            <v>0</v>
          </cell>
          <cell r="CL953">
            <v>0</v>
          </cell>
          <cell r="CN953">
            <v>0</v>
          </cell>
          <cell r="CO953">
            <v>0</v>
          </cell>
        </row>
        <row r="954">
          <cell r="B954">
            <v>0</v>
          </cell>
          <cell r="C954">
            <v>0</v>
          </cell>
          <cell r="E954">
            <v>0</v>
          </cell>
          <cell r="F954">
            <v>0</v>
          </cell>
          <cell r="H954">
            <v>0</v>
          </cell>
          <cell r="I954">
            <v>0</v>
          </cell>
          <cell r="K954">
            <v>0</v>
          </cell>
          <cell r="L954">
            <v>0</v>
          </cell>
          <cell r="N954">
            <v>0</v>
          </cell>
          <cell r="O954">
            <v>0</v>
          </cell>
          <cell r="Q954">
            <v>0</v>
          </cell>
          <cell r="R954">
            <v>0</v>
          </cell>
          <cell r="T954">
            <v>0</v>
          </cell>
          <cell r="U954">
            <v>0</v>
          </cell>
          <cell r="W954">
            <v>0</v>
          </cell>
          <cell r="X954">
            <v>0</v>
          </cell>
          <cell r="Z954">
            <v>0</v>
          </cell>
          <cell r="AA954">
            <v>0</v>
          </cell>
          <cell r="AC954">
            <v>0</v>
          </cell>
          <cell r="AD954">
            <v>0</v>
          </cell>
          <cell r="AF954">
            <v>0</v>
          </cell>
          <cell r="AG954">
            <v>0</v>
          </cell>
          <cell r="AI954">
            <v>0</v>
          </cell>
          <cell r="AJ954">
            <v>0</v>
          </cell>
          <cell r="AL954">
            <v>0</v>
          </cell>
          <cell r="AM954">
            <v>0</v>
          </cell>
          <cell r="AO954">
            <v>0</v>
          </cell>
          <cell r="AP954">
            <v>0</v>
          </cell>
          <cell r="AR954">
            <v>0</v>
          </cell>
          <cell r="AS954">
            <v>0</v>
          </cell>
          <cell r="AU954">
            <v>0</v>
          </cell>
          <cell r="AV954">
            <v>0</v>
          </cell>
          <cell r="AX954">
            <v>0</v>
          </cell>
          <cell r="AY954">
            <v>0</v>
          </cell>
          <cell r="BA954">
            <v>0</v>
          </cell>
          <cell r="BB954">
            <v>0</v>
          </cell>
          <cell r="BD954">
            <v>0</v>
          </cell>
          <cell r="BE954">
            <v>0</v>
          </cell>
          <cell r="BG954">
            <v>0</v>
          </cell>
          <cell r="BH954">
            <v>0</v>
          </cell>
          <cell r="BJ954">
            <v>0</v>
          </cell>
          <cell r="BK954">
            <v>0</v>
          </cell>
          <cell r="BM954">
            <v>0</v>
          </cell>
          <cell r="BN954">
            <v>0</v>
          </cell>
          <cell r="BP954">
            <v>0</v>
          </cell>
          <cell r="BQ954">
            <v>0</v>
          </cell>
          <cell r="BS954">
            <v>0</v>
          </cell>
          <cell r="BT954">
            <v>0</v>
          </cell>
          <cell r="BV954">
            <v>0</v>
          </cell>
          <cell r="BW954">
            <v>0</v>
          </cell>
          <cell r="BY954">
            <v>0</v>
          </cell>
          <cell r="BZ954">
            <v>0</v>
          </cell>
          <cell r="CB954">
            <v>0</v>
          </cell>
          <cell r="CC954">
            <v>0</v>
          </cell>
          <cell r="CE954">
            <v>0</v>
          </cell>
          <cell r="CF954">
            <v>0</v>
          </cell>
          <cell r="CH954">
            <v>0</v>
          </cell>
          <cell r="CI954">
            <v>0</v>
          </cell>
          <cell r="CK954">
            <v>0</v>
          </cell>
          <cell r="CL954">
            <v>0</v>
          </cell>
          <cell r="CN954">
            <v>0</v>
          </cell>
          <cell r="CO954">
            <v>0</v>
          </cell>
        </row>
        <row r="955">
          <cell r="B955">
            <v>0</v>
          </cell>
          <cell r="C955">
            <v>0</v>
          </cell>
          <cell r="E955">
            <v>0</v>
          </cell>
          <cell r="F955">
            <v>0</v>
          </cell>
          <cell r="H955">
            <v>0</v>
          </cell>
          <cell r="I955">
            <v>0</v>
          </cell>
          <cell r="K955">
            <v>0</v>
          </cell>
          <cell r="L955">
            <v>0</v>
          </cell>
          <cell r="N955">
            <v>0</v>
          </cell>
          <cell r="O955">
            <v>0</v>
          </cell>
          <cell r="Q955">
            <v>0</v>
          </cell>
          <cell r="R955">
            <v>0</v>
          </cell>
          <cell r="T955">
            <v>0</v>
          </cell>
          <cell r="U955">
            <v>0</v>
          </cell>
          <cell r="W955">
            <v>0</v>
          </cell>
          <cell r="X955">
            <v>0</v>
          </cell>
          <cell r="Z955">
            <v>0</v>
          </cell>
          <cell r="AA955">
            <v>0</v>
          </cell>
          <cell r="AC955">
            <v>0</v>
          </cell>
          <cell r="AD955">
            <v>0</v>
          </cell>
          <cell r="AF955">
            <v>0</v>
          </cell>
          <cell r="AG955">
            <v>0</v>
          </cell>
          <cell r="AI955">
            <v>0</v>
          </cell>
          <cell r="AJ955">
            <v>0</v>
          </cell>
          <cell r="AL955">
            <v>0</v>
          </cell>
          <cell r="AM955">
            <v>0</v>
          </cell>
          <cell r="AO955">
            <v>0</v>
          </cell>
          <cell r="AP955">
            <v>0</v>
          </cell>
          <cell r="AR955">
            <v>0</v>
          </cell>
          <cell r="AS955">
            <v>0</v>
          </cell>
          <cell r="AU955">
            <v>0</v>
          </cell>
          <cell r="AV955">
            <v>0</v>
          </cell>
          <cell r="AX955">
            <v>0</v>
          </cell>
          <cell r="AY955">
            <v>0</v>
          </cell>
          <cell r="BA955">
            <v>0</v>
          </cell>
          <cell r="BB955">
            <v>0</v>
          </cell>
          <cell r="BD955">
            <v>0</v>
          </cell>
          <cell r="BE955">
            <v>0</v>
          </cell>
          <cell r="BG955">
            <v>0</v>
          </cell>
          <cell r="BH955">
            <v>0</v>
          </cell>
          <cell r="BJ955">
            <v>0</v>
          </cell>
          <cell r="BK955">
            <v>0</v>
          </cell>
          <cell r="BM955">
            <v>0</v>
          </cell>
          <cell r="BN955">
            <v>0</v>
          </cell>
          <cell r="BP955">
            <v>0</v>
          </cell>
          <cell r="BQ955">
            <v>0</v>
          </cell>
          <cell r="BS955">
            <v>0</v>
          </cell>
          <cell r="BT955">
            <v>0</v>
          </cell>
          <cell r="BV955">
            <v>0</v>
          </cell>
          <cell r="BW955">
            <v>0</v>
          </cell>
          <cell r="BY955">
            <v>0</v>
          </cell>
          <cell r="BZ955">
            <v>0</v>
          </cell>
          <cell r="CB955">
            <v>0</v>
          </cell>
          <cell r="CC955">
            <v>0</v>
          </cell>
          <cell r="CE955">
            <v>0</v>
          </cell>
          <cell r="CF955">
            <v>0</v>
          </cell>
          <cell r="CH955">
            <v>0</v>
          </cell>
          <cell r="CI955">
            <v>0</v>
          </cell>
          <cell r="CK955">
            <v>0</v>
          </cell>
          <cell r="CL955">
            <v>0</v>
          </cell>
          <cell r="CN955">
            <v>0</v>
          </cell>
          <cell r="CO955">
            <v>0</v>
          </cell>
        </row>
        <row r="956">
          <cell r="B956">
            <v>0</v>
          </cell>
          <cell r="C956">
            <v>0</v>
          </cell>
          <cell r="E956">
            <v>0</v>
          </cell>
          <cell r="F956">
            <v>0</v>
          </cell>
          <cell r="H956">
            <v>0</v>
          </cell>
          <cell r="I956">
            <v>0</v>
          </cell>
          <cell r="K956">
            <v>0</v>
          </cell>
          <cell r="L956">
            <v>0</v>
          </cell>
          <cell r="N956">
            <v>0</v>
          </cell>
          <cell r="O956">
            <v>0</v>
          </cell>
          <cell r="Q956">
            <v>0</v>
          </cell>
          <cell r="R956">
            <v>0</v>
          </cell>
          <cell r="T956">
            <v>0</v>
          </cell>
          <cell r="U956">
            <v>0</v>
          </cell>
          <cell r="W956">
            <v>0</v>
          </cell>
          <cell r="X956">
            <v>0</v>
          </cell>
          <cell r="Z956">
            <v>0</v>
          </cell>
          <cell r="AA956">
            <v>0</v>
          </cell>
          <cell r="AC956">
            <v>0</v>
          </cell>
          <cell r="AD956">
            <v>0</v>
          </cell>
          <cell r="AF956">
            <v>0</v>
          </cell>
          <cell r="AG956">
            <v>0</v>
          </cell>
          <cell r="AI956">
            <v>0</v>
          </cell>
          <cell r="AJ956">
            <v>0</v>
          </cell>
          <cell r="AL956">
            <v>0</v>
          </cell>
          <cell r="AM956">
            <v>0</v>
          </cell>
          <cell r="AO956">
            <v>0</v>
          </cell>
          <cell r="AP956">
            <v>0</v>
          </cell>
          <cell r="AR956">
            <v>0</v>
          </cell>
          <cell r="AS956">
            <v>0</v>
          </cell>
          <cell r="AU956">
            <v>0</v>
          </cell>
          <cell r="AV956">
            <v>0</v>
          </cell>
          <cell r="AX956">
            <v>0</v>
          </cell>
          <cell r="AY956">
            <v>0</v>
          </cell>
          <cell r="BA956">
            <v>0</v>
          </cell>
          <cell r="BB956">
            <v>0</v>
          </cell>
          <cell r="BD956">
            <v>0</v>
          </cell>
          <cell r="BE956">
            <v>0</v>
          </cell>
          <cell r="BG956">
            <v>0</v>
          </cell>
          <cell r="BH956">
            <v>0</v>
          </cell>
          <cell r="BJ956">
            <v>0</v>
          </cell>
          <cell r="BK956">
            <v>0</v>
          </cell>
          <cell r="BM956">
            <v>0</v>
          </cell>
          <cell r="BN956">
            <v>0</v>
          </cell>
          <cell r="BP956">
            <v>0</v>
          </cell>
          <cell r="BQ956">
            <v>0</v>
          </cell>
          <cell r="BS956">
            <v>0</v>
          </cell>
          <cell r="BT956">
            <v>0</v>
          </cell>
          <cell r="BV956">
            <v>0</v>
          </cell>
          <cell r="BW956">
            <v>0</v>
          </cell>
          <cell r="BY956">
            <v>0</v>
          </cell>
          <cell r="BZ956">
            <v>0</v>
          </cell>
          <cell r="CB956">
            <v>0</v>
          </cell>
          <cell r="CC956">
            <v>0</v>
          </cell>
          <cell r="CE956">
            <v>0</v>
          </cell>
          <cell r="CF956">
            <v>0</v>
          </cell>
          <cell r="CH956">
            <v>0</v>
          </cell>
          <cell r="CI956">
            <v>0</v>
          </cell>
          <cell r="CK956">
            <v>0</v>
          </cell>
          <cell r="CL956">
            <v>0</v>
          </cell>
          <cell r="CN956">
            <v>0</v>
          </cell>
          <cell r="CO956">
            <v>0</v>
          </cell>
        </row>
        <row r="957">
          <cell r="B957">
            <v>0</v>
          </cell>
          <cell r="C957">
            <v>0</v>
          </cell>
          <cell r="E957">
            <v>0</v>
          </cell>
          <cell r="F957">
            <v>0</v>
          </cell>
          <cell r="H957">
            <v>0</v>
          </cell>
          <cell r="I957">
            <v>0</v>
          </cell>
          <cell r="K957">
            <v>0</v>
          </cell>
          <cell r="L957">
            <v>0</v>
          </cell>
          <cell r="N957">
            <v>0</v>
          </cell>
          <cell r="O957">
            <v>0</v>
          </cell>
          <cell r="Q957">
            <v>0</v>
          </cell>
          <cell r="R957">
            <v>0</v>
          </cell>
          <cell r="T957">
            <v>0</v>
          </cell>
          <cell r="U957">
            <v>0</v>
          </cell>
          <cell r="W957">
            <v>0</v>
          </cell>
          <cell r="X957">
            <v>0</v>
          </cell>
          <cell r="Z957">
            <v>0</v>
          </cell>
          <cell r="AA957">
            <v>0</v>
          </cell>
          <cell r="AC957">
            <v>0</v>
          </cell>
          <cell r="AD957">
            <v>0</v>
          </cell>
          <cell r="AF957">
            <v>0</v>
          </cell>
          <cell r="AG957">
            <v>0</v>
          </cell>
          <cell r="AI957">
            <v>0</v>
          </cell>
          <cell r="AJ957">
            <v>0</v>
          </cell>
          <cell r="AL957">
            <v>0</v>
          </cell>
          <cell r="AM957">
            <v>0</v>
          </cell>
          <cell r="AO957">
            <v>0</v>
          </cell>
          <cell r="AP957">
            <v>0</v>
          </cell>
          <cell r="AR957">
            <v>0</v>
          </cell>
          <cell r="AS957">
            <v>0</v>
          </cell>
          <cell r="AU957">
            <v>0</v>
          </cell>
          <cell r="AV957">
            <v>0</v>
          </cell>
          <cell r="AX957">
            <v>0</v>
          </cell>
          <cell r="AY957">
            <v>0</v>
          </cell>
          <cell r="BA957">
            <v>0</v>
          </cell>
          <cell r="BB957">
            <v>0</v>
          </cell>
          <cell r="BD957">
            <v>0</v>
          </cell>
          <cell r="BE957">
            <v>0</v>
          </cell>
          <cell r="BG957">
            <v>0</v>
          </cell>
          <cell r="BH957">
            <v>0</v>
          </cell>
          <cell r="BJ957">
            <v>0</v>
          </cell>
          <cell r="BK957">
            <v>0</v>
          </cell>
          <cell r="BM957">
            <v>0</v>
          </cell>
          <cell r="BN957">
            <v>0</v>
          </cell>
          <cell r="BP957">
            <v>0</v>
          </cell>
          <cell r="BQ957">
            <v>0</v>
          </cell>
          <cell r="BS957">
            <v>0</v>
          </cell>
          <cell r="BT957">
            <v>0</v>
          </cell>
          <cell r="BV957">
            <v>0</v>
          </cell>
          <cell r="BW957">
            <v>0</v>
          </cell>
          <cell r="BY957">
            <v>0</v>
          </cell>
          <cell r="BZ957">
            <v>0</v>
          </cell>
          <cell r="CB957">
            <v>0</v>
          </cell>
          <cell r="CC957">
            <v>0</v>
          </cell>
          <cell r="CE957">
            <v>0</v>
          </cell>
          <cell r="CF957">
            <v>0</v>
          </cell>
          <cell r="CH957">
            <v>0</v>
          </cell>
          <cell r="CI957">
            <v>0</v>
          </cell>
          <cell r="CK957">
            <v>0</v>
          </cell>
          <cell r="CL957">
            <v>0</v>
          </cell>
          <cell r="CN957">
            <v>0</v>
          </cell>
          <cell r="CO957">
            <v>0</v>
          </cell>
        </row>
        <row r="958">
          <cell r="B958">
            <v>0</v>
          </cell>
          <cell r="C958">
            <v>0</v>
          </cell>
          <cell r="E958">
            <v>0</v>
          </cell>
          <cell r="F958">
            <v>0</v>
          </cell>
          <cell r="H958">
            <v>0</v>
          </cell>
          <cell r="I958">
            <v>0</v>
          </cell>
          <cell r="K958">
            <v>0</v>
          </cell>
          <cell r="L958">
            <v>0</v>
          </cell>
          <cell r="N958">
            <v>0</v>
          </cell>
          <cell r="O958">
            <v>0</v>
          </cell>
          <cell r="Q958">
            <v>0</v>
          </cell>
          <cell r="R958">
            <v>0</v>
          </cell>
          <cell r="T958">
            <v>0</v>
          </cell>
          <cell r="U958">
            <v>0</v>
          </cell>
          <cell r="W958">
            <v>0</v>
          </cell>
          <cell r="X958">
            <v>0</v>
          </cell>
          <cell r="Z958">
            <v>0</v>
          </cell>
          <cell r="AA958">
            <v>0</v>
          </cell>
          <cell r="AC958">
            <v>0</v>
          </cell>
          <cell r="AD958">
            <v>0</v>
          </cell>
          <cell r="AF958">
            <v>0</v>
          </cell>
          <cell r="AG958">
            <v>0</v>
          </cell>
          <cell r="AI958">
            <v>0</v>
          </cell>
          <cell r="AJ958">
            <v>0</v>
          </cell>
          <cell r="AL958">
            <v>0</v>
          </cell>
          <cell r="AM958">
            <v>0</v>
          </cell>
          <cell r="AO958">
            <v>0</v>
          </cell>
          <cell r="AP958">
            <v>0</v>
          </cell>
          <cell r="AR958">
            <v>0</v>
          </cell>
          <cell r="AS958">
            <v>0</v>
          </cell>
          <cell r="AU958">
            <v>0</v>
          </cell>
          <cell r="AV958">
            <v>0</v>
          </cell>
          <cell r="AX958">
            <v>0</v>
          </cell>
          <cell r="AY958">
            <v>0</v>
          </cell>
          <cell r="BA958">
            <v>0</v>
          </cell>
          <cell r="BB958">
            <v>0</v>
          </cell>
          <cell r="BD958">
            <v>0</v>
          </cell>
          <cell r="BE958">
            <v>0</v>
          </cell>
          <cell r="BG958">
            <v>0</v>
          </cell>
          <cell r="BH958">
            <v>0</v>
          </cell>
          <cell r="BJ958">
            <v>0</v>
          </cell>
          <cell r="BK958">
            <v>0</v>
          </cell>
          <cell r="BM958">
            <v>0</v>
          </cell>
          <cell r="BN958">
            <v>0</v>
          </cell>
          <cell r="BP958">
            <v>0</v>
          </cell>
          <cell r="BQ958">
            <v>0</v>
          </cell>
          <cell r="BS958">
            <v>0</v>
          </cell>
          <cell r="BT958">
            <v>0</v>
          </cell>
          <cell r="BV958">
            <v>0</v>
          </cell>
          <cell r="BW958">
            <v>0</v>
          </cell>
          <cell r="BY958">
            <v>0</v>
          </cell>
          <cell r="BZ958">
            <v>0</v>
          </cell>
          <cell r="CB958">
            <v>0</v>
          </cell>
          <cell r="CC958">
            <v>0</v>
          </cell>
          <cell r="CE958">
            <v>0</v>
          </cell>
          <cell r="CF958">
            <v>0</v>
          </cell>
          <cell r="CH958">
            <v>0</v>
          </cell>
          <cell r="CI958">
            <v>0</v>
          </cell>
          <cell r="CK958">
            <v>0</v>
          </cell>
          <cell r="CL958">
            <v>0</v>
          </cell>
          <cell r="CN958">
            <v>0</v>
          </cell>
          <cell r="CO958">
            <v>0</v>
          </cell>
        </row>
        <row r="959">
          <cell r="B959">
            <v>0</v>
          </cell>
          <cell r="C959">
            <v>0</v>
          </cell>
          <cell r="E959">
            <v>0</v>
          </cell>
          <cell r="F959">
            <v>0</v>
          </cell>
          <cell r="H959">
            <v>0</v>
          </cell>
          <cell r="I959">
            <v>0</v>
          </cell>
          <cell r="K959">
            <v>0</v>
          </cell>
          <cell r="L959">
            <v>0</v>
          </cell>
          <cell r="N959">
            <v>0</v>
          </cell>
          <cell r="O959">
            <v>0</v>
          </cell>
          <cell r="Q959">
            <v>0</v>
          </cell>
          <cell r="R959">
            <v>0</v>
          </cell>
          <cell r="T959">
            <v>0</v>
          </cell>
          <cell r="U959">
            <v>0</v>
          </cell>
          <cell r="W959">
            <v>0</v>
          </cell>
          <cell r="X959">
            <v>0</v>
          </cell>
          <cell r="Z959">
            <v>0</v>
          </cell>
          <cell r="AA959">
            <v>0</v>
          </cell>
          <cell r="AC959">
            <v>0</v>
          </cell>
          <cell r="AD959">
            <v>0</v>
          </cell>
          <cell r="AF959">
            <v>0</v>
          </cell>
          <cell r="AG959">
            <v>0</v>
          </cell>
          <cell r="AI959">
            <v>0</v>
          </cell>
          <cell r="AJ959">
            <v>0</v>
          </cell>
          <cell r="AL959">
            <v>0</v>
          </cell>
          <cell r="AM959">
            <v>0</v>
          </cell>
          <cell r="AO959">
            <v>0</v>
          </cell>
          <cell r="AP959">
            <v>0</v>
          </cell>
          <cell r="AR959">
            <v>0</v>
          </cell>
          <cell r="AS959">
            <v>0</v>
          </cell>
          <cell r="AU959">
            <v>0</v>
          </cell>
          <cell r="AV959">
            <v>0</v>
          </cell>
          <cell r="AX959">
            <v>0</v>
          </cell>
          <cell r="AY959">
            <v>0</v>
          </cell>
          <cell r="BA959">
            <v>0</v>
          </cell>
          <cell r="BB959">
            <v>0</v>
          </cell>
          <cell r="BD959">
            <v>0</v>
          </cell>
          <cell r="BE959">
            <v>0</v>
          </cell>
          <cell r="BG959">
            <v>0</v>
          </cell>
          <cell r="BH959">
            <v>0</v>
          </cell>
          <cell r="BJ959">
            <v>0</v>
          </cell>
          <cell r="BK959">
            <v>0</v>
          </cell>
          <cell r="BM959">
            <v>0</v>
          </cell>
          <cell r="BN959">
            <v>0</v>
          </cell>
          <cell r="BP959">
            <v>0</v>
          </cell>
          <cell r="BQ959">
            <v>0</v>
          </cell>
          <cell r="BS959">
            <v>0</v>
          </cell>
          <cell r="BT959">
            <v>0</v>
          </cell>
          <cell r="BV959">
            <v>0</v>
          </cell>
          <cell r="BW959">
            <v>0</v>
          </cell>
          <cell r="BY959">
            <v>0</v>
          </cell>
          <cell r="BZ959">
            <v>0</v>
          </cell>
          <cell r="CB959">
            <v>0</v>
          </cell>
          <cell r="CC959">
            <v>0</v>
          </cell>
          <cell r="CE959">
            <v>0</v>
          </cell>
          <cell r="CF959">
            <v>0</v>
          </cell>
          <cell r="CH959">
            <v>0</v>
          </cell>
          <cell r="CI959">
            <v>0</v>
          </cell>
          <cell r="CK959">
            <v>0</v>
          </cell>
          <cell r="CL959">
            <v>0</v>
          </cell>
          <cell r="CN959">
            <v>0</v>
          </cell>
          <cell r="CO959">
            <v>0</v>
          </cell>
        </row>
        <row r="960">
          <cell r="B960">
            <v>0</v>
          </cell>
          <cell r="C960">
            <v>0</v>
          </cell>
          <cell r="E960">
            <v>0</v>
          </cell>
          <cell r="F960">
            <v>0</v>
          </cell>
          <cell r="H960">
            <v>0</v>
          </cell>
          <cell r="I960">
            <v>0</v>
          </cell>
          <cell r="K960">
            <v>0</v>
          </cell>
          <cell r="L960">
            <v>0</v>
          </cell>
          <cell r="N960">
            <v>0</v>
          </cell>
          <cell r="O960">
            <v>0</v>
          </cell>
          <cell r="Q960">
            <v>0</v>
          </cell>
          <cell r="R960">
            <v>0</v>
          </cell>
          <cell r="T960">
            <v>0</v>
          </cell>
          <cell r="U960">
            <v>0</v>
          </cell>
          <cell r="W960">
            <v>0</v>
          </cell>
          <cell r="X960">
            <v>0</v>
          </cell>
          <cell r="Z960">
            <v>0</v>
          </cell>
          <cell r="AA960">
            <v>0</v>
          </cell>
          <cell r="AC960">
            <v>0</v>
          </cell>
          <cell r="AD960">
            <v>0</v>
          </cell>
          <cell r="AF960">
            <v>0</v>
          </cell>
          <cell r="AG960">
            <v>0</v>
          </cell>
          <cell r="AI960">
            <v>0</v>
          </cell>
          <cell r="AJ960">
            <v>0</v>
          </cell>
          <cell r="AL960">
            <v>0</v>
          </cell>
          <cell r="AM960">
            <v>0</v>
          </cell>
          <cell r="AO960">
            <v>0</v>
          </cell>
          <cell r="AP960">
            <v>0</v>
          </cell>
          <cell r="AR960">
            <v>0</v>
          </cell>
          <cell r="AS960">
            <v>0</v>
          </cell>
          <cell r="AU960">
            <v>0</v>
          </cell>
          <cell r="AV960">
            <v>0</v>
          </cell>
          <cell r="AX960">
            <v>0</v>
          </cell>
          <cell r="AY960">
            <v>0</v>
          </cell>
          <cell r="BA960">
            <v>0</v>
          </cell>
          <cell r="BB960">
            <v>0</v>
          </cell>
          <cell r="BD960">
            <v>0</v>
          </cell>
          <cell r="BE960">
            <v>0</v>
          </cell>
          <cell r="BG960">
            <v>0</v>
          </cell>
          <cell r="BH960">
            <v>0</v>
          </cell>
          <cell r="BJ960">
            <v>0</v>
          </cell>
          <cell r="BK960">
            <v>0</v>
          </cell>
          <cell r="BM960">
            <v>0</v>
          </cell>
          <cell r="BN960">
            <v>0</v>
          </cell>
          <cell r="BP960">
            <v>0</v>
          </cell>
          <cell r="BQ960">
            <v>0</v>
          </cell>
          <cell r="BS960">
            <v>0</v>
          </cell>
          <cell r="BT960">
            <v>0</v>
          </cell>
          <cell r="BV960">
            <v>0</v>
          </cell>
          <cell r="BW960">
            <v>0</v>
          </cell>
          <cell r="BY960">
            <v>0</v>
          </cell>
          <cell r="BZ960">
            <v>0</v>
          </cell>
          <cell r="CB960">
            <v>0</v>
          </cell>
          <cell r="CC960">
            <v>0</v>
          </cell>
          <cell r="CE960">
            <v>0</v>
          </cell>
          <cell r="CF960">
            <v>0</v>
          </cell>
          <cell r="CH960">
            <v>0</v>
          </cell>
          <cell r="CI960">
            <v>0</v>
          </cell>
          <cell r="CK960">
            <v>0</v>
          </cell>
          <cell r="CL960">
            <v>0</v>
          </cell>
          <cell r="CN960">
            <v>0</v>
          </cell>
          <cell r="CO960">
            <v>0</v>
          </cell>
        </row>
        <row r="961">
          <cell r="B961">
            <v>0</v>
          </cell>
          <cell r="C961">
            <v>0</v>
          </cell>
          <cell r="E961">
            <v>0</v>
          </cell>
          <cell r="F961">
            <v>0</v>
          </cell>
          <cell r="H961">
            <v>0</v>
          </cell>
          <cell r="I961">
            <v>0</v>
          </cell>
          <cell r="K961">
            <v>0</v>
          </cell>
          <cell r="L961">
            <v>0</v>
          </cell>
          <cell r="N961">
            <v>0</v>
          </cell>
          <cell r="O961">
            <v>0</v>
          </cell>
          <cell r="Q961">
            <v>0</v>
          </cell>
          <cell r="R961">
            <v>0</v>
          </cell>
          <cell r="T961">
            <v>0</v>
          </cell>
          <cell r="U961">
            <v>0</v>
          </cell>
          <cell r="W961">
            <v>0</v>
          </cell>
          <cell r="X961">
            <v>0</v>
          </cell>
          <cell r="Z961">
            <v>0</v>
          </cell>
          <cell r="AA961">
            <v>0</v>
          </cell>
          <cell r="AC961">
            <v>0</v>
          </cell>
          <cell r="AD961">
            <v>0</v>
          </cell>
          <cell r="AF961">
            <v>0</v>
          </cell>
          <cell r="AG961">
            <v>0</v>
          </cell>
          <cell r="AI961">
            <v>0</v>
          </cell>
          <cell r="AJ961">
            <v>0</v>
          </cell>
          <cell r="AL961">
            <v>0</v>
          </cell>
          <cell r="AM961">
            <v>0</v>
          </cell>
          <cell r="AO961">
            <v>0</v>
          </cell>
          <cell r="AP961">
            <v>0</v>
          </cell>
          <cell r="AR961">
            <v>0</v>
          </cell>
          <cell r="AS961">
            <v>0</v>
          </cell>
          <cell r="AU961">
            <v>0</v>
          </cell>
          <cell r="AV961">
            <v>0</v>
          </cell>
          <cell r="AX961">
            <v>0</v>
          </cell>
          <cell r="AY961">
            <v>0</v>
          </cell>
          <cell r="BA961">
            <v>0</v>
          </cell>
          <cell r="BB961">
            <v>0</v>
          </cell>
          <cell r="BD961">
            <v>0</v>
          </cell>
          <cell r="BE961">
            <v>0</v>
          </cell>
          <cell r="BG961">
            <v>0</v>
          </cell>
          <cell r="BH961">
            <v>0</v>
          </cell>
          <cell r="BJ961">
            <v>0</v>
          </cell>
          <cell r="BK961">
            <v>0</v>
          </cell>
          <cell r="BM961">
            <v>0</v>
          </cell>
          <cell r="BN961">
            <v>0</v>
          </cell>
          <cell r="BP961">
            <v>0</v>
          </cell>
          <cell r="BQ961">
            <v>0</v>
          </cell>
          <cell r="BS961">
            <v>0</v>
          </cell>
          <cell r="BT961">
            <v>0</v>
          </cell>
          <cell r="BV961">
            <v>0</v>
          </cell>
          <cell r="BW961">
            <v>0</v>
          </cell>
          <cell r="BY961">
            <v>0</v>
          </cell>
          <cell r="BZ961">
            <v>0</v>
          </cell>
          <cell r="CB961">
            <v>0</v>
          </cell>
          <cell r="CC961">
            <v>0</v>
          </cell>
          <cell r="CE961">
            <v>0</v>
          </cell>
          <cell r="CF961">
            <v>0</v>
          </cell>
          <cell r="CH961">
            <v>0</v>
          </cell>
          <cell r="CI961">
            <v>0</v>
          </cell>
          <cell r="CK961">
            <v>0</v>
          </cell>
          <cell r="CL961">
            <v>0</v>
          </cell>
          <cell r="CN961">
            <v>0</v>
          </cell>
          <cell r="CO961">
            <v>0</v>
          </cell>
        </row>
        <row r="962">
          <cell r="B962">
            <v>0</v>
          </cell>
          <cell r="C962">
            <v>0</v>
          </cell>
          <cell r="E962">
            <v>0</v>
          </cell>
          <cell r="F962">
            <v>0</v>
          </cell>
          <cell r="H962">
            <v>0</v>
          </cell>
          <cell r="I962">
            <v>0</v>
          </cell>
          <cell r="K962">
            <v>0</v>
          </cell>
          <cell r="L962">
            <v>0</v>
          </cell>
          <cell r="N962">
            <v>0</v>
          </cell>
          <cell r="O962">
            <v>0</v>
          </cell>
          <cell r="Q962">
            <v>0</v>
          </cell>
          <cell r="R962">
            <v>0</v>
          </cell>
          <cell r="T962">
            <v>0</v>
          </cell>
          <cell r="U962">
            <v>0</v>
          </cell>
          <cell r="W962">
            <v>0</v>
          </cell>
          <cell r="X962">
            <v>0</v>
          </cell>
          <cell r="Z962">
            <v>0</v>
          </cell>
          <cell r="AA962">
            <v>0</v>
          </cell>
          <cell r="AC962">
            <v>0</v>
          </cell>
          <cell r="AD962">
            <v>0</v>
          </cell>
          <cell r="AF962">
            <v>0</v>
          </cell>
          <cell r="AG962">
            <v>0</v>
          </cell>
          <cell r="AI962">
            <v>0</v>
          </cell>
          <cell r="AJ962">
            <v>0</v>
          </cell>
          <cell r="AL962">
            <v>0</v>
          </cell>
          <cell r="AM962">
            <v>0</v>
          </cell>
          <cell r="AO962">
            <v>0</v>
          </cell>
          <cell r="AP962">
            <v>0</v>
          </cell>
          <cell r="AR962">
            <v>0</v>
          </cell>
          <cell r="AS962">
            <v>0</v>
          </cell>
          <cell r="AU962">
            <v>0</v>
          </cell>
          <cell r="AV962">
            <v>0</v>
          </cell>
          <cell r="AX962">
            <v>0</v>
          </cell>
          <cell r="AY962">
            <v>0</v>
          </cell>
          <cell r="BA962">
            <v>0</v>
          </cell>
          <cell r="BB962">
            <v>0</v>
          </cell>
          <cell r="BD962">
            <v>0</v>
          </cell>
          <cell r="BE962">
            <v>0</v>
          </cell>
          <cell r="BG962">
            <v>0</v>
          </cell>
          <cell r="BH962">
            <v>0</v>
          </cell>
          <cell r="BJ962">
            <v>0</v>
          </cell>
          <cell r="BK962">
            <v>0</v>
          </cell>
          <cell r="BM962">
            <v>0</v>
          </cell>
          <cell r="BN962">
            <v>0</v>
          </cell>
          <cell r="BP962">
            <v>0</v>
          </cell>
          <cell r="BQ962">
            <v>0</v>
          </cell>
          <cell r="BS962">
            <v>0</v>
          </cell>
          <cell r="BT962">
            <v>0</v>
          </cell>
          <cell r="BV962">
            <v>0</v>
          </cell>
          <cell r="BW962">
            <v>0</v>
          </cell>
          <cell r="BY962">
            <v>0</v>
          </cell>
          <cell r="BZ962">
            <v>0</v>
          </cell>
          <cell r="CB962">
            <v>0</v>
          </cell>
          <cell r="CC962">
            <v>0</v>
          </cell>
          <cell r="CE962">
            <v>0</v>
          </cell>
          <cell r="CF962">
            <v>0</v>
          </cell>
          <cell r="CH962">
            <v>0</v>
          </cell>
          <cell r="CI962">
            <v>0</v>
          </cell>
          <cell r="CK962">
            <v>0</v>
          </cell>
          <cell r="CL962">
            <v>0</v>
          </cell>
          <cell r="CN962">
            <v>0</v>
          </cell>
          <cell r="CO962">
            <v>0</v>
          </cell>
        </row>
        <row r="963">
          <cell r="B963">
            <v>0</v>
          </cell>
          <cell r="C963">
            <v>0</v>
          </cell>
          <cell r="E963">
            <v>0</v>
          </cell>
          <cell r="F963">
            <v>0</v>
          </cell>
          <cell r="H963">
            <v>0</v>
          </cell>
          <cell r="I963">
            <v>0</v>
          </cell>
          <cell r="K963">
            <v>0</v>
          </cell>
          <cell r="L963">
            <v>0</v>
          </cell>
          <cell r="N963">
            <v>0</v>
          </cell>
          <cell r="O963">
            <v>0</v>
          </cell>
          <cell r="Q963">
            <v>0</v>
          </cell>
          <cell r="R963">
            <v>0</v>
          </cell>
          <cell r="T963">
            <v>0</v>
          </cell>
          <cell r="U963">
            <v>0</v>
          </cell>
          <cell r="W963">
            <v>0</v>
          </cell>
          <cell r="X963">
            <v>0</v>
          </cell>
          <cell r="Z963">
            <v>0</v>
          </cell>
          <cell r="AA963">
            <v>0</v>
          </cell>
          <cell r="AC963">
            <v>0</v>
          </cell>
          <cell r="AD963">
            <v>0</v>
          </cell>
          <cell r="AF963">
            <v>0</v>
          </cell>
          <cell r="AG963">
            <v>0</v>
          </cell>
          <cell r="AI963">
            <v>0</v>
          </cell>
          <cell r="AJ963">
            <v>0</v>
          </cell>
          <cell r="AL963">
            <v>0</v>
          </cell>
          <cell r="AM963">
            <v>0</v>
          </cell>
          <cell r="AO963">
            <v>0</v>
          </cell>
          <cell r="AP963">
            <v>0</v>
          </cell>
          <cell r="AR963">
            <v>0</v>
          </cell>
          <cell r="AS963">
            <v>0</v>
          </cell>
          <cell r="AU963">
            <v>0</v>
          </cell>
          <cell r="AV963">
            <v>0</v>
          </cell>
          <cell r="AX963">
            <v>0</v>
          </cell>
          <cell r="AY963">
            <v>0</v>
          </cell>
          <cell r="BA963">
            <v>0</v>
          </cell>
          <cell r="BB963">
            <v>0</v>
          </cell>
          <cell r="BD963">
            <v>0</v>
          </cell>
          <cell r="BE963">
            <v>0</v>
          </cell>
          <cell r="BG963">
            <v>0</v>
          </cell>
          <cell r="BH963">
            <v>0</v>
          </cell>
          <cell r="BJ963">
            <v>0</v>
          </cell>
          <cell r="BK963">
            <v>0</v>
          </cell>
          <cell r="BM963">
            <v>0</v>
          </cell>
          <cell r="BN963">
            <v>0</v>
          </cell>
          <cell r="BP963">
            <v>0</v>
          </cell>
          <cell r="BQ963">
            <v>0</v>
          </cell>
          <cell r="BS963">
            <v>0</v>
          </cell>
          <cell r="BT963">
            <v>0</v>
          </cell>
          <cell r="BV963">
            <v>0</v>
          </cell>
          <cell r="BW963">
            <v>0</v>
          </cell>
          <cell r="BY963">
            <v>0</v>
          </cell>
          <cell r="BZ963">
            <v>0</v>
          </cell>
          <cell r="CB963">
            <v>0</v>
          </cell>
          <cell r="CC963">
            <v>0</v>
          </cell>
          <cell r="CE963">
            <v>0</v>
          </cell>
          <cell r="CF963">
            <v>0</v>
          </cell>
          <cell r="CH963">
            <v>0</v>
          </cell>
          <cell r="CI963">
            <v>0</v>
          </cell>
          <cell r="CK963">
            <v>0</v>
          </cell>
          <cell r="CL963">
            <v>0</v>
          </cell>
          <cell r="CN963">
            <v>0</v>
          </cell>
          <cell r="CO963">
            <v>0</v>
          </cell>
        </row>
        <row r="964">
          <cell r="B964">
            <v>0</v>
          </cell>
          <cell r="C964">
            <v>0</v>
          </cell>
          <cell r="E964">
            <v>0</v>
          </cell>
          <cell r="F964">
            <v>0</v>
          </cell>
          <cell r="H964">
            <v>0</v>
          </cell>
          <cell r="I964">
            <v>0</v>
          </cell>
          <cell r="K964">
            <v>0</v>
          </cell>
          <cell r="L964">
            <v>0</v>
          </cell>
          <cell r="N964">
            <v>0</v>
          </cell>
          <cell r="O964">
            <v>0</v>
          </cell>
          <cell r="Q964">
            <v>0</v>
          </cell>
          <cell r="R964">
            <v>0</v>
          </cell>
          <cell r="T964">
            <v>0</v>
          </cell>
          <cell r="U964">
            <v>0</v>
          </cell>
          <cell r="W964">
            <v>0</v>
          </cell>
          <cell r="X964">
            <v>0</v>
          </cell>
          <cell r="Z964">
            <v>0</v>
          </cell>
          <cell r="AA964">
            <v>0</v>
          </cell>
          <cell r="AC964">
            <v>0</v>
          </cell>
          <cell r="AD964">
            <v>0</v>
          </cell>
          <cell r="AF964">
            <v>0</v>
          </cell>
          <cell r="AG964">
            <v>0</v>
          </cell>
          <cell r="AI964">
            <v>0</v>
          </cell>
          <cell r="AJ964">
            <v>0</v>
          </cell>
          <cell r="AL964">
            <v>0</v>
          </cell>
          <cell r="AM964">
            <v>0</v>
          </cell>
          <cell r="AO964">
            <v>0</v>
          </cell>
          <cell r="AP964">
            <v>0</v>
          </cell>
          <cell r="AR964">
            <v>0</v>
          </cell>
          <cell r="AS964">
            <v>0</v>
          </cell>
          <cell r="AU964">
            <v>0</v>
          </cell>
          <cell r="AV964">
            <v>0</v>
          </cell>
          <cell r="AX964">
            <v>0</v>
          </cell>
          <cell r="AY964">
            <v>0</v>
          </cell>
          <cell r="BA964">
            <v>0</v>
          </cell>
          <cell r="BB964">
            <v>0</v>
          </cell>
          <cell r="BD964">
            <v>0</v>
          </cell>
          <cell r="BE964">
            <v>0</v>
          </cell>
          <cell r="BG964">
            <v>0</v>
          </cell>
          <cell r="BH964">
            <v>0</v>
          </cell>
          <cell r="BJ964">
            <v>0</v>
          </cell>
          <cell r="BK964">
            <v>0</v>
          </cell>
          <cell r="BM964">
            <v>0</v>
          </cell>
          <cell r="BN964">
            <v>0</v>
          </cell>
          <cell r="BP964">
            <v>0</v>
          </cell>
          <cell r="BQ964">
            <v>0</v>
          </cell>
          <cell r="BS964">
            <v>0</v>
          </cell>
          <cell r="BT964">
            <v>0</v>
          </cell>
          <cell r="BV964">
            <v>0</v>
          </cell>
          <cell r="BW964">
            <v>0</v>
          </cell>
          <cell r="BY964">
            <v>0</v>
          </cell>
          <cell r="BZ964">
            <v>0</v>
          </cell>
          <cell r="CB964">
            <v>0</v>
          </cell>
          <cell r="CC964">
            <v>0</v>
          </cell>
          <cell r="CE964">
            <v>0</v>
          </cell>
          <cell r="CF964">
            <v>0</v>
          </cell>
          <cell r="CH964">
            <v>0</v>
          </cell>
          <cell r="CI964">
            <v>0</v>
          </cell>
          <cell r="CK964">
            <v>0</v>
          </cell>
          <cell r="CL964">
            <v>0</v>
          </cell>
          <cell r="CN964">
            <v>0</v>
          </cell>
          <cell r="CO964">
            <v>0</v>
          </cell>
        </row>
        <row r="965">
          <cell r="B965">
            <v>0</v>
          </cell>
          <cell r="C965">
            <v>0</v>
          </cell>
          <cell r="E965">
            <v>0</v>
          </cell>
          <cell r="F965">
            <v>0</v>
          </cell>
          <cell r="H965">
            <v>0</v>
          </cell>
          <cell r="I965">
            <v>0</v>
          </cell>
          <cell r="K965">
            <v>0</v>
          </cell>
          <cell r="L965">
            <v>0</v>
          </cell>
          <cell r="N965">
            <v>0</v>
          </cell>
          <cell r="O965">
            <v>0</v>
          </cell>
          <cell r="Q965">
            <v>0</v>
          </cell>
          <cell r="R965">
            <v>0</v>
          </cell>
          <cell r="T965">
            <v>0</v>
          </cell>
          <cell r="U965">
            <v>0</v>
          </cell>
          <cell r="W965">
            <v>0</v>
          </cell>
          <cell r="X965">
            <v>0</v>
          </cell>
          <cell r="Z965">
            <v>0</v>
          </cell>
          <cell r="AA965">
            <v>0</v>
          </cell>
          <cell r="AC965">
            <v>0</v>
          </cell>
          <cell r="AD965">
            <v>0</v>
          </cell>
          <cell r="AF965">
            <v>0</v>
          </cell>
          <cell r="AG965">
            <v>0</v>
          </cell>
          <cell r="AI965">
            <v>0</v>
          </cell>
          <cell r="AJ965">
            <v>0</v>
          </cell>
          <cell r="AL965">
            <v>0</v>
          </cell>
          <cell r="AM965">
            <v>0</v>
          </cell>
          <cell r="AO965">
            <v>0</v>
          </cell>
          <cell r="AP965">
            <v>0</v>
          </cell>
          <cell r="AR965">
            <v>0</v>
          </cell>
          <cell r="AS965">
            <v>0</v>
          </cell>
          <cell r="AU965">
            <v>0</v>
          </cell>
          <cell r="AV965">
            <v>0</v>
          </cell>
          <cell r="AX965">
            <v>0</v>
          </cell>
          <cell r="AY965">
            <v>0</v>
          </cell>
          <cell r="BA965">
            <v>0</v>
          </cell>
          <cell r="BB965">
            <v>0</v>
          </cell>
          <cell r="BD965">
            <v>0</v>
          </cell>
          <cell r="BE965">
            <v>0</v>
          </cell>
          <cell r="BG965">
            <v>0</v>
          </cell>
          <cell r="BH965">
            <v>0</v>
          </cell>
          <cell r="BJ965">
            <v>0</v>
          </cell>
          <cell r="BK965">
            <v>0</v>
          </cell>
          <cell r="BM965">
            <v>0</v>
          </cell>
          <cell r="BN965">
            <v>0</v>
          </cell>
          <cell r="BP965">
            <v>0</v>
          </cell>
          <cell r="BQ965">
            <v>0</v>
          </cell>
          <cell r="BS965">
            <v>0</v>
          </cell>
          <cell r="BT965">
            <v>0</v>
          </cell>
          <cell r="BV965">
            <v>0</v>
          </cell>
          <cell r="BW965">
            <v>0</v>
          </cell>
          <cell r="BY965">
            <v>0</v>
          </cell>
          <cell r="BZ965">
            <v>0</v>
          </cell>
          <cell r="CB965">
            <v>0</v>
          </cell>
          <cell r="CC965">
            <v>0</v>
          </cell>
          <cell r="CE965">
            <v>0</v>
          </cell>
          <cell r="CF965">
            <v>0</v>
          </cell>
          <cell r="CH965">
            <v>0</v>
          </cell>
          <cell r="CI965">
            <v>0</v>
          </cell>
          <cell r="CK965">
            <v>0</v>
          </cell>
          <cell r="CL965">
            <v>0</v>
          </cell>
          <cell r="CN965">
            <v>0</v>
          </cell>
          <cell r="CO965">
            <v>0</v>
          </cell>
        </row>
        <row r="966">
          <cell r="B966">
            <v>0</v>
          </cell>
          <cell r="C966">
            <v>0</v>
          </cell>
          <cell r="E966">
            <v>0</v>
          </cell>
          <cell r="F966">
            <v>0</v>
          </cell>
          <cell r="H966">
            <v>0</v>
          </cell>
          <cell r="I966">
            <v>0</v>
          </cell>
          <cell r="K966">
            <v>0</v>
          </cell>
          <cell r="L966">
            <v>0</v>
          </cell>
          <cell r="N966">
            <v>0</v>
          </cell>
          <cell r="O966">
            <v>0</v>
          </cell>
          <cell r="Q966">
            <v>0</v>
          </cell>
          <cell r="R966">
            <v>0</v>
          </cell>
          <cell r="T966">
            <v>0</v>
          </cell>
          <cell r="U966">
            <v>0</v>
          </cell>
          <cell r="W966">
            <v>0</v>
          </cell>
          <cell r="X966">
            <v>0</v>
          </cell>
          <cell r="Z966">
            <v>0</v>
          </cell>
          <cell r="AA966">
            <v>0</v>
          </cell>
          <cell r="AC966">
            <v>0</v>
          </cell>
          <cell r="AD966">
            <v>0</v>
          </cell>
          <cell r="AF966">
            <v>0</v>
          </cell>
          <cell r="AG966">
            <v>0</v>
          </cell>
          <cell r="AI966">
            <v>0</v>
          </cell>
          <cell r="AJ966">
            <v>0</v>
          </cell>
          <cell r="AL966">
            <v>0</v>
          </cell>
          <cell r="AM966">
            <v>0</v>
          </cell>
          <cell r="AO966">
            <v>0</v>
          </cell>
          <cell r="AP966">
            <v>0</v>
          </cell>
          <cell r="AR966">
            <v>0</v>
          </cell>
          <cell r="AS966">
            <v>0</v>
          </cell>
          <cell r="AU966">
            <v>0</v>
          </cell>
          <cell r="AV966">
            <v>0</v>
          </cell>
          <cell r="AX966">
            <v>0</v>
          </cell>
          <cell r="AY966">
            <v>0</v>
          </cell>
          <cell r="BA966">
            <v>0</v>
          </cell>
          <cell r="BB966">
            <v>0</v>
          </cell>
          <cell r="BD966">
            <v>0</v>
          </cell>
          <cell r="BE966">
            <v>0</v>
          </cell>
          <cell r="BG966">
            <v>0</v>
          </cell>
          <cell r="BH966">
            <v>0</v>
          </cell>
          <cell r="BJ966">
            <v>0</v>
          </cell>
          <cell r="BK966">
            <v>0</v>
          </cell>
          <cell r="BM966">
            <v>0</v>
          </cell>
          <cell r="BN966">
            <v>0</v>
          </cell>
          <cell r="BP966">
            <v>0</v>
          </cell>
          <cell r="BQ966">
            <v>0</v>
          </cell>
          <cell r="BS966">
            <v>0</v>
          </cell>
          <cell r="BT966">
            <v>0</v>
          </cell>
          <cell r="BV966">
            <v>0</v>
          </cell>
          <cell r="BW966">
            <v>0</v>
          </cell>
          <cell r="BY966">
            <v>0</v>
          </cell>
          <cell r="BZ966">
            <v>0</v>
          </cell>
          <cell r="CB966">
            <v>0</v>
          </cell>
          <cell r="CC966">
            <v>0</v>
          </cell>
          <cell r="CE966">
            <v>0</v>
          </cell>
          <cell r="CF966">
            <v>0</v>
          </cell>
          <cell r="CH966">
            <v>0</v>
          </cell>
          <cell r="CI966">
            <v>0</v>
          </cell>
          <cell r="CK966">
            <v>0</v>
          </cell>
          <cell r="CL966">
            <v>0</v>
          </cell>
          <cell r="CN966">
            <v>0</v>
          </cell>
          <cell r="CO966">
            <v>0</v>
          </cell>
        </row>
        <row r="967">
          <cell r="B967">
            <v>0</v>
          </cell>
          <cell r="C967">
            <v>0</v>
          </cell>
          <cell r="E967">
            <v>0</v>
          </cell>
          <cell r="F967">
            <v>0</v>
          </cell>
          <cell r="H967">
            <v>0</v>
          </cell>
          <cell r="I967">
            <v>0</v>
          </cell>
          <cell r="K967">
            <v>0</v>
          </cell>
          <cell r="L967">
            <v>0</v>
          </cell>
          <cell r="N967">
            <v>0</v>
          </cell>
          <cell r="O967">
            <v>0</v>
          </cell>
          <cell r="Q967">
            <v>0</v>
          </cell>
          <cell r="R967">
            <v>0</v>
          </cell>
          <cell r="T967">
            <v>0</v>
          </cell>
          <cell r="U967">
            <v>0</v>
          </cell>
          <cell r="W967">
            <v>0</v>
          </cell>
          <cell r="X967">
            <v>0</v>
          </cell>
          <cell r="Z967">
            <v>0</v>
          </cell>
          <cell r="AA967">
            <v>0</v>
          </cell>
          <cell r="AC967">
            <v>0</v>
          </cell>
          <cell r="AD967">
            <v>0</v>
          </cell>
          <cell r="AF967">
            <v>0</v>
          </cell>
          <cell r="AG967">
            <v>0</v>
          </cell>
          <cell r="AI967">
            <v>0</v>
          </cell>
          <cell r="AJ967">
            <v>0</v>
          </cell>
          <cell r="AL967">
            <v>0</v>
          </cell>
          <cell r="AM967">
            <v>0</v>
          </cell>
          <cell r="AO967">
            <v>0</v>
          </cell>
          <cell r="AP967">
            <v>0</v>
          </cell>
          <cell r="AR967">
            <v>0</v>
          </cell>
          <cell r="AS967">
            <v>0</v>
          </cell>
          <cell r="AU967">
            <v>0</v>
          </cell>
          <cell r="AV967">
            <v>0</v>
          </cell>
          <cell r="AX967">
            <v>0</v>
          </cell>
          <cell r="AY967">
            <v>0</v>
          </cell>
          <cell r="BA967">
            <v>0</v>
          </cell>
          <cell r="BB967">
            <v>0</v>
          </cell>
          <cell r="BD967">
            <v>0</v>
          </cell>
          <cell r="BE967">
            <v>0</v>
          </cell>
          <cell r="BG967">
            <v>0</v>
          </cell>
          <cell r="BH967">
            <v>0</v>
          </cell>
          <cell r="BJ967">
            <v>0</v>
          </cell>
          <cell r="BK967">
            <v>0</v>
          </cell>
          <cell r="BM967">
            <v>0</v>
          </cell>
          <cell r="BN967">
            <v>0</v>
          </cell>
          <cell r="BP967">
            <v>0</v>
          </cell>
          <cell r="BQ967">
            <v>0</v>
          </cell>
          <cell r="BS967">
            <v>0</v>
          </cell>
          <cell r="BT967">
            <v>0</v>
          </cell>
          <cell r="BV967">
            <v>0</v>
          </cell>
          <cell r="BW967">
            <v>0</v>
          </cell>
          <cell r="BY967">
            <v>0</v>
          </cell>
          <cell r="BZ967">
            <v>0</v>
          </cell>
          <cell r="CB967">
            <v>0</v>
          </cell>
          <cell r="CC967">
            <v>0</v>
          </cell>
          <cell r="CE967">
            <v>0</v>
          </cell>
          <cell r="CF967">
            <v>0</v>
          </cell>
          <cell r="CH967">
            <v>0</v>
          </cell>
          <cell r="CI967">
            <v>0</v>
          </cell>
          <cell r="CK967">
            <v>0</v>
          </cell>
          <cell r="CL967">
            <v>0</v>
          </cell>
          <cell r="CN967">
            <v>0</v>
          </cell>
          <cell r="CO967">
            <v>0</v>
          </cell>
        </row>
        <row r="968">
          <cell r="B968">
            <v>0</v>
          </cell>
          <cell r="C968">
            <v>0</v>
          </cell>
          <cell r="E968">
            <v>0</v>
          </cell>
          <cell r="F968">
            <v>0</v>
          </cell>
          <cell r="H968">
            <v>0</v>
          </cell>
          <cell r="I968">
            <v>0</v>
          </cell>
          <cell r="K968">
            <v>0</v>
          </cell>
          <cell r="L968">
            <v>0</v>
          </cell>
          <cell r="N968">
            <v>0</v>
          </cell>
          <cell r="O968">
            <v>0</v>
          </cell>
          <cell r="Q968">
            <v>0</v>
          </cell>
          <cell r="R968">
            <v>0</v>
          </cell>
          <cell r="T968">
            <v>0</v>
          </cell>
          <cell r="U968">
            <v>0</v>
          </cell>
          <cell r="W968">
            <v>0</v>
          </cell>
          <cell r="X968">
            <v>0</v>
          </cell>
          <cell r="Z968">
            <v>0</v>
          </cell>
          <cell r="AA968">
            <v>0</v>
          </cell>
          <cell r="AC968">
            <v>0</v>
          </cell>
          <cell r="AD968">
            <v>0</v>
          </cell>
          <cell r="AF968">
            <v>0</v>
          </cell>
          <cell r="AG968">
            <v>0</v>
          </cell>
          <cell r="AI968">
            <v>0</v>
          </cell>
          <cell r="AJ968">
            <v>0</v>
          </cell>
          <cell r="AL968">
            <v>0</v>
          </cell>
          <cell r="AM968">
            <v>0</v>
          </cell>
          <cell r="AO968">
            <v>0</v>
          </cell>
          <cell r="AP968">
            <v>0</v>
          </cell>
          <cell r="AR968">
            <v>0</v>
          </cell>
          <cell r="AS968">
            <v>0</v>
          </cell>
          <cell r="AU968">
            <v>0</v>
          </cell>
          <cell r="AV968">
            <v>0</v>
          </cell>
          <cell r="AX968">
            <v>0</v>
          </cell>
          <cell r="AY968">
            <v>0</v>
          </cell>
          <cell r="BA968">
            <v>0</v>
          </cell>
          <cell r="BB968">
            <v>0</v>
          </cell>
          <cell r="BD968">
            <v>0</v>
          </cell>
          <cell r="BE968">
            <v>0</v>
          </cell>
          <cell r="BG968">
            <v>0</v>
          </cell>
          <cell r="BH968">
            <v>0</v>
          </cell>
          <cell r="BJ968">
            <v>0</v>
          </cell>
          <cell r="BK968">
            <v>0</v>
          </cell>
          <cell r="BM968">
            <v>0</v>
          </cell>
          <cell r="BN968">
            <v>0</v>
          </cell>
          <cell r="BP968">
            <v>0</v>
          </cell>
          <cell r="BQ968">
            <v>0</v>
          </cell>
          <cell r="BS968">
            <v>0</v>
          </cell>
          <cell r="BT968">
            <v>0</v>
          </cell>
          <cell r="BV968">
            <v>0</v>
          </cell>
          <cell r="BW968">
            <v>0</v>
          </cell>
          <cell r="BY968">
            <v>0</v>
          </cell>
          <cell r="BZ968">
            <v>0</v>
          </cell>
          <cell r="CB968">
            <v>0</v>
          </cell>
          <cell r="CC968">
            <v>0</v>
          </cell>
          <cell r="CE968">
            <v>0</v>
          </cell>
          <cell r="CF968">
            <v>0</v>
          </cell>
          <cell r="CH968">
            <v>0</v>
          </cell>
          <cell r="CI968">
            <v>0</v>
          </cell>
          <cell r="CK968">
            <v>0</v>
          </cell>
          <cell r="CL968">
            <v>0</v>
          </cell>
          <cell r="CN968">
            <v>0</v>
          </cell>
          <cell r="CO968">
            <v>0</v>
          </cell>
        </row>
        <row r="969">
          <cell r="B969">
            <v>0</v>
          </cell>
          <cell r="C969">
            <v>0</v>
          </cell>
          <cell r="E969">
            <v>0</v>
          </cell>
          <cell r="F969">
            <v>0</v>
          </cell>
          <cell r="H969">
            <v>0</v>
          </cell>
          <cell r="I969">
            <v>0</v>
          </cell>
          <cell r="K969">
            <v>0</v>
          </cell>
          <cell r="L969">
            <v>0</v>
          </cell>
          <cell r="N969">
            <v>0</v>
          </cell>
          <cell r="O969">
            <v>0</v>
          </cell>
          <cell r="Q969">
            <v>0</v>
          </cell>
          <cell r="R969">
            <v>0</v>
          </cell>
          <cell r="T969">
            <v>0</v>
          </cell>
          <cell r="U969">
            <v>0</v>
          </cell>
          <cell r="W969">
            <v>0</v>
          </cell>
          <cell r="X969">
            <v>0</v>
          </cell>
          <cell r="Z969">
            <v>0</v>
          </cell>
          <cell r="AA969">
            <v>0</v>
          </cell>
          <cell r="AC969">
            <v>0</v>
          </cell>
          <cell r="AD969">
            <v>0</v>
          </cell>
          <cell r="AF969">
            <v>0</v>
          </cell>
          <cell r="AG969">
            <v>0</v>
          </cell>
          <cell r="AI969">
            <v>0</v>
          </cell>
          <cell r="AJ969">
            <v>0</v>
          </cell>
          <cell r="AL969">
            <v>0</v>
          </cell>
          <cell r="AM969">
            <v>0</v>
          </cell>
          <cell r="AO969">
            <v>0</v>
          </cell>
          <cell r="AP969">
            <v>0</v>
          </cell>
          <cell r="AR969">
            <v>0</v>
          </cell>
          <cell r="AS969">
            <v>0</v>
          </cell>
          <cell r="AU969">
            <v>0</v>
          </cell>
          <cell r="AV969">
            <v>0</v>
          </cell>
          <cell r="AX969">
            <v>0</v>
          </cell>
          <cell r="AY969">
            <v>0</v>
          </cell>
          <cell r="BA969">
            <v>0</v>
          </cell>
          <cell r="BB969">
            <v>0</v>
          </cell>
          <cell r="BD969">
            <v>0</v>
          </cell>
          <cell r="BE969">
            <v>0</v>
          </cell>
          <cell r="BG969">
            <v>0</v>
          </cell>
          <cell r="BH969">
            <v>0</v>
          </cell>
          <cell r="BJ969">
            <v>0</v>
          </cell>
          <cell r="BK969">
            <v>0</v>
          </cell>
          <cell r="BM969">
            <v>0</v>
          </cell>
          <cell r="BN969">
            <v>0</v>
          </cell>
          <cell r="BP969">
            <v>0</v>
          </cell>
          <cell r="BQ969">
            <v>0</v>
          </cell>
          <cell r="BS969">
            <v>0</v>
          </cell>
          <cell r="BT969">
            <v>0</v>
          </cell>
          <cell r="BV969">
            <v>0</v>
          </cell>
          <cell r="BW969">
            <v>0</v>
          </cell>
          <cell r="BY969">
            <v>0</v>
          </cell>
          <cell r="BZ969">
            <v>0</v>
          </cell>
          <cell r="CB969">
            <v>0</v>
          </cell>
          <cell r="CC969">
            <v>0</v>
          </cell>
          <cell r="CE969">
            <v>0</v>
          </cell>
          <cell r="CF969">
            <v>0</v>
          </cell>
          <cell r="CH969">
            <v>0</v>
          </cell>
          <cell r="CI969">
            <v>0</v>
          </cell>
          <cell r="CK969">
            <v>0</v>
          </cell>
          <cell r="CL969">
            <v>0</v>
          </cell>
          <cell r="CN969">
            <v>0</v>
          </cell>
          <cell r="CO969">
            <v>0</v>
          </cell>
        </row>
        <row r="970">
          <cell r="B970">
            <v>0</v>
          </cell>
          <cell r="C970">
            <v>0</v>
          </cell>
          <cell r="E970">
            <v>0</v>
          </cell>
          <cell r="F970">
            <v>0</v>
          </cell>
          <cell r="H970">
            <v>0</v>
          </cell>
          <cell r="I970">
            <v>0</v>
          </cell>
          <cell r="K970">
            <v>0</v>
          </cell>
          <cell r="L970">
            <v>0</v>
          </cell>
          <cell r="N970">
            <v>0</v>
          </cell>
          <cell r="O970">
            <v>0</v>
          </cell>
          <cell r="Q970">
            <v>0</v>
          </cell>
          <cell r="R970">
            <v>0</v>
          </cell>
          <cell r="T970">
            <v>0</v>
          </cell>
          <cell r="U970">
            <v>0</v>
          </cell>
          <cell r="W970">
            <v>0</v>
          </cell>
          <cell r="X970">
            <v>0</v>
          </cell>
          <cell r="Z970">
            <v>0</v>
          </cell>
          <cell r="AA970">
            <v>0</v>
          </cell>
          <cell r="AC970">
            <v>0</v>
          </cell>
          <cell r="AD970">
            <v>0</v>
          </cell>
          <cell r="AF970">
            <v>0</v>
          </cell>
          <cell r="AG970">
            <v>0</v>
          </cell>
          <cell r="AI970">
            <v>0</v>
          </cell>
          <cell r="AJ970">
            <v>0</v>
          </cell>
          <cell r="AL970">
            <v>0</v>
          </cell>
          <cell r="AM970">
            <v>0</v>
          </cell>
          <cell r="AO970">
            <v>0</v>
          </cell>
          <cell r="AP970">
            <v>0</v>
          </cell>
          <cell r="AR970">
            <v>0</v>
          </cell>
          <cell r="AS970">
            <v>0</v>
          </cell>
          <cell r="AU970">
            <v>0</v>
          </cell>
          <cell r="AV970">
            <v>0</v>
          </cell>
          <cell r="AX970">
            <v>0</v>
          </cell>
          <cell r="AY970">
            <v>0</v>
          </cell>
          <cell r="BA970">
            <v>0</v>
          </cell>
          <cell r="BB970">
            <v>0</v>
          </cell>
          <cell r="BD970">
            <v>0</v>
          </cell>
          <cell r="BE970">
            <v>0</v>
          </cell>
          <cell r="BG970">
            <v>0</v>
          </cell>
          <cell r="BH970">
            <v>0</v>
          </cell>
          <cell r="BJ970">
            <v>0</v>
          </cell>
          <cell r="BK970">
            <v>0</v>
          </cell>
          <cell r="BM970">
            <v>0</v>
          </cell>
          <cell r="BN970">
            <v>0</v>
          </cell>
          <cell r="BP970">
            <v>0</v>
          </cell>
          <cell r="BQ970">
            <v>0</v>
          </cell>
          <cell r="BS970">
            <v>0</v>
          </cell>
          <cell r="BT970">
            <v>0</v>
          </cell>
          <cell r="BV970">
            <v>0</v>
          </cell>
          <cell r="BW970">
            <v>0</v>
          </cell>
          <cell r="BY970">
            <v>0</v>
          </cell>
          <cell r="BZ970">
            <v>0</v>
          </cell>
          <cell r="CB970">
            <v>0</v>
          </cell>
          <cell r="CC970">
            <v>0</v>
          </cell>
          <cell r="CE970">
            <v>0</v>
          </cell>
          <cell r="CF970">
            <v>0</v>
          </cell>
          <cell r="CH970">
            <v>0</v>
          </cell>
          <cell r="CI970">
            <v>0</v>
          </cell>
          <cell r="CK970">
            <v>0</v>
          </cell>
          <cell r="CL970">
            <v>0</v>
          </cell>
          <cell r="CN970">
            <v>0</v>
          </cell>
          <cell r="CO970">
            <v>0</v>
          </cell>
        </row>
        <row r="971">
          <cell r="B971">
            <v>0</v>
          </cell>
          <cell r="C971">
            <v>0</v>
          </cell>
          <cell r="E971">
            <v>0</v>
          </cell>
          <cell r="F971">
            <v>0</v>
          </cell>
          <cell r="H971">
            <v>0</v>
          </cell>
          <cell r="I971">
            <v>0</v>
          </cell>
          <cell r="K971">
            <v>0</v>
          </cell>
          <cell r="L971">
            <v>0</v>
          </cell>
          <cell r="N971">
            <v>0</v>
          </cell>
          <cell r="O971">
            <v>0</v>
          </cell>
          <cell r="Q971">
            <v>0</v>
          </cell>
          <cell r="R971">
            <v>0</v>
          </cell>
          <cell r="T971">
            <v>0</v>
          </cell>
          <cell r="U971">
            <v>0</v>
          </cell>
          <cell r="W971">
            <v>0</v>
          </cell>
          <cell r="X971">
            <v>0</v>
          </cell>
          <cell r="Z971">
            <v>0</v>
          </cell>
          <cell r="AA971">
            <v>0</v>
          </cell>
          <cell r="AC971">
            <v>0</v>
          </cell>
          <cell r="AD971">
            <v>0</v>
          </cell>
          <cell r="AF971">
            <v>0</v>
          </cell>
          <cell r="AG971">
            <v>0</v>
          </cell>
          <cell r="AI971">
            <v>0</v>
          </cell>
          <cell r="AJ971">
            <v>0</v>
          </cell>
          <cell r="AL971">
            <v>0</v>
          </cell>
          <cell r="AM971">
            <v>0</v>
          </cell>
          <cell r="AO971">
            <v>0</v>
          </cell>
          <cell r="AP971">
            <v>0</v>
          </cell>
          <cell r="AR971">
            <v>0</v>
          </cell>
          <cell r="AS971">
            <v>0</v>
          </cell>
          <cell r="AU971">
            <v>0</v>
          </cell>
          <cell r="AV971">
            <v>0</v>
          </cell>
          <cell r="AX971">
            <v>0</v>
          </cell>
          <cell r="AY971">
            <v>0</v>
          </cell>
          <cell r="BA971">
            <v>0</v>
          </cell>
          <cell r="BB971">
            <v>0</v>
          </cell>
          <cell r="BD971">
            <v>0</v>
          </cell>
          <cell r="BE971">
            <v>0</v>
          </cell>
          <cell r="BG971">
            <v>0</v>
          </cell>
          <cell r="BH971">
            <v>0</v>
          </cell>
          <cell r="BJ971">
            <v>0</v>
          </cell>
          <cell r="BK971">
            <v>0</v>
          </cell>
          <cell r="BM971">
            <v>0</v>
          </cell>
          <cell r="BN971">
            <v>0</v>
          </cell>
          <cell r="BP971">
            <v>0</v>
          </cell>
          <cell r="BQ971">
            <v>0</v>
          </cell>
          <cell r="BS971">
            <v>0</v>
          </cell>
          <cell r="BT971">
            <v>0</v>
          </cell>
          <cell r="BV971">
            <v>0</v>
          </cell>
          <cell r="BW971">
            <v>0</v>
          </cell>
          <cell r="BY971">
            <v>0</v>
          </cell>
          <cell r="BZ971">
            <v>0</v>
          </cell>
          <cell r="CB971">
            <v>0</v>
          </cell>
          <cell r="CC971">
            <v>0</v>
          </cell>
          <cell r="CE971">
            <v>0</v>
          </cell>
          <cell r="CF971">
            <v>0</v>
          </cell>
          <cell r="CH971">
            <v>0</v>
          </cell>
          <cell r="CI971">
            <v>0</v>
          </cell>
          <cell r="CK971">
            <v>0</v>
          </cell>
          <cell r="CL971">
            <v>0</v>
          </cell>
          <cell r="CN971">
            <v>0</v>
          </cell>
          <cell r="CO971">
            <v>0</v>
          </cell>
        </row>
        <row r="972">
          <cell r="B972">
            <v>0</v>
          </cell>
          <cell r="C972">
            <v>0</v>
          </cell>
          <cell r="E972">
            <v>0</v>
          </cell>
          <cell r="F972">
            <v>0</v>
          </cell>
          <cell r="H972">
            <v>0</v>
          </cell>
          <cell r="I972">
            <v>0</v>
          </cell>
          <cell r="K972">
            <v>0</v>
          </cell>
          <cell r="L972">
            <v>0</v>
          </cell>
          <cell r="N972">
            <v>0</v>
          </cell>
          <cell r="O972">
            <v>0</v>
          </cell>
          <cell r="Q972">
            <v>0</v>
          </cell>
          <cell r="R972">
            <v>0</v>
          </cell>
          <cell r="T972">
            <v>0</v>
          </cell>
          <cell r="U972">
            <v>0</v>
          </cell>
          <cell r="W972">
            <v>0</v>
          </cell>
          <cell r="X972">
            <v>0</v>
          </cell>
          <cell r="Z972">
            <v>0</v>
          </cell>
          <cell r="AA972">
            <v>0</v>
          </cell>
          <cell r="AC972">
            <v>0</v>
          </cell>
          <cell r="AD972">
            <v>0</v>
          </cell>
          <cell r="AF972">
            <v>0</v>
          </cell>
          <cell r="AG972">
            <v>0</v>
          </cell>
          <cell r="AI972">
            <v>0</v>
          </cell>
          <cell r="AJ972">
            <v>0</v>
          </cell>
          <cell r="AL972">
            <v>0</v>
          </cell>
          <cell r="AM972">
            <v>0</v>
          </cell>
          <cell r="AO972">
            <v>0</v>
          </cell>
          <cell r="AP972">
            <v>0</v>
          </cell>
          <cell r="AR972">
            <v>0</v>
          </cell>
          <cell r="AS972">
            <v>0</v>
          </cell>
          <cell r="AU972">
            <v>0</v>
          </cell>
          <cell r="AV972">
            <v>0</v>
          </cell>
          <cell r="AX972">
            <v>0</v>
          </cell>
          <cell r="AY972">
            <v>0</v>
          </cell>
          <cell r="BA972">
            <v>0</v>
          </cell>
          <cell r="BB972">
            <v>0</v>
          </cell>
          <cell r="BD972">
            <v>0</v>
          </cell>
          <cell r="BE972">
            <v>0</v>
          </cell>
          <cell r="BG972">
            <v>0</v>
          </cell>
          <cell r="BH972">
            <v>0</v>
          </cell>
          <cell r="BJ972">
            <v>0</v>
          </cell>
          <cell r="BK972">
            <v>0</v>
          </cell>
          <cell r="BM972">
            <v>0</v>
          </cell>
          <cell r="BN972">
            <v>0</v>
          </cell>
          <cell r="BP972">
            <v>0</v>
          </cell>
          <cell r="BQ972">
            <v>0</v>
          </cell>
          <cell r="BS972">
            <v>0</v>
          </cell>
          <cell r="BT972">
            <v>0</v>
          </cell>
          <cell r="BV972">
            <v>0</v>
          </cell>
          <cell r="BW972">
            <v>0</v>
          </cell>
          <cell r="BY972">
            <v>0</v>
          </cell>
          <cell r="BZ972">
            <v>0</v>
          </cell>
          <cell r="CB972">
            <v>0</v>
          </cell>
          <cell r="CC972">
            <v>0</v>
          </cell>
          <cell r="CE972">
            <v>0</v>
          </cell>
          <cell r="CF972">
            <v>0</v>
          </cell>
          <cell r="CH972">
            <v>0</v>
          </cell>
          <cell r="CI972">
            <v>0</v>
          </cell>
          <cell r="CK972">
            <v>0</v>
          </cell>
          <cell r="CL972">
            <v>0</v>
          </cell>
          <cell r="CN972">
            <v>0</v>
          </cell>
          <cell r="CO972">
            <v>0</v>
          </cell>
        </row>
        <row r="973">
          <cell r="B973">
            <v>0</v>
          </cell>
          <cell r="C973">
            <v>0</v>
          </cell>
          <cell r="E973">
            <v>0</v>
          </cell>
          <cell r="F973">
            <v>0</v>
          </cell>
          <cell r="H973">
            <v>0</v>
          </cell>
          <cell r="I973">
            <v>0</v>
          </cell>
          <cell r="K973">
            <v>0</v>
          </cell>
          <cell r="L973">
            <v>0</v>
          </cell>
          <cell r="N973">
            <v>0</v>
          </cell>
          <cell r="O973">
            <v>0</v>
          </cell>
          <cell r="Q973">
            <v>0</v>
          </cell>
          <cell r="R973">
            <v>0</v>
          </cell>
          <cell r="T973">
            <v>0</v>
          </cell>
          <cell r="U973">
            <v>0</v>
          </cell>
          <cell r="W973">
            <v>0</v>
          </cell>
          <cell r="X973">
            <v>0</v>
          </cell>
          <cell r="Z973">
            <v>0</v>
          </cell>
          <cell r="AA973">
            <v>0</v>
          </cell>
          <cell r="AC973">
            <v>0</v>
          </cell>
          <cell r="AD973">
            <v>0</v>
          </cell>
          <cell r="AF973">
            <v>0</v>
          </cell>
          <cell r="AG973">
            <v>0</v>
          </cell>
          <cell r="AI973">
            <v>0</v>
          </cell>
          <cell r="AJ973">
            <v>0</v>
          </cell>
          <cell r="AL973">
            <v>0</v>
          </cell>
          <cell r="AM973">
            <v>0</v>
          </cell>
          <cell r="AO973">
            <v>0</v>
          </cell>
          <cell r="AP973">
            <v>0</v>
          </cell>
          <cell r="AR973">
            <v>0</v>
          </cell>
          <cell r="AS973">
            <v>0</v>
          </cell>
          <cell r="AU973">
            <v>0</v>
          </cell>
          <cell r="AV973">
            <v>0</v>
          </cell>
          <cell r="AX973">
            <v>0</v>
          </cell>
          <cell r="AY973">
            <v>0</v>
          </cell>
          <cell r="BA973">
            <v>0</v>
          </cell>
          <cell r="BB973">
            <v>0</v>
          </cell>
          <cell r="BD973">
            <v>0</v>
          </cell>
          <cell r="BE973">
            <v>0</v>
          </cell>
          <cell r="BG973">
            <v>0</v>
          </cell>
          <cell r="BH973">
            <v>0</v>
          </cell>
          <cell r="BJ973">
            <v>0</v>
          </cell>
          <cell r="BK973">
            <v>0</v>
          </cell>
          <cell r="BM973">
            <v>0</v>
          </cell>
          <cell r="BN973">
            <v>0</v>
          </cell>
          <cell r="BP973">
            <v>0</v>
          </cell>
          <cell r="BQ973">
            <v>0</v>
          </cell>
          <cell r="BS973">
            <v>0</v>
          </cell>
          <cell r="BT973">
            <v>0</v>
          </cell>
          <cell r="BV973">
            <v>0</v>
          </cell>
          <cell r="BW973">
            <v>0</v>
          </cell>
          <cell r="BY973">
            <v>0</v>
          </cell>
          <cell r="BZ973">
            <v>0</v>
          </cell>
          <cell r="CB973">
            <v>0</v>
          </cell>
          <cell r="CC973">
            <v>0</v>
          </cell>
          <cell r="CE973">
            <v>0</v>
          </cell>
          <cell r="CF973">
            <v>0</v>
          </cell>
          <cell r="CH973">
            <v>0</v>
          </cell>
          <cell r="CI973">
            <v>0</v>
          </cell>
          <cell r="CK973">
            <v>0</v>
          </cell>
          <cell r="CL973">
            <v>0</v>
          </cell>
          <cell r="CN973">
            <v>0</v>
          </cell>
          <cell r="CO973">
            <v>0</v>
          </cell>
        </row>
        <row r="974">
          <cell r="B974">
            <v>0</v>
          </cell>
          <cell r="C974">
            <v>0</v>
          </cell>
          <cell r="E974">
            <v>0</v>
          </cell>
          <cell r="F974">
            <v>0</v>
          </cell>
          <cell r="H974">
            <v>0</v>
          </cell>
          <cell r="I974">
            <v>0</v>
          </cell>
          <cell r="K974">
            <v>0</v>
          </cell>
          <cell r="L974">
            <v>0</v>
          </cell>
          <cell r="N974">
            <v>0</v>
          </cell>
          <cell r="O974">
            <v>0</v>
          </cell>
          <cell r="Q974">
            <v>0</v>
          </cell>
          <cell r="R974">
            <v>0</v>
          </cell>
          <cell r="T974">
            <v>0</v>
          </cell>
          <cell r="U974">
            <v>0</v>
          </cell>
          <cell r="W974">
            <v>0</v>
          </cell>
          <cell r="X974">
            <v>0</v>
          </cell>
          <cell r="Z974">
            <v>0</v>
          </cell>
          <cell r="AA974">
            <v>0</v>
          </cell>
          <cell r="AC974">
            <v>0</v>
          </cell>
          <cell r="AD974">
            <v>0</v>
          </cell>
          <cell r="AF974">
            <v>0</v>
          </cell>
          <cell r="AG974">
            <v>0</v>
          </cell>
          <cell r="AI974">
            <v>0</v>
          </cell>
          <cell r="AJ974">
            <v>0</v>
          </cell>
          <cell r="AL974">
            <v>0</v>
          </cell>
          <cell r="AM974">
            <v>0</v>
          </cell>
          <cell r="AO974">
            <v>0</v>
          </cell>
          <cell r="AP974">
            <v>0</v>
          </cell>
          <cell r="AR974">
            <v>0</v>
          </cell>
          <cell r="AS974">
            <v>0</v>
          </cell>
          <cell r="AU974">
            <v>0</v>
          </cell>
          <cell r="AV974">
            <v>0</v>
          </cell>
          <cell r="AX974">
            <v>0</v>
          </cell>
          <cell r="AY974">
            <v>0</v>
          </cell>
          <cell r="BA974">
            <v>0</v>
          </cell>
          <cell r="BB974">
            <v>0</v>
          </cell>
          <cell r="BD974">
            <v>0</v>
          </cell>
          <cell r="BE974">
            <v>0</v>
          </cell>
          <cell r="BG974">
            <v>0</v>
          </cell>
          <cell r="BH974">
            <v>0</v>
          </cell>
          <cell r="BJ974">
            <v>0</v>
          </cell>
          <cell r="BK974">
            <v>0</v>
          </cell>
          <cell r="BM974">
            <v>0</v>
          </cell>
          <cell r="BN974">
            <v>0</v>
          </cell>
          <cell r="BP974">
            <v>0</v>
          </cell>
          <cell r="BQ974">
            <v>0</v>
          </cell>
          <cell r="BS974">
            <v>0</v>
          </cell>
          <cell r="BT974">
            <v>0</v>
          </cell>
          <cell r="BV974">
            <v>0</v>
          </cell>
          <cell r="BW974">
            <v>0</v>
          </cell>
          <cell r="BY974">
            <v>0</v>
          </cell>
          <cell r="BZ974">
            <v>0</v>
          </cell>
          <cell r="CB974">
            <v>0</v>
          </cell>
          <cell r="CC974">
            <v>0</v>
          </cell>
          <cell r="CE974">
            <v>0</v>
          </cell>
          <cell r="CF974">
            <v>0</v>
          </cell>
          <cell r="CH974">
            <v>0</v>
          </cell>
          <cell r="CI974">
            <v>0</v>
          </cell>
          <cell r="CK974">
            <v>0</v>
          </cell>
          <cell r="CL974">
            <v>0</v>
          </cell>
          <cell r="CN974">
            <v>0</v>
          </cell>
          <cell r="CO974">
            <v>0</v>
          </cell>
        </row>
        <row r="975">
          <cell r="B975">
            <v>0</v>
          </cell>
          <cell r="C975">
            <v>0</v>
          </cell>
          <cell r="E975">
            <v>0</v>
          </cell>
          <cell r="F975">
            <v>0</v>
          </cell>
          <cell r="H975">
            <v>0</v>
          </cell>
          <cell r="I975">
            <v>0</v>
          </cell>
          <cell r="K975">
            <v>0</v>
          </cell>
          <cell r="L975">
            <v>0</v>
          </cell>
          <cell r="N975">
            <v>0</v>
          </cell>
          <cell r="O975">
            <v>0</v>
          </cell>
          <cell r="Q975">
            <v>0</v>
          </cell>
          <cell r="R975">
            <v>0</v>
          </cell>
          <cell r="T975">
            <v>0</v>
          </cell>
          <cell r="U975">
            <v>0</v>
          </cell>
          <cell r="W975">
            <v>0</v>
          </cell>
          <cell r="X975">
            <v>0</v>
          </cell>
          <cell r="Z975">
            <v>0</v>
          </cell>
          <cell r="AA975">
            <v>0</v>
          </cell>
          <cell r="AC975">
            <v>0</v>
          </cell>
          <cell r="AD975">
            <v>0</v>
          </cell>
          <cell r="AF975">
            <v>0</v>
          </cell>
          <cell r="AG975">
            <v>0</v>
          </cell>
          <cell r="AI975">
            <v>0</v>
          </cell>
          <cell r="AJ975">
            <v>0</v>
          </cell>
          <cell r="AL975">
            <v>0</v>
          </cell>
          <cell r="AM975">
            <v>0</v>
          </cell>
          <cell r="AO975">
            <v>0</v>
          </cell>
          <cell r="AP975">
            <v>0</v>
          </cell>
          <cell r="AR975">
            <v>0</v>
          </cell>
          <cell r="AS975">
            <v>0</v>
          </cell>
          <cell r="AU975">
            <v>0</v>
          </cell>
          <cell r="AV975">
            <v>0</v>
          </cell>
          <cell r="AX975">
            <v>0</v>
          </cell>
          <cell r="AY975">
            <v>0</v>
          </cell>
          <cell r="BA975">
            <v>0</v>
          </cell>
          <cell r="BB975">
            <v>0</v>
          </cell>
          <cell r="BD975">
            <v>0</v>
          </cell>
          <cell r="BE975">
            <v>0</v>
          </cell>
          <cell r="BG975">
            <v>0</v>
          </cell>
          <cell r="BH975">
            <v>0</v>
          </cell>
          <cell r="BJ975">
            <v>0</v>
          </cell>
          <cell r="BK975">
            <v>0</v>
          </cell>
          <cell r="BM975">
            <v>0</v>
          </cell>
          <cell r="BN975">
            <v>0</v>
          </cell>
          <cell r="BP975">
            <v>0</v>
          </cell>
          <cell r="BQ975">
            <v>0</v>
          </cell>
          <cell r="BS975">
            <v>0</v>
          </cell>
          <cell r="BT975">
            <v>0</v>
          </cell>
          <cell r="BV975">
            <v>0</v>
          </cell>
          <cell r="BW975">
            <v>0</v>
          </cell>
          <cell r="BY975">
            <v>0</v>
          </cell>
          <cell r="BZ975">
            <v>0</v>
          </cell>
          <cell r="CB975">
            <v>0</v>
          </cell>
          <cell r="CC975">
            <v>0</v>
          </cell>
          <cell r="CE975">
            <v>0</v>
          </cell>
          <cell r="CF975">
            <v>0</v>
          </cell>
          <cell r="CH975">
            <v>0</v>
          </cell>
          <cell r="CI975">
            <v>0</v>
          </cell>
          <cell r="CK975">
            <v>0</v>
          </cell>
          <cell r="CL975">
            <v>0</v>
          </cell>
          <cell r="CN975">
            <v>0</v>
          </cell>
          <cell r="CO975">
            <v>0</v>
          </cell>
        </row>
        <row r="976">
          <cell r="B976">
            <v>0</v>
          </cell>
          <cell r="C976">
            <v>0</v>
          </cell>
          <cell r="E976">
            <v>0</v>
          </cell>
          <cell r="F976">
            <v>0</v>
          </cell>
          <cell r="H976">
            <v>0</v>
          </cell>
          <cell r="I976">
            <v>0</v>
          </cell>
          <cell r="K976">
            <v>0</v>
          </cell>
          <cell r="L976">
            <v>0</v>
          </cell>
          <cell r="N976">
            <v>0</v>
          </cell>
          <cell r="O976">
            <v>0</v>
          </cell>
          <cell r="Q976">
            <v>0</v>
          </cell>
          <cell r="R976">
            <v>0</v>
          </cell>
          <cell r="T976">
            <v>0</v>
          </cell>
          <cell r="U976">
            <v>0</v>
          </cell>
          <cell r="W976">
            <v>0</v>
          </cell>
          <cell r="X976">
            <v>0</v>
          </cell>
          <cell r="Z976">
            <v>0</v>
          </cell>
          <cell r="AA976">
            <v>0</v>
          </cell>
          <cell r="AC976">
            <v>0</v>
          </cell>
          <cell r="AD976">
            <v>0</v>
          </cell>
          <cell r="AF976">
            <v>0</v>
          </cell>
          <cell r="AG976">
            <v>0</v>
          </cell>
          <cell r="AI976">
            <v>0</v>
          </cell>
          <cell r="AJ976">
            <v>0</v>
          </cell>
          <cell r="AL976">
            <v>0</v>
          </cell>
          <cell r="AM976">
            <v>0</v>
          </cell>
          <cell r="AO976">
            <v>0</v>
          </cell>
          <cell r="AP976">
            <v>0</v>
          </cell>
          <cell r="AR976">
            <v>0</v>
          </cell>
          <cell r="AS976">
            <v>0</v>
          </cell>
          <cell r="AU976">
            <v>0</v>
          </cell>
          <cell r="AV976">
            <v>0</v>
          </cell>
          <cell r="AX976">
            <v>0</v>
          </cell>
          <cell r="AY976">
            <v>0</v>
          </cell>
          <cell r="BA976">
            <v>0</v>
          </cell>
          <cell r="BB976">
            <v>0</v>
          </cell>
          <cell r="BD976">
            <v>0</v>
          </cell>
          <cell r="BE976">
            <v>0</v>
          </cell>
          <cell r="BG976">
            <v>0</v>
          </cell>
          <cell r="BH976">
            <v>0</v>
          </cell>
          <cell r="BJ976">
            <v>0</v>
          </cell>
          <cell r="BK976">
            <v>0</v>
          </cell>
          <cell r="BM976">
            <v>0</v>
          </cell>
          <cell r="BN976">
            <v>0</v>
          </cell>
          <cell r="BP976">
            <v>0</v>
          </cell>
          <cell r="BQ976">
            <v>0</v>
          </cell>
          <cell r="BS976">
            <v>0</v>
          </cell>
          <cell r="BT976">
            <v>0</v>
          </cell>
          <cell r="BV976">
            <v>0</v>
          </cell>
          <cell r="BW976">
            <v>0</v>
          </cell>
          <cell r="BY976">
            <v>0</v>
          </cell>
          <cell r="BZ976">
            <v>0</v>
          </cell>
          <cell r="CB976">
            <v>0</v>
          </cell>
          <cell r="CC976">
            <v>0</v>
          </cell>
          <cell r="CE976">
            <v>0</v>
          </cell>
          <cell r="CF976">
            <v>0</v>
          </cell>
          <cell r="CH976">
            <v>0</v>
          </cell>
          <cell r="CI976">
            <v>0</v>
          </cell>
          <cell r="CK976">
            <v>0</v>
          </cell>
          <cell r="CL976">
            <v>0</v>
          </cell>
          <cell r="CN976">
            <v>0</v>
          </cell>
          <cell r="CO976">
            <v>0</v>
          </cell>
        </row>
        <row r="977">
          <cell r="B977">
            <v>0</v>
          </cell>
          <cell r="C977">
            <v>0</v>
          </cell>
          <cell r="E977">
            <v>0</v>
          </cell>
          <cell r="F977">
            <v>0</v>
          </cell>
          <cell r="H977">
            <v>0</v>
          </cell>
          <cell r="I977">
            <v>0</v>
          </cell>
          <cell r="K977">
            <v>0</v>
          </cell>
          <cell r="L977">
            <v>0</v>
          </cell>
          <cell r="N977">
            <v>0</v>
          </cell>
          <cell r="O977">
            <v>0</v>
          </cell>
          <cell r="Q977">
            <v>0</v>
          </cell>
          <cell r="R977">
            <v>0</v>
          </cell>
          <cell r="T977">
            <v>0</v>
          </cell>
          <cell r="U977">
            <v>0</v>
          </cell>
          <cell r="W977">
            <v>0</v>
          </cell>
          <cell r="X977">
            <v>0</v>
          </cell>
          <cell r="Z977">
            <v>0</v>
          </cell>
          <cell r="AA977">
            <v>0</v>
          </cell>
          <cell r="AC977">
            <v>0</v>
          </cell>
          <cell r="AD977">
            <v>0</v>
          </cell>
          <cell r="AF977">
            <v>0</v>
          </cell>
          <cell r="AG977">
            <v>0</v>
          </cell>
          <cell r="AI977">
            <v>0</v>
          </cell>
          <cell r="AJ977">
            <v>0</v>
          </cell>
          <cell r="AL977">
            <v>0</v>
          </cell>
          <cell r="AM977">
            <v>0</v>
          </cell>
          <cell r="AO977">
            <v>0</v>
          </cell>
          <cell r="AP977">
            <v>0</v>
          </cell>
          <cell r="AR977">
            <v>0</v>
          </cell>
          <cell r="AS977">
            <v>0</v>
          </cell>
          <cell r="AU977">
            <v>0</v>
          </cell>
          <cell r="AV977">
            <v>0</v>
          </cell>
          <cell r="AX977">
            <v>0</v>
          </cell>
          <cell r="AY977">
            <v>0</v>
          </cell>
          <cell r="BA977">
            <v>0</v>
          </cell>
          <cell r="BB977">
            <v>0</v>
          </cell>
          <cell r="BD977">
            <v>0</v>
          </cell>
          <cell r="BE977">
            <v>0</v>
          </cell>
          <cell r="BG977">
            <v>0</v>
          </cell>
          <cell r="BH977">
            <v>0</v>
          </cell>
          <cell r="BJ977">
            <v>0</v>
          </cell>
          <cell r="BK977">
            <v>0</v>
          </cell>
          <cell r="BM977">
            <v>0</v>
          </cell>
          <cell r="BN977">
            <v>0</v>
          </cell>
          <cell r="BP977">
            <v>0</v>
          </cell>
          <cell r="BQ977">
            <v>0</v>
          </cell>
          <cell r="BS977">
            <v>0</v>
          </cell>
          <cell r="BT977">
            <v>0</v>
          </cell>
          <cell r="BV977">
            <v>0</v>
          </cell>
          <cell r="BW977">
            <v>0</v>
          </cell>
          <cell r="BY977">
            <v>0</v>
          </cell>
          <cell r="BZ977">
            <v>0</v>
          </cell>
          <cell r="CB977">
            <v>0</v>
          </cell>
          <cell r="CC977">
            <v>0</v>
          </cell>
          <cell r="CE977">
            <v>0</v>
          </cell>
          <cell r="CF977">
            <v>0</v>
          </cell>
          <cell r="CH977">
            <v>0</v>
          </cell>
          <cell r="CI977">
            <v>0</v>
          </cell>
          <cell r="CK977">
            <v>0</v>
          </cell>
          <cell r="CL977">
            <v>0</v>
          </cell>
          <cell r="CN977">
            <v>0</v>
          </cell>
          <cell r="CO977">
            <v>0</v>
          </cell>
        </row>
        <row r="978">
          <cell r="B978">
            <v>0</v>
          </cell>
          <cell r="C978">
            <v>0</v>
          </cell>
          <cell r="E978">
            <v>0</v>
          </cell>
          <cell r="F978">
            <v>0</v>
          </cell>
          <cell r="H978">
            <v>0</v>
          </cell>
          <cell r="I978">
            <v>0</v>
          </cell>
          <cell r="K978">
            <v>0</v>
          </cell>
          <cell r="L978">
            <v>0</v>
          </cell>
          <cell r="N978">
            <v>0</v>
          </cell>
          <cell r="O978">
            <v>0</v>
          </cell>
          <cell r="Q978">
            <v>0</v>
          </cell>
          <cell r="R978">
            <v>0</v>
          </cell>
          <cell r="T978">
            <v>0</v>
          </cell>
          <cell r="U978">
            <v>0</v>
          </cell>
          <cell r="W978">
            <v>0</v>
          </cell>
          <cell r="X978">
            <v>0</v>
          </cell>
          <cell r="Z978">
            <v>0</v>
          </cell>
          <cell r="AA978">
            <v>0</v>
          </cell>
          <cell r="AC978">
            <v>0</v>
          </cell>
          <cell r="AD978">
            <v>0</v>
          </cell>
          <cell r="AF978">
            <v>0</v>
          </cell>
          <cell r="AG978">
            <v>0</v>
          </cell>
          <cell r="AI978">
            <v>0</v>
          </cell>
          <cell r="AJ978">
            <v>0</v>
          </cell>
          <cell r="AL978">
            <v>0</v>
          </cell>
          <cell r="AM978">
            <v>0</v>
          </cell>
          <cell r="AO978">
            <v>0</v>
          </cell>
          <cell r="AP978">
            <v>0</v>
          </cell>
          <cell r="AR978">
            <v>0</v>
          </cell>
          <cell r="AS978">
            <v>0</v>
          </cell>
          <cell r="AU978">
            <v>0</v>
          </cell>
          <cell r="AV978">
            <v>0</v>
          </cell>
          <cell r="AX978">
            <v>0</v>
          </cell>
          <cell r="AY978">
            <v>0</v>
          </cell>
          <cell r="BA978">
            <v>0</v>
          </cell>
          <cell r="BB978">
            <v>0</v>
          </cell>
          <cell r="BD978">
            <v>0</v>
          </cell>
          <cell r="BE978">
            <v>0</v>
          </cell>
          <cell r="BG978">
            <v>0</v>
          </cell>
          <cell r="BH978">
            <v>0</v>
          </cell>
          <cell r="BJ978">
            <v>0</v>
          </cell>
          <cell r="BK978">
            <v>0</v>
          </cell>
          <cell r="BM978">
            <v>0</v>
          </cell>
          <cell r="BN978">
            <v>0</v>
          </cell>
          <cell r="BP978">
            <v>0</v>
          </cell>
          <cell r="BQ978">
            <v>0</v>
          </cell>
          <cell r="BS978">
            <v>0</v>
          </cell>
          <cell r="BT978">
            <v>0</v>
          </cell>
          <cell r="BV978">
            <v>0</v>
          </cell>
          <cell r="BW978">
            <v>0</v>
          </cell>
          <cell r="BY978">
            <v>0</v>
          </cell>
          <cell r="BZ978">
            <v>0</v>
          </cell>
          <cell r="CB978">
            <v>0</v>
          </cell>
          <cell r="CC978">
            <v>0</v>
          </cell>
          <cell r="CE978">
            <v>0</v>
          </cell>
          <cell r="CF978">
            <v>0</v>
          </cell>
          <cell r="CH978">
            <v>0</v>
          </cell>
          <cell r="CI978">
            <v>0</v>
          </cell>
          <cell r="CK978">
            <v>0</v>
          </cell>
          <cell r="CL978">
            <v>0</v>
          </cell>
          <cell r="CN978">
            <v>0</v>
          </cell>
          <cell r="CO978">
            <v>0</v>
          </cell>
        </row>
        <row r="979">
          <cell r="B979">
            <v>0</v>
          </cell>
          <cell r="C979">
            <v>0</v>
          </cell>
          <cell r="E979">
            <v>0</v>
          </cell>
          <cell r="F979">
            <v>0</v>
          </cell>
          <cell r="H979">
            <v>0</v>
          </cell>
          <cell r="I979">
            <v>0</v>
          </cell>
          <cell r="K979">
            <v>0</v>
          </cell>
          <cell r="L979">
            <v>0</v>
          </cell>
          <cell r="N979">
            <v>0</v>
          </cell>
          <cell r="O979">
            <v>0</v>
          </cell>
          <cell r="Q979">
            <v>0</v>
          </cell>
          <cell r="R979">
            <v>0</v>
          </cell>
          <cell r="T979">
            <v>0</v>
          </cell>
          <cell r="U979">
            <v>0</v>
          </cell>
          <cell r="W979">
            <v>0</v>
          </cell>
          <cell r="X979">
            <v>0</v>
          </cell>
          <cell r="Z979">
            <v>0</v>
          </cell>
          <cell r="AA979">
            <v>0</v>
          </cell>
          <cell r="AC979">
            <v>0</v>
          </cell>
          <cell r="AD979">
            <v>0</v>
          </cell>
          <cell r="AF979">
            <v>0</v>
          </cell>
          <cell r="AG979">
            <v>0</v>
          </cell>
          <cell r="AI979">
            <v>0</v>
          </cell>
          <cell r="AJ979">
            <v>0</v>
          </cell>
          <cell r="AL979">
            <v>0</v>
          </cell>
          <cell r="AM979">
            <v>0</v>
          </cell>
          <cell r="AO979">
            <v>0</v>
          </cell>
          <cell r="AP979">
            <v>0</v>
          </cell>
          <cell r="AR979">
            <v>0</v>
          </cell>
          <cell r="AS979">
            <v>0</v>
          </cell>
          <cell r="AU979">
            <v>0</v>
          </cell>
          <cell r="AV979">
            <v>0</v>
          </cell>
          <cell r="AX979">
            <v>0</v>
          </cell>
          <cell r="AY979">
            <v>0</v>
          </cell>
          <cell r="BA979">
            <v>0</v>
          </cell>
          <cell r="BB979">
            <v>0</v>
          </cell>
          <cell r="BD979">
            <v>0</v>
          </cell>
          <cell r="BE979">
            <v>0</v>
          </cell>
          <cell r="BG979">
            <v>0</v>
          </cell>
          <cell r="BH979">
            <v>0</v>
          </cell>
          <cell r="BJ979">
            <v>0</v>
          </cell>
          <cell r="BK979">
            <v>0</v>
          </cell>
          <cell r="BM979">
            <v>0</v>
          </cell>
          <cell r="BN979">
            <v>0</v>
          </cell>
          <cell r="BP979">
            <v>0</v>
          </cell>
          <cell r="BQ979">
            <v>0</v>
          </cell>
          <cell r="BS979">
            <v>0</v>
          </cell>
          <cell r="BT979">
            <v>0</v>
          </cell>
          <cell r="BV979">
            <v>0</v>
          </cell>
          <cell r="BW979">
            <v>0</v>
          </cell>
          <cell r="BY979">
            <v>0</v>
          </cell>
          <cell r="BZ979">
            <v>0</v>
          </cell>
          <cell r="CB979">
            <v>0</v>
          </cell>
          <cell r="CC979">
            <v>0</v>
          </cell>
          <cell r="CE979">
            <v>0</v>
          </cell>
          <cell r="CF979">
            <v>0</v>
          </cell>
          <cell r="CH979">
            <v>0</v>
          </cell>
          <cell r="CI979">
            <v>0</v>
          </cell>
          <cell r="CK979">
            <v>0</v>
          </cell>
          <cell r="CL979">
            <v>0</v>
          </cell>
          <cell r="CN979">
            <v>0</v>
          </cell>
          <cell r="CO979">
            <v>0</v>
          </cell>
        </row>
        <row r="980">
          <cell r="B980">
            <v>0</v>
          </cell>
          <cell r="C980">
            <v>0</v>
          </cell>
          <cell r="E980">
            <v>0</v>
          </cell>
          <cell r="F980">
            <v>0</v>
          </cell>
          <cell r="H980">
            <v>0</v>
          </cell>
          <cell r="I980">
            <v>0</v>
          </cell>
          <cell r="K980">
            <v>0</v>
          </cell>
          <cell r="L980">
            <v>0</v>
          </cell>
          <cell r="N980">
            <v>0</v>
          </cell>
          <cell r="O980">
            <v>0</v>
          </cell>
          <cell r="Q980">
            <v>0</v>
          </cell>
          <cell r="R980">
            <v>0</v>
          </cell>
          <cell r="T980">
            <v>0</v>
          </cell>
          <cell r="U980">
            <v>0</v>
          </cell>
          <cell r="W980">
            <v>0</v>
          </cell>
          <cell r="X980">
            <v>0</v>
          </cell>
          <cell r="Z980">
            <v>0</v>
          </cell>
          <cell r="AA980">
            <v>0</v>
          </cell>
          <cell r="AC980">
            <v>0</v>
          </cell>
          <cell r="AD980">
            <v>0</v>
          </cell>
          <cell r="AF980">
            <v>0</v>
          </cell>
          <cell r="AG980">
            <v>0</v>
          </cell>
          <cell r="AI980">
            <v>0</v>
          </cell>
          <cell r="AJ980">
            <v>0</v>
          </cell>
          <cell r="AL980">
            <v>0</v>
          </cell>
          <cell r="AM980">
            <v>0</v>
          </cell>
          <cell r="AO980">
            <v>0</v>
          </cell>
          <cell r="AP980">
            <v>0</v>
          </cell>
          <cell r="AR980">
            <v>0</v>
          </cell>
          <cell r="AS980">
            <v>0</v>
          </cell>
          <cell r="AU980">
            <v>0</v>
          </cell>
          <cell r="AV980">
            <v>0</v>
          </cell>
          <cell r="AX980">
            <v>0</v>
          </cell>
          <cell r="AY980">
            <v>0</v>
          </cell>
          <cell r="BA980">
            <v>0</v>
          </cell>
          <cell r="BB980">
            <v>0</v>
          </cell>
          <cell r="BD980">
            <v>0</v>
          </cell>
          <cell r="BE980">
            <v>0</v>
          </cell>
          <cell r="BG980">
            <v>0</v>
          </cell>
          <cell r="BH980">
            <v>0</v>
          </cell>
          <cell r="BJ980">
            <v>0</v>
          </cell>
          <cell r="BK980">
            <v>0</v>
          </cell>
          <cell r="BM980">
            <v>0</v>
          </cell>
          <cell r="BN980">
            <v>0</v>
          </cell>
          <cell r="BP980">
            <v>0</v>
          </cell>
          <cell r="BQ980">
            <v>0</v>
          </cell>
          <cell r="BS980">
            <v>0</v>
          </cell>
          <cell r="BT980">
            <v>0</v>
          </cell>
          <cell r="BV980">
            <v>0</v>
          </cell>
          <cell r="BW980">
            <v>0</v>
          </cell>
          <cell r="BY980">
            <v>0</v>
          </cell>
          <cell r="BZ980">
            <v>0</v>
          </cell>
          <cell r="CB980">
            <v>0</v>
          </cell>
          <cell r="CC980">
            <v>0</v>
          </cell>
          <cell r="CE980">
            <v>0</v>
          </cell>
          <cell r="CF980">
            <v>0</v>
          </cell>
          <cell r="CH980">
            <v>0</v>
          </cell>
          <cell r="CI980">
            <v>0</v>
          </cell>
          <cell r="CK980">
            <v>0</v>
          </cell>
          <cell r="CL980">
            <v>0</v>
          </cell>
          <cell r="CN980">
            <v>0</v>
          </cell>
          <cell r="CO980">
            <v>0</v>
          </cell>
        </row>
        <row r="981">
          <cell r="B981">
            <v>0</v>
          </cell>
          <cell r="C981">
            <v>0</v>
          </cell>
          <cell r="E981">
            <v>0</v>
          </cell>
          <cell r="F981">
            <v>0</v>
          </cell>
          <cell r="H981">
            <v>0</v>
          </cell>
          <cell r="I981">
            <v>0</v>
          </cell>
          <cell r="K981">
            <v>0</v>
          </cell>
          <cell r="L981">
            <v>0</v>
          </cell>
          <cell r="N981">
            <v>0</v>
          </cell>
          <cell r="O981">
            <v>0</v>
          </cell>
          <cell r="Q981">
            <v>0</v>
          </cell>
          <cell r="R981">
            <v>0</v>
          </cell>
          <cell r="T981">
            <v>0</v>
          </cell>
          <cell r="U981">
            <v>0</v>
          </cell>
          <cell r="W981">
            <v>0</v>
          </cell>
          <cell r="X981">
            <v>0</v>
          </cell>
          <cell r="Z981">
            <v>0</v>
          </cell>
          <cell r="AA981">
            <v>0</v>
          </cell>
          <cell r="AC981">
            <v>0</v>
          </cell>
          <cell r="AD981">
            <v>0</v>
          </cell>
          <cell r="AF981">
            <v>0</v>
          </cell>
          <cell r="AG981">
            <v>0</v>
          </cell>
          <cell r="AI981">
            <v>0</v>
          </cell>
          <cell r="AJ981">
            <v>0</v>
          </cell>
          <cell r="AL981">
            <v>0</v>
          </cell>
          <cell r="AM981">
            <v>0</v>
          </cell>
          <cell r="AO981">
            <v>0</v>
          </cell>
          <cell r="AP981">
            <v>0</v>
          </cell>
          <cell r="AR981">
            <v>0</v>
          </cell>
          <cell r="AS981">
            <v>0</v>
          </cell>
          <cell r="AU981">
            <v>0</v>
          </cell>
          <cell r="AV981">
            <v>0</v>
          </cell>
          <cell r="AX981">
            <v>0</v>
          </cell>
          <cell r="AY981">
            <v>0</v>
          </cell>
          <cell r="BA981">
            <v>0</v>
          </cell>
          <cell r="BB981">
            <v>0</v>
          </cell>
          <cell r="BD981">
            <v>0</v>
          </cell>
          <cell r="BE981">
            <v>0</v>
          </cell>
          <cell r="BG981">
            <v>0</v>
          </cell>
          <cell r="BH981">
            <v>0</v>
          </cell>
          <cell r="BJ981">
            <v>0</v>
          </cell>
          <cell r="BK981">
            <v>0</v>
          </cell>
          <cell r="BM981">
            <v>0</v>
          </cell>
          <cell r="BN981">
            <v>0</v>
          </cell>
          <cell r="BP981">
            <v>0</v>
          </cell>
          <cell r="BQ981">
            <v>0</v>
          </cell>
          <cell r="BS981">
            <v>0</v>
          </cell>
          <cell r="BT981">
            <v>0</v>
          </cell>
          <cell r="BV981">
            <v>0</v>
          </cell>
          <cell r="BW981">
            <v>0</v>
          </cell>
          <cell r="BY981">
            <v>0</v>
          </cell>
          <cell r="BZ981">
            <v>0</v>
          </cell>
          <cell r="CB981">
            <v>0</v>
          </cell>
          <cell r="CC981">
            <v>0</v>
          </cell>
          <cell r="CE981">
            <v>0</v>
          </cell>
          <cell r="CF981">
            <v>0</v>
          </cell>
          <cell r="CH981">
            <v>0</v>
          </cell>
          <cell r="CI981">
            <v>0</v>
          </cell>
          <cell r="CK981">
            <v>0</v>
          </cell>
          <cell r="CL981">
            <v>0</v>
          </cell>
          <cell r="CN981">
            <v>0</v>
          </cell>
          <cell r="CO981">
            <v>0</v>
          </cell>
        </row>
        <row r="982">
          <cell r="B982">
            <v>0</v>
          </cell>
          <cell r="C982">
            <v>0</v>
          </cell>
          <cell r="E982">
            <v>0</v>
          </cell>
          <cell r="F982">
            <v>0</v>
          </cell>
          <cell r="H982">
            <v>0</v>
          </cell>
          <cell r="I982">
            <v>0</v>
          </cell>
          <cell r="K982">
            <v>0</v>
          </cell>
          <cell r="L982">
            <v>0</v>
          </cell>
          <cell r="N982">
            <v>0</v>
          </cell>
          <cell r="O982">
            <v>0</v>
          </cell>
          <cell r="Q982">
            <v>0</v>
          </cell>
          <cell r="R982">
            <v>0</v>
          </cell>
          <cell r="T982">
            <v>0</v>
          </cell>
          <cell r="U982">
            <v>0</v>
          </cell>
          <cell r="W982">
            <v>0</v>
          </cell>
          <cell r="X982">
            <v>0</v>
          </cell>
          <cell r="Z982">
            <v>0</v>
          </cell>
          <cell r="AA982">
            <v>0</v>
          </cell>
          <cell r="AC982">
            <v>0</v>
          </cell>
          <cell r="AD982">
            <v>0</v>
          </cell>
          <cell r="AF982">
            <v>0</v>
          </cell>
          <cell r="AG982">
            <v>0</v>
          </cell>
          <cell r="AI982">
            <v>0</v>
          </cell>
          <cell r="AJ982">
            <v>0</v>
          </cell>
          <cell r="AL982">
            <v>0</v>
          </cell>
          <cell r="AM982">
            <v>0</v>
          </cell>
          <cell r="AO982">
            <v>0</v>
          </cell>
          <cell r="AP982">
            <v>0</v>
          </cell>
          <cell r="AR982">
            <v>0</v>
          </cell>
          <cell r="AS982">
            <v>0</v>
          </cell>
          <cell r="AU982">
            <v>0</v>
          </cell>
          <cell r="AV982">
            <v>0</v>
          </cell>
          <cell r="AX982">
            <v>0</v>
          </cell>
          <cell r="AY982">
            <v>0</v>
          </cell>
          <cell r="BA982">
            <v>0</v>
          </cell>
          <cell r="BB982">
            <v>0</v>
          </cell>
          <cell r="BD982">
            <v>0</v>
          </cell>
          <cell r="BE982">
            <v>0</v>
          </cell>
          <cell r="BG982">
            <v>0</v>
          </cell>
          <cell r="BH982">
            <v>0</v>
          </cell>
          <cell r="BJ982">
            <v>0</v>
          </cell>
          <cell r="BK982">
            <v>0</v>
          </cell>
          <cell r="BM982">
            <v>0</v>
          </cell>
          <cell r="BN982">
            <v>0</v>
          </cell>
          <cell r="BP982">
            <v>0</v>
          </cell>
          <cell r="BQ982">
            <v>0</v>
          </cell>
          <cell r="BS982">
            <v>0</v>
          </cell>
          <cell r="BT982">
            <v>0</v>
          </cell>
          <cell r="BV982">
            <v>0</v>
          </cell>
          <cell r="BW982">
            <v>0</v>
          </cell>
          <cell r="BY982">
            <v>0</v>
          </cell>
          <cell r="BZ982">
            <v>0</v>
          </cell>
          <cell r="CB982">
            <v>0</v>
          </cell>
          <cell r="CC982">
            <v>0</v>
          </cell>
          <cell r="CE982">
            <v>0</v>
          </cell>
          <cell r="CF982">
            <v>0</v>
          </cell>
          <cell r="CH982">
            <v>0</v>
          </cell>
          <cell r="CI982">
            <v>0</v>
          </cell>
          <cell r="CK982">
            <v>0</v>
          </cell>
          <cell r="CL982">
            <v>0</v>
          </cell>
          <cell r="CN982">
            <v>0</v>
          </cell>
          <cell r="CO982">
            <v>0</v>
          </cell>
        </row>
        <row r="983">
          <cell r="B983">
            <v>0</v>
          </cell>
          <cell r="C983">
            <v>0</v>
          </cell>
          <cell r="E983">
            <v>0</v>
          </cell>
          <cell r="F983">
            <v>0</v>
          </cell>
          <cell r="H983">
            <v>0</v>
          </cell>
          <cell r="I983">
            <v>0</v>
          </cell>
          <cell r="K983">
            <v>0</v>
          </cell>
          <cell r="L983">
            <v>0</v>
          </cell>
          <cell r="N983">
            <v>0</v>
          </cell>
          <cell r="O983">
            <v>0</v>
          </cell>
          <cell r="Q983">
            <v>0</v>
          </cell>
          <cell r="R983">
            <v>0</v>
          </cell>
          <cell r="T983">
            <v>0</v>
          </cell>
          <cell r="U983">
            <v>0</v>
          </cell>
          <cell r="W983">
            <v>0</v>
          </cell>
          <cell r="X983">
            <v>0</v>
          </cell>
          <cell r="Z983">
            <v>0</v>
          </cell>
          <cell r="AA983">
            <v>0</v>
          </cell>
          <cell r="AC983">
            <v>0</v>
          </cell>
          <cell r="AD983">
            <v>0</v>
          </cell>
          <cell r="AF983">
            <v>0</v>
          </cell>
          <cell r="AG983">
            <v>0</v>
          </cell>
          <cell r="AI983">
            <v>0</v>
          </cell>
          <cell r="AJ983">
            <v>0</v>
          </cell>
          <cell r="AL983">
            <v>0</v>
          </cell>
          <cell r="AM983">
            <v>0</v>
          </cell>
          <cell r="AO983">
            <v>0</v>
          </cell>
          <cell r="AP983">
            <v>0</v>
          </cell>
          <cell r="AR983">
            <v>0</v>
          </cell>
          <cell r="AS983">
            <v>0</v>
          </cell>
          <cell r="AU983">
            <v>0</v>
          </cell>
          <cell r="AV983">
            <v>0</v>
          </cell>
          <cell r="AX983">
            <v>0</v>
          </cell>
          <cell r="AY983">
            <v>0</v>
          </cell>
          <cell r="BA983">
            <v>0</v>
          </cell>
          <cell r="BB983">
            <v>0</v>
          </cell>
          <cell r="BD983">
            <v>0</v>
          </cell>
          <cell r="BE983">
            <v>0</v>
          </cell>
          <cell r="BG983">
            <v>0</v>
          </cell>
          <cell r="BH983">
            <v>0</v>
          </cell>
          <cell r="BJ983">
            <v>0</v>
          </cell>
          <cell r="BK983">
            <v>0</v>
          </cell>
          <cell r="BM983">
            <v>0</v>
          </cell>
          <cell r="BN983">
            <v>0</v>
          </cell>
          <cell r="BP983">
            <v>0</v>
          </cell>
          <cell r="BQ983">
            <v>0</v>
          </cell>
          <cell r="BS983">
            <v>0</v>
          </cell>
          <cell r="BT983">
            <v>0</v>
          </cell>
          <cell r="BV983">
            <v>0</v>
          </cell>
          <cell r="BW983">
            <v>0</v>
          </cell>
          <cell r="BY983">
            <v>0</v>
          </cell>
          <cell r="BZ983">
            <v>0</v>
          </cell>
          <cell r="CB983">
            <v>0</v>
          </cell>
          <cell r="CC983">
            <v>0</v>
          </cell>
          <cell r="CE983">
            <v>0</v>
          </cell>
          <cell r="CF983">
            <v>0</v>
          </cell>
          <cell r="CH983">
            <v>0</v>
          </cell>
          <cell r="CI983">
            <v>0</v>
          </cell>
          <cell r="CK983">
            <v>0</v>
          </cell>
          <cell r="CL983">
            <v>0</v>
          </cell>
          <cell r="CN983">
            <v>0</v>
          </cell>
          <cell r="CO983">
            <v>0</v>
          </cell>
        </row>
        <row r="984">
          <cell r="B984">
            <v>0</v>
          </cell>
          <cell r="C984">
            <v>0</v>
          </cell>
          <cell r="E984">
            <v>0</v>
          </cell>
          <cell r="F984">
            <v>0</v>
          </cell>
          <cell r="H984">
            <v>0</v>
          </cell>
          <cell r="I984">
            <v>0</v>
          </cell>
          <cell r="K984">
            <v>0</v>
          </cell>
          <cell r="L984">
            <v>0</v>
          </cell>
          <cell r="N984">
            <v>0</v>
          </cell>
          <cell r="O984">
            <v>0</v>
          </cell>
          <cell r="Q984">
            <v>0</v>
          </cell>
          <cell r="R984">
            <v>0</v>
          </cell>
          <cell r="T984">
            <v>0</v>
          </cell>
          <cell r="U984">
            <v>0</v>
          </cell>
          <cell r="W984">
            <v>0</v>
          </cell>
          <cell r="X984">
            <v>0</v>
          </cell>
          <cell r="Z984">
            <v>0</v>
          </cell>
          <cell r="AA984">
            <v>0</v>
          </cell>
          <cell r="AC984">
            <v>0</v>
          </cell>
          <cell r="AD984">
            <v>0</v>
          </cell>
          <cell r="AF984">
            <v>0</v>
          </cell>
          <cell r="AG984">
            <v>0</v>
          </cell>
          <cell r="AI984">
            <v>0</v>
          </cell>
          <cell r="AJ984">
            <v>0</v>
          </cell>
          <cell r="AL984">
            <v>0</v>
          </cell>
          <cell r="AM984">
            <v>0</v>
          </cell>
          <cell r="AO984">
            <v>0</v>
          </cell>
          <cell r="AP984">
            <v>0</v>
          </cell>
          <cell r="AR984">
            <v>0</v>
          </cell>
          <cell r="AS984">
            <v>0</v>
          </cell>
          <cell r="AU984">
            <v>0</v>
          </cell>
          <cell r="AV984">
            <v>0</v>
          </cell>
          <cell r="AX984">
            <v>0</v>
          </cell>
          <cell r="AY984">
            <v>0</v>
          </cell>
          <cell r="BA984">
            <v>0</v>
          </cell>
          <cell r="BB984">
            <v>0</v>
          </cell>
          <cell r="BD984">
            <v>0</v>
          </cell>
          <cell r="BE984">
            <v>0</v>
          </cell>
          <cell r="BG984">
            <v>0</v>
          </cell>
          <cell r="BH984">
            <v>0</v>
          </cell>
          <cell r="BJ984">
            <v>0</v>
          </cell>
          <cell r="BK984">
            <v>0</v>
          </cell>
          <cell r="BM984">
            <v>0</v>
          </cell>
          <cell r="BN984">
            <v>0</v>
          </cell>
          <cell r="BP984">
            <v>0</v>
          </cell>
          <cell r="BQ984">
            <v>0</v>
          </cell>
          <cell r="BS984">
            <v>0</v>
          </cell>
          <cell r="BT984">
            <v>0</v>
          </cell>
          <cell r="BV984">
            <v>0</v>
          </cell>
          <cell r="BW984">
            <v>0</v>
          </cell>
          <cell r="BY984">
            <v>0</v>
          </cell>
          <cell r="BZ984">
            <v>0</v>
          </cell>
          <cell r="CB984">
            <v>0</v>
          </cell>
          <cell r="CC984">
            <v>0</v>
          </cell>
          <cell r="CE984">
            <v>0</v>
          </cell>
          <cell r="CF984">
            <v>0</v>
          </cell>
          <cell r="CH984">
            <v>0</v>
          </cell>
          <cell r="CI984">
            <v>0</v>
          </cell>
          <cell r="CK984">
            <v>0</v>
          </cell>
          <cell r="CL984">
            <v>0</v>
          </cell>
          <cell r="CN984">
            <v>0</v>
          </cell>
          <cell r="CO984">
            <v>0</v>
          </cell>
        </row>
        <row r="985">
          <cell r="B985">
            <v>0</v>
          </cell>
          <cell r="C985">
            <v>0</v>
          </cell>
          <cell r="E985">
            <v>0</v>
          </cell>
          <cell r="F985">
            <v>0</v>
          </cell>
          <cell r="H985">
            <v>0</v>
          </cell>
          <cell r="I985">
            <v>0</v>
          </cell>
          <cell r="K985">
            <v>0</v>
          </cell>
          <cell r="L985">
            <v>0</v>
          </cell>
          <cell r="N985">
            <v>0</v>
          </cell>
          <cell r="O985">
            <v>0</v>
          </cell>
          <cell r="Q985">
            <v>0</v>
          </cell>
          <cell r="R985">
            <v>0</v>
          </cell>
          <cell r="T985">
            <v>0</v>
          </cell>
          <cell r="U985">
            <v>0</v>
          </cell>
          <cell r="W985">
            <v>0</v>
          </cell>
          <cell r="X985">
            <v>0</v>
          </cell>
          <cell r="Z985">
            <v>0</v>
          </cell>
          <cell r="AA985">
            <v>0</v>
          </cell>
          <cell r="AC985">
            <v>0</v>
          </cell>
          <cell r="AD985">
            <v>0</v>
          </cell>
          <cell r="AF985">
            <v>0</v>
          </cell>
          <cell r="AG985">
            <v>0</v>
          </cell>
          <cell r="AI985">
            <v>0</v>
          </cell>
          <cell r="AJ985">
            <v>0</v>
          </cell>
          <cell r="AL985">
            <v>0</v>
          </cell>
          <cell r="AM985">
            <v>0</v>
          </cell>
          <cell r="AO985">
            <v>0</v>
          </cell>
          <cell r="AP985">
            <v>0</v>
          </cell>
          <cell r="AR985">
            <v>0</v>
          </cell>
          <cell r="AS985">
            <v>0</v>
          </cell>
          <cell r="AU985">
            <v>0</v>
          </cell>
          <cell r="AV985">
            <v>0</v>
          </cell>
          <cell r="AX985">
            <v>0</v>
          </cell>
          <cell r="AY985">
            <v>0</v>
          </cell>
          <cell r="BA985">
            <v>0</v>
          </cell>
          <cell r="BB985">
            <v>0</v>
          </cell>
          <cell r="BD985">
            <v>0</v>
          </cell>
          <cell r="BE985">
            <v>0</v>
          </cell>
          <cell r="BG985">
            <v>0</v>
          </cell>
          <cell r="BH985">
            <v>0</v>
          </cell>
          <cell r="BJ985">
            <v>0</v>
          </cell>
          <cell r="BK985">
            <v>0</v>
          </cell>
          <cell r="BM985">
            <v>0</v>
          </cell>
          <cell r="BN985">
            <v>0</v>
          </cell>
          <cell r="BP985">
            <v>0</v>
          </cell>
          <cell r="BQ985">
            <v>0</v>
          </cell>
          <cell r="BS985">
            <v>0</v>
          </cell>
          <cell r="BT985">
            <v>0</v>
          </cell>
          <cell r="BV985">
            <v>0</v>
          </cell>
          <cell r="BW985">
            <v>0</v>
          </cell>
          <cell r="BY985">
            <v>0</v>
          </cell>
          <cell r="BZ985">
            <v>0</v>
          </cell>
          <cell r="CB985">
            <v>0</v>
          </cell>
          <cell r="CC985">
            <v>0</v>
          </cell>
          <cell r="CE985">
            <v>0</v>
          </cell>
          <cell r="CF985">
            <v>0</v>
          </cell>
          <cell r="CH985">
            <v>0</v>
          </cell>
          <cell r="CI985">
            <v>0</v>
          </cell>
          <cell r="CK985">
            <v>0</v>
          </cell>
          <cell r="CL985">
            <v>0</v>
          </cell>
          <cell r="CN985">
            <v>0</v>
          </cell>
          <cell r="CO985">
            <v>0</v>
          </cell>
        </row>
        <row r="986">
          <cell r="B986">
            <v>0</v>
          </cell>
          <cell r="C986">
            <v>0</v>
          </cell>
          <cell r="E986">
            <v>0</v>
          </cell>
          <cell r="F986">
            <v>0</v>
          </cell>
          <cell r="H986">
            <v>0</v>
          </cell>
          <cell r="I986">
            <v>0</v>
          </cell>
          <cell r="K986">
            <v>0</v>
          </cell>
          <cell r="L986">
            <v>0</v>
          </cell>
          <cell r="N986">
            <v>0</v>
          </cell>
          <cell r="O986">
            <v>0</v>
          </cell>
          <cell r="Q986">
            <v>0</v>
          </cell>
          <cell r="R986">
            <v>0</v>
          </cell>
          <cell r="T986">
            <v>0</v>
          </cell>
          <cell r="U986">
            <v>0</v>
          </cell>
          <cell r="W986">
            <v>0</v>
          </cell>
          <cell r="X986">
            <v>0</v>
          </cell>
          <cell r="Z986">
            <v>0</v>
          </cell>
          <cell r="AA986">
            <v>0</v>
          </cell>
          <cell r="AC986">
            <v>0</v>
          </cell>
          <cell r="AD986">
            <v>0</v>
          </cell>
          <cell r="AF986">
            <v>0</v>
          </cell>
          <cell r="AG986">
            <v>0</v>
          </cell>
          <cell r="AI986">
            <v>0</v>
          </cell>
          <cell r="AJ986">
            <v>0</v>
          </cell>
          <cell r="AL986">
            <v>0</v>
          </cell>
          <cell r="AM986">
            <v>0</v>
          </cell>
          <cell r="AO986">
            <v>0</v>
          </cell>
          <cell r="AP986">
            <v>0</v>
          </cell>
          <cell r="AR986">
            <v>0</v>
          </cell>
          <cell r="AS986">
            <v>0</v>
          </cell>
          <cell r="AU986">
            <v>0</v>
          </cell>
          <cell r="AV986">
            <v>0</v>
          </cell>
          <cell r="AX986">
            <v>0</v>
          </cell>
          <cell r="AY986">
            <v>0</v>
          </cell>
          <cell r="BA986">
            <v>0</v>
          </cell>
          <cell r="BB986">
            <v>0</v>
          </cell>
          <cell r="BD986">
            <v>0</v>
          </cell>
          <cell r="BE986">
            <v>0</v>
          </cell>
          <cell r="BG986">
            <v>0</v>
          </cell>
          <cell r="BH986">
            <v>0</v>
          </cell>
          <cell r="BJ986">
            <v>0</v>
          </cell>
          <cell r="BK986">
            <v>0</v>
          </cell>
          <cell r="BM986">
            <v>0</v>
          </cell>
          <cell r="BN986">
            <v>0</v>
          </cell>
          <cell r="BP986">
            <v>0</v>
          </cell>
          <cell r="BQ986">
            <v>0</v>
          </cell>
          <cell r="BS986">
            <v>0</v>
          </cell>
          <cell r="BT986">
            <v>0</v>
          </cell>
          <cell r="BV986">
            <v>0</v>
          </cell>
          <cell r="BW986">
            <v>0</v>
          </cell>
          <cell r="BY986">
            <v>0</v>
          </cell>
          <cell r="BZ986">
            <v>0</v>
          </cell>
          <cell r="CB986">
            <v>0</v>
          </cell>
          <cell r="CC986">
            <v>0</v>
          </cell>
          <cell r="CE986">
            <v>0</v>
          </cell>
          <cell r="CF986">
            <v>0</v>
          </cell>
          <cell r="CH986">
            <v>0</v>
          </cell>
          <cell r="CI986">
            <v>0</v>
          </cell>
          <cell r="CK986">
            <v>0</v>
          </cell>
          <cell r="CL986">
            <v>0</v>
          </cell>
          <cell r="CN986">
            <v>0</v>
          </cell>
          <cell r="CO986">
            <v>0</v>
          </cell>
        </row>
        <row r="987">
          <cell r="B987">
            <v>0</v>
          </cell>
          <cell r="C987">
            <v>0</v>
          </cell>
          <cell r="E987">
            <v>0</v>
          </cell>
          <cell r="F987">
            <v>0</v>
          </cell>
          <cell r="H987">
            <v>0</v>
          </cell>
          <cell r="I987">
            <v>0</v>
          </cell>
          <cell r="K987">
            <v>0</v>
          </cell>
          <cell r="L987">
            <v>0</v>
          </cell>
          <cell r="N987">
            <v>0</v>
          </cell>
          <cell r="O987">
            <v>0</v>
          </cell>
          <cell r="Q987">
            <v>0</v>
          </cell>
          <cell r="R987">
            <v>0</v>
          </cell>
          <cell r="T987">
            <v>0</v>
          </cell>
          <cell r="U987">
            <v>0</v>
          </cell>
          <cell r="W987">
            <v>0</v>
          </cell>
          <cell r="X987">
            <v>0</v>
          </cell>
          <cell r="Z987">
            <v>0</v>
          </cell>
          <cell r="AA987">
            <v>0</v>
          </cell>
          <cell r="AC987">
            <v>0</v>
          </cell>
          <cell r="AD987">
            <v>0</v>
          </cell>
          <cell r="AF987">
            <v>0</v>
          </cell>
          <cell r="AG987">
            <v>0</v>
          </cell>
          <cell r="AI987">
            <v>0</v>
          </cell>
          <cell r="AJ987">
            <v>0</v>
          </cell>
          <cell r="AL987">
            <v>0</v>
          </cell>
          <cell r="AM987">
            <v>0</v>
          </cell>
          <cell r="AO987">
            <v>0</v>
          </cell>
          <cell r="AP987">
            <v>0</v>
          </cell>
          <cell r="AR987">
            <v>0</v>
          </cell>
          <cell r="AS987">
            <v>0</v>
          </cell>
          <cell r="AU987">
            <v>0</v>
          </cell>
          <cell r="AV987">
            <v>0</v>
          </cell>
          <cell r="AX987">
            <v>0</v>
          </cell>
          <cell r="AY987">
            <v>0</v>
          </cell>
          <cell r="BA987">
            <v>0</v>
          </cell>
          <cell r="BB987">
            <v>0</v>
          </cell>
          <cell r="BD987">
            <v>0</v>
          </cell>
          <cell r="BE987">
            <v>0</v>
          </cell>
          <cell r="BG987">
            <v>0</v>
          </cell>
          <cell r="BH987">
            <v>0</v>
          </cell>
          <cell r="BJ987">
            <v>0</v>
          </cell>
          <cell r="BK987">
            <v>0</v>
          </cell>
          <cell r="BM987">
            <v>0</v>
          </cell>
          <cell r="BN987">
            <v>0</v>
          </cell>
          <cell r="BP987">
            <v>0</v>
          </cell>
          <cell r="BQ987">
            <v>0</v>
          </cell>
          <cell r="BS987">
            <v>0</v>
          </cell>
          <cell r="BT987">
            <v>0</v>
          </cell>
          <cell r="BV987">
            <v>0</v>
          </cell>
          <cell r="BW987">
            <v>0</v>
          </cell>
          <cell r="BY987">
            <v>0</v>
          </cell>
          <cell r="BZ987">
            <v>0</v>
          </cell>
          <cell r="CB987">
            <v>0</v>
          </cell>
          <cell r="CC987">
            <v>0</v>
          </cell>
          <cell r="CE987">
            <v>0</v>
          </cell>
          <cell r="CF987">
            <v>0</v>
          </cell>
          <cell r="CH987">
            <v>0</v>
          </cell>
          <cell r="CI987">
            <v>0</v>
          </cell>
          <cell r="CK987">
            <v>0</v>
          </cell>
          <cell r="CL987">
            <v>0</v>
          </cell>
          <cell r="CN987">
            <v>0</v>
          </cell>
          <cell r="CO987">
            <v>0</v>
          </cell>
        </row>
        <row r="988">
          <cell r="B988">
            <v>0</v>
          </cell>
          <cell r="C988">
            <v>0</v>
          </cell>
          <cell r="E988">
            <v>0</v>
          </cell>
          <cell r="F988">
            <v>0</v>
          </cell>
          <cell r="H988">
            <v>0</v>
          </cell>
          <cell r="I988">
            <v>0</v>
          </cell>
          <cell r="K988">
            <v>0</v>
          </cell>
          <cell r="L988">
            <v>0</v>
          </cell>
          <cell r="N988">
            <v>0</v>
          </cell>
          <cell r="O988">
            <v>0</v>
          </cell>
          <cell r="Q988">
            <v>0</v>
          </cell>
          <cell r="R988">
            <v>0</v>
          </cell>
          <cell r="T988">
            <v>0</v>
          </cell>
          <cell r="U988">
            <v>0</v>
          </cell>
          <cell r="W988">
            <v>0</v>
          </cell>
          <cell r="X988">
            <v>0</v>
          </cell>
          <cell r="Z988">
            <v>0</v>
          </cell>
          <cell r="AA988">
            <v>0</v>
          </cell>
          <cell r="AC988">
            <v>0</v>
          </cell>
          <cell r="AD988">
            <v>0</v>
          </cell>
          <cell r="AF988">
            <v>0</v>
          </cell>
          <cell r="AG988">
            <v>0</v>
          </cell>
          <cell r="AI988">
            <v>0</v>
          </cell>
          <cell r="AJ988">
            <v>0</v>
          </cell>
          <cell r="AL988">
            <v>0</v>
          </cell>
          <cell r="AM988">
            <v>0</v>
          </cell>
          <cell r="AO988">
            <v>0</v>
          </cell>
          <cell r="AP988">
            <v>0</v>
          </cell>
          <cell r="AR988">
            <v>0</v>
          </cell>
          <cell r="AS988">
            <v>0</v>
          </cell>
          <cell r="AU988">
            <v>0</v>
          </cell>
          <cell r="AV988">
            <v>0</v>
          </cell>
          <cell r="AX988">
            <v>0</v>
          </cell>
          <cell r="AY988">
            <v>0</v>
          </cell>
          <cell r="BA988">
            <v>0</v>
          </cell>
          <cell r="BB988">
            <v>0</v>
          </cell>
          <cell r="BD988">
            <v>0</v>
          </cell>
          <cell r="BE988">
            <v>0</v>
          </cell>
          <cell r="BG988">
            <v>0</v>
          </cell>
          <cell r="BH988">
            <v>0</v>
          </cell>
          <cell r="BJ988">
            <v>0</v>
          </cell>
          <cell r="BK988">
            <v>0</v>
          </cell>
          <cell r="BM988">
            <v>0</v>
          </cell>
          <cell r="BN988">
            <v>0</v>
          </cell>
          <cell r="BP988">
            <v>0</v>
          </cell>
          <cell r="BQ988">
            <v>0</v>
          </cell>
          <cell r="BS988">
            <v>0</v>
          </cell>
          <cell r="BT988">
            <v>0</v>
          </cell>
          <cell r="BV988">
            <v>0</v>
          </cell>
          <cell r="BW988">
            <v>0</v>
          </cell>
          <cell r="BY988">
            <v>0</v>
          </cell>
          <cell r="BZ988">
            <v>0</v>
          </cell>
          <cell r="CB988">
            <v>0</v>
          </cell>
          <cell r="CC988">
            <v>0</v>
          </cell>
          <cell r="CE988">
            <v>0</v>
          </cell>
          <cell r="CF988">
            <v>0</v>
          </cell>
          <cell r="CH988">
            <v>0</v>
          </cell>
          <cell r="CI988">
            <v>0</v>
          </cell>
          <cell r="CK988">
            <v>0</v>
          </cell>
          <cell r="CL988">
            <v>0</v>
          </cell>
          <cell r="CN988">
            <v>0</v>
          </cell>
          <cell r="CO988">
            <v>0</v>
          </cell>
        </row>
        <row r="989">
          <cell r="B989">
            <v>0</v>
          </cell>
          <cell r="C989">
            <v>0</v>
          </cell>
          <cell r="E989">
            <v>0</v>
          </cell>
          <cell r="F989">
            <v>0</v>
          </cell>
          <cell r="H989">
            <v>0</v>
          </cell>
          <cell r="I989">
            <v>0</v>
          </cell>
          <cell r="K989">
            <v>0</v>
          </cell>
          <cell r="L989">
            <v>0</v>
          </cell>
          <cell r="N989">
            <v>0</v>
          </cell>
          <cell r="O989">
            <v>0</v>
          </cell>
          <cell r="Q989">
            <v>0</v>
          </cell>
          <cell r="R989">
            <v>0</v>
          </cell>
          <cell r="T989">
            <v>0</v>
          </cell>
          <cell r="U989">
            <v>0</v>
          </cell>
          <cell r="W989">
            <v>0</v>
          </cell>
          <cell r="X989">
            <v>0</v>
          </cell>
          <cell r="Z989">
            <v>0</v>
          </cell>
          <cell r="AA989">
            <v>0</v>
          </cell>
          <cell r="AC989">
            <v>0</v>
          </cell>
          <cell r="AD989">
            <v>0</v>
          </cell>
          <cell r="AF989">
            <v>0</v>
          </cell>
          <cell r="AG989">
            <v>0</v>
          </cell>
          <cell r="AI989">
            <v>0</v>
          </cell>
          <cell r="AJ989">
            <v>0</v>
          </cell>
          <cell r="AL989">
            <v>0</v>
          </cell>
          <cell r="AM989">
            <v>0</v>
          </cell>
          <cell r="AO989">
            <v>0</v>
          </cell>
          <cell r="AP989">
            <v>0</v>
          </cell>
          <cell r="AR989">
            <v>0</v>
          </cell>
          <cell r="AS989">
            <v>0</v>
          </cell>
          <cell r="AU989">
            <v>0</v>
          </cell>
          <cell r="AV989">
            <v>0</v>
          </cell>
          <cell r="AX989">
            <v>0</v>
          </cell>
          <cell r="AY989">
            <v>0</v>
          </cell>
          <cell r="BA989">
            <v>0</v>
          </cell>
          <cell r="BB989">
            <v>0</v>
          </cell>
          <cell r="BD989">
            <v>0</v>
          </cell>
          <cell r="BE989">
            <v>0</v>
          </cell>
          <cell r="BG989">
            <v>0</v>
          </cell>
          <cell r="BH989">
            <v>0</v>
          </cell>
          <cell r="BJ989">
            <v>0</v>
          </cell>
          <cell r="BK989">
            <v>0</v>
          </cell>
          <cell r="BM989">
            <v>0</v>
          </cell>
          <cell r="BN989">
            <v>0</v>
          </cell>
          <cell r="BP989">
            <v>0</v>
          </cell>
          <cell r="BQ989">
            <v>0</v>
          </cell>
          <cell r="BS989">
            <v>0</v>
          </cell>
          <cell r="BT989">
            <v>0</v>
          </cell>
          <cell r="BV989">
            <v>0</v>
          </cell>
          <cell r="BW989">
            <v>0</v>
          </cell>
          <cell r="BY989">
            <v>0</v>
          </cell>
          <cell r="BZ989">
            <v>0</v>
          </cell>
          <cell r="CB989">
            <v>0</v>
          </cell>
          <cell r="CC989">
            <v>0</v>
          </cell>
          <cell r="CE989">
            <v>0</v>
          </cell>
          <cell r="CF989">
            <v>0</v>
          </cell>
          <cell r="CH989">
            <v>0</v>
          </cell>
          <cell r="CI989">
            <v>0</v>
          </cell>
          <cell r="CK989">
            <v>0</v>
          </cell>
          <cell r="CL989">
            <v>0</v>
          </cell>
          <cell r="CN989">
            <v>0</v>
          </cell>
          <cell r="CO989">
            <v>0</v>
          </cell>
        </row>
        <row r="990">
          <cell r="B990">
            <v>0</v>
          </cell>
          <cell r="C990">
            <v>0</v>
          </cell>
          <cell r="E990">
            <v>0</v>
          </cell>
          <cell r="F990">
            <v>0</v>
          </cell>
          <cell r="H990">
            <v>0</v>
          </cell>
          <cell r="I990">
            <v>0</v>
          </cell>
          <cell r="K990">
            <v>0</v>
          </cell>
          <cell r="L990">
            <v>0</v>
          </cell>
          <cell r="N990">
            <v>0</v>
          </cell>
          <cell r="O990">
            <v>0</v>
          </cell>
          <cell r="Q990">
            <v>0</v>
          </cell>
          <cell r="R990">
            <v>0</v>
          </cell>
          <cell r="T990">
            <v>0</v>
          </cell>
          <cell r="U990">
            <v>0</v>
          </cell>
          <cell r="W990">
            <v>0</v>
          </cell>
          <cell r="X990">
            <v>0</v>
          </cell>
          <cell r="Z990">
            <v>0</v>
          </cell>
          <cell r="AA990">
            <v>0</v>
          </cell>
          <cell r="AC990">
            <v>0</v>
          </cell>
          <cell r="AD990">
            <v>0</v>
          </cell>
          <cell r="AF990">
            <v>0</v>
          </cell>
          <cell r="AG990">
            <v>0</v>
          </cell>
          <cell r="AI990">
            <v>0</v>
          </cell>
          <cell r="AJ990">
            <v>0</v>
          </cell>
          <cell r="AL990">
            <v>0</v>
          </cell>
          <cell r="AM990">
            <v>0</v>
          </cell>
          <cell r="AO990">
            <v>0</v>
          </cell>
          <cell r="AP990">
            <v>0</v>
          </cell>
          <cell r="AR990">
            <v>0</v>
          </cell>
          <cell r="AS990">
            <v>0</v>
          </cell>
          <cell r="AU990">
            <v>0</v>
          </cell>
          <cell r="AV990">
            <v>0</v>
          </cell>
          <cell r="AX990">
            <v>0</v>
          </cell>
          <cell r="AY990">
            <v>0</v>
          </cell>
          <cell r="BA990">
            <v>0</v>
          </cell>
          <cell r="BB990">
            <v>0</v>
          </cell>
          <cell r="BD990">
            <v>0</v>
          </cell>
          <cell r="BE990">
            <v>0</v>
          </cell>
          <cell r="BG990">
            <v>0</v>
          </cell>
          <cell r="BH990">
            <v>0</v>
          </cell>
          <cell r="BJ990">
            <v>0</v>
          </cell>
          <cell r="BK990">
            <v>0</v>
          </cell>
          <cell r="BM990">
            <v>0</v>
          </cell>
          <cell r="BN990">
            <v>0</v>
          </cell>
          <cell r="BP990">
            <v>0</v>
          </cell>
          <cell r="BQ990">
            <v>0</v>
          </cell>
          <cell r="BS990">
            <v>0</v>
          </cell>
          <cell r="BT990">
            <v>0</v>
          </cell>
          <cell r="BV990">
            <v>0</v>
          </cell>
          <cell r="BW990">
            <v>0</v>
          </cell>
          <cell r="BY990">
            <v>0</v>
          </cell>
          <cell r="BZ990">
            <v>0</v>
          </cell>
          <cell r="CB990">
            <v>0</v>
          </cell>
          <cell r="CC990">
            <v>0</v>
          </cell>
          <cell r="CE990">
            <v>0</v>
          </cell>
          <cell r="CF990">
            <v>0</v>
          </cell>
          <cell r="CH990">
            <v>0</v>
          </cell>
          <cell r="CI990">
            <v>0</v>
          </cell>
          <cell r="CK990">
            <v>0</v>
          </cell>
          <cell r="CL990">
            <v>0</v>
          </cell>
          <cell r="CN990">
            <v>0</v>
          </cell>
          <cell r="CO990">
            <v>0</v>
          </cell>
        </row>
        <row r="991">
          <cell r="B991">
            <v>0</v>
          </cell>
          <cell r="C991">
            <v>0</v>
          </cell>
          <cell r="E991">
            <v>0</v>
          </cell>
          <cell r="F991">
            <v>0</v>
          </cell>
          <cell r="H991">
            <v>0</v>
          </cell>
          <cell r="I991">
            <v>0</v>
          </cell>
          <cell r="K991">
            <v>0</v>
          </cell>
          <cell r="L991">
            <v>0</v>
          </cell>
          <cell r="N991">
            <v>0</v>
          </cell>
          <cell r="O991">
            <v>0</v>
          </cell>
          <cell r="Q991">
            <v>0</v>
          </cell>
          <cell r="R991">
            <v>0</v>
          </cell>
          <cell r="T991">
            <v>0</v>
          </cell>
          <cell r="U991">
            <v>0</v>
          </cell>
          <cell r="W991">
            <v>0</v>
          </cell>
          <cell r="X991">
            <v>0</v>
          </cell>
          <cell r="Z991">
            <v>0</v>
          </cell>
          <cell r="AA991">
            <v>0</v>
          </cell>
          <cell r="AC991">
            <v>0</v>
          </cell>
          <cell r="AD991">
            <v>0</v>
          </cell>
          <cell r="AF991">
            <v>0</v>
          </cell>
          <cell r="AG991">
            <v>0</v>
          </cell>
          <cell r="AI991">
            <v>0</v>
          </cell>
          <cell r="AJ991">
            <v>0</v>
          </cell>
          <cell r="AL991">
            <v>0</v>
          </cell>
          <cell r="AM991">
            <v>0</v>
          </cell>
          <cell r="AO991">
            <v>0</v>
          </cell>
          <cell r="AP991">
            <v>0</v>
          </cell>
          <cell r="AR991">
            <v>0</v>
          </cell>
          <cell r="AS991">
            <v>0</v>
          </cell>
          <cell r="AU991">
            <v>0</v>
          </cell>
          <cell r="AV991">
            <v>0</v>
          </cell>
          <cell r="AX991">
            <v>0</v>
          </cell>
          <cell r="AY991">
            <v>0</v>
          </cell>
          <cell r="BA991">
            <v>0</v>
          </cell>
          <cell r="BB991">
            <v>0</v>
          </cell>
          <cell r="BD991">
            <v>0</v>
          </cell>
          <cell r="BE991">
            <v>0</v>
          </cell>
          <cell r="BG991">
            <v>0</v>
          </cell>
          <cell r="BH991">
            <v>0</v>
          </cell>
          <cell r="BJ991">
            <v>0</v>
          </cell>
          <cell r="BK991">
            <v>0</v>
          </cell>
          <cell r="BM991">
            <v>0</v>
          </cell>
          <cell r="BN991">
            <v>0</v>
          </cell>
          <cell r="BP991">
            <v>0</v>
          </cell>
          <cell r="BQ991">
            <v>0</v>
          </cell>
          <cell r="BS991">
            <v>0</v>
          </cell>
          <cell r="BT991">
            <v>0</v>
          </cell>
          <cell r="BV991">
            <v>0</v>
          </cell>
          <cell r="BW991">
            <v>0</v>
          </cell>
          <cell r="BY991">
            <v>0</v>
          </cell>
          <cell r="BZ991">
            <v>0</v>
          </cell>
          <cell r="CB991">
            <v>0</v>
          </cell>
          <cell r="CC991">
            <v>0</v>
          </cell>
          <cell r="CE991">
            <v>0</v>
          </cell>
          <cell r="CF991">
            <v>0</v>
          </cell>
          <cell r="CH991">
            <v>0</v>
          </cell>
          <cell r="CI991">
            <v>0</v>
          </cell>
          <cell r="CK991">
            <v>0</v>
          </cell>
          <cell r="CL991">
            <v>0</v>
          </cell>
          <cell r="CN991">
            <v>0</v>
          </cell>
          <cell r="CO991">
            <v>0</v>
          </cell>
        </row>
        <row r="992">
          <cell r="B992">
            <v>0</v>
          </cell>
          <cell r="C992">
            <v>0</v>
          </cell>
          <cell r="E992">
            <v>0</v>
          </cell>
          <cell r="F992">
            <v>0</v>
          </cell>
          <cell r="H992">
            <v>0</v>
          </cell>
          <cell r="I992">
            <v>0</v>
          </cell>
          <cell r="K992">
            <v>0</v>
          </cell>
          <cell r="L992">
            <v>0</v>
          </cell>
          <cell r="N992">
            <v>0</v>
          </cell>
          <cell r="O992">
            <v>0</v>
          </cell>
          <cell r="Q992">
            <v>0</v>
          </cell>
          <cell r="R992">
            <v>0</v>
          </cell>
          <cell r="T992">
            <v>0</v>
          </cell>
          <cell r="U992">
            <v>0</v>
          </cell>
          <cell r="W992">
            <v>0</v>
          </cell>
          <cell r="X992">
            <v>0</v>
          </cell>
          <cell r="Z992">
            <v>0</v>
          </cell>
          <cell r="AA992">
            <v>0</v>
          </cell>
          <cell r="AC992">
            <v>0</v>
          </cell>
          <cell r="AD992">
            <v>0</v>
          </cell>
          <cell r="AF992">
            <v>0</v>
          </cell>
          <cell r="AG992">
            <v>0</v>
          </cell>
          <cell r="AI992">
            <v>0</v>
          </cell>
          <cell r="AJ992">
            <v>0</v>
          </cell>
          <cell r="AL992">
            <v>0</v>
          </cell>
          <cell r="AM992">
            <v>0</v>
          </cell>
          <cell r="AO992">
            <v>0</v>
          </cell>
          <cell r="AP992">
            <v>0</v>
          </cell>
          <cell r="AR992">
            <v>0</v>
          </cell>
          <cell r="AS992">
            <v>0</v>
          </cell>
          <cell r="AU992">
            <v>0</v>
          </cell>
          <cell r="AV992">
            <v>0</v>
          </cell>
          <cell r="AX992">
            <v>0</v>
          </cell>
          <cell r="AY992">
            <v>0</v>
          </cell>
          <cell r="BA992">
            <v>0</v>
          </cell>
          <cell r="BB992">
            <v>0</v>
          </cell>
          <cell r="BD992">
            <v>0</v>
          </cell>
          <cell r="BE992">
            <v>0</v>
          </cell>
          <cell r="BG992">
            <v>0</v>
          </cell>
          <cell r="BH992">
            <v>0</v>
          </cell>
          <cell r="BJ992">
            <v>0</v>
          </cell>
          <cell r="BK992">
            <v>0</v>
          </cell>
          <cell r="BM992">
            <v>0</v>
          </cell>
          <cell r="BN992">
            <v>0</v>
          </cell>
          <cell r="BP992">
            <v>0</v>
          </cell>
          <cell r="BQ992">
            <v>0</v>
          </cell>
          <cell r="BS992">
            <v>0</v>
          </cell>
          <cell r="BT992">
            <v>0</v>
          </cell>
          <cell r="BV992">
            <v>0</v>
          </cell>
          <cell r="BW992">
            <v>0</v>
          </cell>
          <cell r="BY992">
            <v>0</v>
          </cell>
          <cell r="BZ992">
            <v>0</v>
          </cell>
          <cell r="CB992">
            <v>0</v>
          </cell>
          <cell r="CC992">
            <v>0</v>
          </cell>
          <cell r="CE992">
            <v>0</v>
          </cell>
          <cell r="CF992">
            <v>0</v>
          </cell>
          <cell r="CH992">
            <v>0</v>
          </cell>
          <cell r="CI992">
            <v>0</v>
          </cell>
          <cell r="CK992">
            <v>0</v>
          </cell>
          <cell r="CL992">
            <v>0</v>
          </cell>
          <cell r="CN992">
            <v>0</v>
          </cell>
          <cell r="CO992">
            <v>0</v>
          </cell>
        </row>
        <row r="993">
          <cell r="B993">
            <v>0</v>
          </cell>
          <cell r="C993">
            <v>0</v>
          </cell>
          <cell r="E993">
            <v>0</v>
          </cell>
          <cell r="F993">
            <v>0</v>
          </cell>
          <cell r="H993">
            <v>0</v>
          </cell>
          <cell r="I993">
            <v>0</v>
          </cell>
          <cell r="K993">
            <v>0</v>
          </cell>
          <cell r="L993">
            <v>0</v>
          </cell>
          <cell r="N993">
            <v>0</v>
          </cell>
          <cell r="O993">
            <v>0</v>
          </cell>
          <cell r="Q993">
            <v>0</v>
          </cell>
          <cell r="R993">
            <v>0</v>
          </cell>
          <cell r="T993">
            <v>0</v>
          </cell>
          <cell r="U993">
            <v>0</v>
          </cell>
          <cell r="W993">
            <v>0</v>
          </cell>
          <cell r="X993">
            <v>0</v>
          </cell>
          <cell r="Z993">
            <v>0</v>
          </cell>
          <cell r="AA993">
            <v>0</v>
          </cell>
          <cell r="AC993">
            <v>0</v>
          </cell>
          <cell r="AD993">
            <v>0</v>
          </cell>
          <cell r="AF993">
            <v>0</v>
          </cell>
          <cell r="AG993">
            <v>0</v>
          </cell>
          <cell r="AI993">
            <v>0</v>
          </cell>
          <cell r="AJ993">
            <v>0</v>
          </cell>
          <cell r="AL993">
            <v>0</v>
          </cell>
          <cell r="AM993">
            <v>0</v>
          </cell>
          <cell r="AO993">
            <v>0</v>
          </cell>
          <cell r="AP993">
            <v>0</v>
          </cell>
          <cell r="AR993">
            <v>0</v>
          </cell>
          <cell r="AS993">
            <v>0</v>
          </cell>
          <cell r="AU993">
            <v>0</v>
          </cell>
          <cell r="AV993">
            <v>0</v>
          </cell>
          <cell r="AX993">
            <v>0</v>
          </cell>
          <cell r="AY993">
            <v>0</v>
          </cell>
          <cell r="BA993">
            <v>0</v>
          </cell>
          <cell r="BB993">
            <v>0</v>
          </cell>
          <cell r="BD993">
            <v>0</v>
          </cell>
          <cell r="BE993">
            <v>0</v>
          </cell>
          <cell r="BG993">
            <v>0</v>
          </cell>
          <cell r="BH993">
            <v>0</v>
          </cell>
          <cell r="BJ993">
            <v>0</v>
          </cell>
          <cell r="BK993">
            <v>0</v>
          </cell>
          <cell r="BM993">
            <v>0</v>
          </cell>
          <cell r="BN993">
            <v>0</v>
          </cell>
          <cell r="BP993">
            <v>0</v>
          </cell>
          <cell r="BQ993">
            <v>0</v>
          </cell>
          <cell r="BS993">
            <v>0</v>
          </cell>
          <cell r="BT993">
            <v>0</v>
          </cell>
          <cell r="BV993">
            <v>0</v>
          </cell>
          <cell r="BW993">
            <v>0</v>
          </cell>
          <cell r="BY993">
            <v>0</v>
          </cell>
          <cell r="BZ993">
            <v>0</v>
          </cell>
          <cell r="CB993">
            <v>0</v>
          </cell>
          <cell r="CC993">
            <v>0</v>
          </cell>
          <cell r="CE993">
            <v>0</v>
          </cell>
          <cell r="CF993">
            <v>0</v>
          </cell>
          <cell r="CH993">
            <v>0</v>
          </cell>
          <cell r="CI993">
            <v>0</v>
          </cell>
          <cell r="CK993">
            <v>0</v>
          </cell>
          <cell r="CL993">
            <v>0</v>
          </cell>
          <cell r="CN993">
            <v>0</v>
          </cell>
          <cell r="CO993">
            <v>0</v>
          </cell>
        </row>
        <row r="994">
          <cell r="B994">
            <v>0</v>
          </cell>
          <cell r="C994">
            <v>0</v>
          </cell>
          <cell r="E994">
            <v>0</v>
          </cell>
          <cell r="F994">
            <v>0</v>
          </cell>
          <cell r="H994">
            <v>0</v>
          </cell>
          <cell r="I994">
            <v>0</v>
          </cell>
          <cell r="K994">
            <v>0</v>
          </cell>
          <cell r="L994">
            <v>0</v>
          </cell>
          <cell r="N994">
            <v>0</v>
          </cell>
          <cell r="O994">
            <v>0</v>
          </cell>
          <cell r="Q994">
            <v>0</v>
          </cell>
          <cell r="R994">
            <v>0</v>
          </cell>
          <cell r="T994">
            <v>0</v>
          </cell>
          <cell r="U994">
            <v>0</v>
          </cell>
          <cell r="W994">
            <v>0</v>
          </cell>
          <cell r="X994">
            <v>0</v>
          </cell>
          <cell r="Z994">
            <v>0</v>
          </cell>
          <cell r="AA994">
            <v>0</v>
          </cell>
          <cell r="AC994">
            <v>0</v>
          </cell>
          <cell r="AD994">
            <v>0</v>
          </cell>
          <cell r="AF994">
            <v>0</v>
          </cell>
          <cell r="AG994">
            <v>0</v>
          </cell>
          <cell r="AI994">
            <v>0</v>
          </cell>
          <cell r="AJ994">
            <v>0</v>
          </cell>
          <cell r="AL994">
            <v>0</v>
          </cell>
          <cell r="AM994">
            <v>0</v>
          </cell>
          <cell r="AO994">
            <v>0</v>
          </cell>
          <cell r="AP994">
            <v>0</v>
          </cell>
          <cell r="AR994">
            <v>0</v>
          </cell>
          <cell r="AS994">
            <v>0</v>
          </cell>
          <cell r="AU994">
            <v>0</v>
          </cell>
          <cell r="AV994">
            <v>0</v>
          </cell>
          <cell r="AX994">
            <v>0</v>
          </cell>
          <cell r="AY994">
            <v>0</v>
          </cell>
          <cell r="BA994">
            <v>0</v>
          </cell>
          <cell r="BB994">
            <v>0</v>
          </cell>
          <cell r="BD994">
            <v>0</v>
          </cell>
          <cell r="BE994">
            <v>0</v>
          </cell>
          <cell r="BG994">
            <v>0</v>
          </cell>
          <cell r="BH994">
            <v>0</v>
          </cell>
          <cell r="BJ994">
            <v>0</v>
          </cell>
          <cell r="BK994">
            <v>0</v>
          </cell>
          <cell r="BM994">
            <v>0</v>
          </cell>
          <cell r="BN994">
            <v>0</v>
          </cell>
          <cell r="BP994">
            <v>0</v>
          </cell>
          <cell r="BQ994">
            <v>0</v>
          </cell>
          <cell r="BS994">
            <v>0</v>
          </cell>
          <cell r="BT994">
            <v>0</v>
          </cell>
          <cell r="BV994">
            <v>0</v>
          </cell>
          <cell r="BW994">
            <v>0</v>
          </cell>
          <cell r="BY994">
            <v>0</v>
          </cell>
          <cell r="BZ994">
            <v>0</v>
          </cell>
          <cell r="CB994">
            <v>0</v>
          </cell>
          <cell r="CC994">
            <v>0</v>
          </cell>
          <cell r="CE994">
            <v>0</v>
          </cell>
          <cell r="CF994">
            <v>0</v>
          </cell>
          <cell r="CH994">
            <v>0</v>
          </cell>
          <cell r="CI994">
            <v>0</v>
          </cell>
          <cell r="CK994">
            <v>0</v>
          </cell>
          <cell r="CL994">
            <v>0</v>
          </cell>
          <cell r="CN994">
            <v>0</v>
          </cell>
          <cell r="CO994">
            <v>0</v>
          </cell>
        </row>
        <row r="995">
          <cell r="B995">
            <v>0</v>
          </cell>
          <cell r="C995">
            <v>0</v>
          </cell>
          <cell r="E995">
            <v>0</v>
          </cell>
          <cell r="F995">
            <v>0</v>
          </cell>
          <cell r="H995">
            <v>0</v>
          </cell>
          <cell r="I995">
            <v>0</v>
          </cell>
          <cell r="K995">
            <v>0</v>
          </cell>
          <cell r="L995">
            <v>0</v>
          </cell>
          <cell r="N995">
            <v>0</v>
          </cell>
          <cell r="O995">
            <v>0</v>
          </cell>
          <cell r="Q995">
            <v>0</v>
          </cell>
          <cell r="R995">
            <v>0</v>
          </cell>
          <cell r="T995">
            <v>0</v>
          </cell>
          <cell r="U995">
            <v>0</v>
          </cell>
          <cell r="W995">
            <v>0</v>
          </cell>
          <cell r="X995">
            <v>0</v>
          </cell>
          <cell r="Z995">
            <v>0</v>
          </cell>
          <cell r="AA995">
            <v>0</v>
          </cell>
          <cell r="AC995">
            <v>0</v>
          </cell>
          <cell r="AD995">
            <v>0</v>
          </cell>
          <cell r="AF995">
            <v>0</v>
          </cell>
          <cell r="AG995">
            <v>0</v>
          </cell>
          <cell r="AI995">
            <v>0</v>
          </cell>
          <cell r="AJ995">
            <v>0</v>
          </cell>
          <cell r="AL995">
            <v>0</v>
          </cell>
          <cell r="AM995">
            <v>0</v>
          </cell>
          <cell r="AO995">
            <v>0</v>
          </cell>
          <cell r="AP995">
            <v>0</v>
          </cell>
          <cell r="AR995">
            <v>0</v>
          </cell>
          <cell r="AS995">
            <v>0</v>
          </cell>
          <cell r="AU995">
            <v>0</v>
          </cell>
          <cell r="AV995">
            <v>0</v>
          </cell>
          <cell r="AX995">
            <v>0</v>
          </cell>
          <cell r="AY995">
            <v>0</v>
          </cell>
          <cell r="BA995">
            <v>0</v>
          </cell>
          <cell r="BB995">
            <v>0</v>
          </cell>
          <cell r="BD995">
            <v>0</v>
          </cell>
          <cell r="BE995">
            <v>0</v>
          </cell>
          <cell r="BG995">
            <v>0</v>
          </cell>
          <cell r="BH995">
            <v>0</v>
          </cell>
          <cell r="BJ995">
            <v>0</v>
          </cell>
          <cell r="BK995">
            <v>0</v>
          </cell>
          <cell r="BM995">
            <v>0</v>
          </cell>
          <cell r="BN995">
            <v>0</v>
          </cell>
          <cell r="BP995">
            <v>0</v>
          </cell>
          <cell r="BQ995">
            <v>0</v>
          </cell>
          <cell r="BS995">
            <v>0</v>
          </cell>
          <cell r="BT995">
            <v>0</v>
          </cell>
          <cell r="BV995">
            <v>0</v>
          </cell>
          <cell r="BW995">
            <v>0</v>
          </cell>
          <cell r="BY995">
            <v>0</v>
          </cell>
          <cell r="BZ995">
            <v>0</v>
          </cell>
          <cell r="CB995">
            <v>0</v>
          </cell>
          <cell r="CC995">
            <v>0</v>
          </cell>
          <cell r="CE995">
            <v>0</v>
          </cell>
          <cell r="CF995">
            <v>0</v>
          </cell>
          <cell r="CH995">
            <v>0</v>
          </cell>
          <cell r="CI995">
            <v>0</v>
          </cell>
          <cell r="CK995">
            <v>0</v>
          </cell>
          <cell r="CL995">
            <v>0</v>
          </cell>
          <cell r="CN995">
            <v>0</v>
          </cell>
          <cell r="CO995">
            <v>0</v>
          </cell>
        </row>
        <row r="996">
          <cell r="B996">
            <v>0</v>
          </cell>
          <cell r="C996">
            <v>0</v>
          </cell>
          <cell r="E996">
            <v>0</v>
          </cell>
          <cell r="F996">
            <v>0</v>
          </cell>
          <cell r="H996">
            <v>0</v>
          </cell>
          <cell r="I996">
            <v>0</v>
          </cell>
          <cell r="K996">
            <v>0</v>
          </cell>
          <cell r="L996">
            <v>0</v>
          </cell>
          <cell r="N996">
            <v>0</v>
          </cell>
          <cell r="O996">
            <v>0</v>
          </cell>
          <cell r="Q996">
            <v>0</v>
          </cell>
          <cell r="R996">
            <v>0</v>
          </cell>
          <cell r="T996">
            <v>0</v>
          </cell>
          <cell r="U996">
            <v>0</v>
          </cell>
          <cell r="W996">
            <v>0</v>
          </cell>
          <cell r="X996">
            <v>0</v>
          </cell>
          <cell r="Z996">
            <v>0</v>
          </cell>
          <cell r="AA996">
            <v>0</v>
          </cell>
          <cell r="AC996">
            <v>0</v>
          </cell>
          <cell r="AD996">
            <v>0</v>
          </cell>
          <cell r="AF996">
            <v>0</v>
          </cell>
          <cell r="AG996">
            <v>0</v>
          </cell>
          <cell r="AI996">
            <v>0</v>
          </cell>
          <cell r="AJ996">
            <v>0</v>
          </cell>
          <cell r="AL996">
            <v>0</v>
          </cell>
          <cell r="AM996">
            <v>0</v>
          </cell>
          <cell r="AO996">
            <v>0</v>
          </cell>
          <cell r="AP996">
            <v>0</v>
          </cell>
          <cell r="AR996">
            <v>0</v>
          </cell>
          <cell r="AS996">
            <v>0</v>
          </cell>
          <cell r="AU996">
            <v>0</v>
          </cell>
          <cell r="AV996">
            <v>0</v>
          </cell>
          <cell r="AX996">
            <v>0</v>
          </cell>
          <cell r="AY996">
            <v>0</v>
          </cell>
          <cell r="BA996">
            <v>0</v>
          </cell>
          <cell r="BB996">
            <v>0</v>
          </cell>
          <cell r="BD996">
            <v>0</v>
          </cell>
          <cell r="BE996">
            <v>0</v>
          </cell>
          <cell r="BG996">
            <v>0</v>
          </cell>
          <cell r="BH996">
            <v>0</v>
          </cell>
          <cell r="BJ996">
            <v>0</v>
          </cell>
          <cell r="BK996">
            <v>0</v>
          </cell>
          <cell r="BM996">
            <v>0</v>
          </cell>
          <cell r="BN996">
            <v>0</v>
          </cell>
          <cell r="BP996">
            <v>0</v>
          </cell>
          <cell r="BQ996">
            <v>0</v>
          </cell>
          <cell r="BS996">
            <v>0</v>
          </cell>
          <cell r="BT996">
            <v>0</v>
          </cell>
          <cell r="BV996">
            <v>0</v>
          </cell>
          <cell r="BW996">
            <v>0</v>
          </cell>
          <cell r="BY996">
            <v>0</v>
          </cell>
          <cell r="BZ996">
            <v>0</v>
          </cell>
          <cell r="CB996">
            <v>0</v>
          </cell>
          <cell r="CC996">
            <v>0</v>
          </cell>
          <cell r="CE996">
            <v>0</v>
          </cell>
          <cell r="CF996">
            <v>0</v>
          </cell>
          <cell r="CH996">
            <v>0</v>
          </cell>
          <cell r="CI996">
            <v>0</v>
          </cell>
          <cell r="CK996">
            <v>0</v>
          </cell>
          <cell r="CL996">
            <v>0</v>
          </cell>
          <cell r="CN996">
            <v>0</v>
          </cell>
          <cell r="CO996">
            <v>0</v>
          </cell>
        </row>
        <row r="997">
          <cell r="B997">
            <v>0</v>
          </cell>
          <cell r="C997">
            <v>0</v>
          </cell>
          <cell r="E997">
            <v>0</v>
          </cell>
          <cell r="F997">
            <v>0</v>
          </cell>
          <cell r="H997">
            <v>0</v>
          </cell>
          <cell r="I997">
            <v>0</v>
          </cell>
          <cell r="K997">
            <v>0</v>
          </cell>
          <cell r="L997">
            <v>0</v>
          </cell>
          <cell r="N997">
            <v>0</v>
          </cell>
          <cell r="O997">
            <v>0</v>
          </cell>
          <cell r="Q997">
            <v>0</v>
          </cell>
          <cell r="R997">
            <v>0</v>
          </cell>
          <cell r="T997">
            <v>0</v>
          </cell>
          <cell r="U997">
            <v>0</v>
          </cell>
          <cell r="W997">
            <v>0</v>
          </cell>
          <cell r="X997">
            <v>0</v>
          </cell>
          <cell r="Z997">
            <v>0</v>
          </cell>
          <cell r="AA997">
            <v>0</v>
          </cell>
          <cell r="AC997">
            <v>0</v>
          </cell>
          <cell r="AD997">
            <v>0</v>
          </cell>
          <cell r="AF997">
            <v>0</v>
          </cell>
          <cell r="AG997">
            <v>0</v>
          </cell>
          <cell r="AI997">
            <v>0</v>
          </cell>
          <cell r="AJ997">
            <v>0</v>
          </cell>
          <cell r="AL997">
            <v>0</v>
          </cell>
          <cell r="AM997">
            <v>0</v>
          </cell>
          <cell r="AO997">
            <v>0</v>
          </cell>
          <cell r="AP997">
            <v>0</v>
          </cell>
          <cell r="AR997">
            <v>0</v>
          </cell>
          <cell r="AS997">
            <v>0</v>
          </cell>
          <cell r="AU997">
            <v>0</v>
          </cell>
          <cell r="AV997">
            <v>0</v>
          </cell>
          <cell r="AX997">
            <v>0</v>
          </cell>
          <cell r="AY997">
            <v>0</v>
          </cell>
          <cell r="BA997">
            <v>0</v>
          </cell>
          <cell r="BB997">
            <v>0</v>
          </cell>
          <cell r="BD997">
            <v>0</v>
          </cell>
          <cell r="BE997">
            <v>0</v>
          </cell>
          <cell r="BG997">
            <v>0</v>
          </cell>
          <cell r="BH997">
            <v>0</v>
          </cell>
          <cell r="BJ997">
            <v>0</v>
          </cell>
          <cell r="BK997">
            <v>0</v>
          </cell>
          <cell r="BM997">
            <v>0</v>
          </cell>
          <cell r="BN997">
            <v>0</v>
          </cell>
          <cell r="BP997">
            <v>0</v>
          </cell>
          <cell r="BQ997">
            <v>0</v>
          </cell>
          <cell r="BS997">
            <v>0</v>
          </cell>
          <cell r="BT997">
            <v>0</v>
          </cell>
          <cell r="BV997">
            <v>0</v>
          </cell>
          <cell r="BW997">
            <v>0</v>
          </cell>
          <cell r="BY997">
            <v>0</v>
          </cell>
          <cell r="BZ997">
            <v>0</v>
          </cell>
          <cell r="CB997">
            <v>0</v>
          </cell>
          <cell r="CC997">
            <v>0</v>
          </cell>
          <cell r="CE997">
            <v>0</v>
          </cell>
          <cell r="CF997">
            <v>0</v>
          </cell>
          <cell r="CH997">
            <v>0</v>
          </cell>
          <cell r="CI997">
            <v>0</v>
          </cell>
          <cell r="CK997">
            <v>0</v>
          </cell>
          <cell r="CL997">
            <v>0</v>
          </cell>
          <cell r="CN997">
            <v>0</v>
          </cell>
          <cell r="CO997">
            <v>0</v>
          </cell>
        </row>
        <row r="998">
          <cell r="B998">
            <v>0</v>
          </cell>
          <cell r="C998">
            <v>0</v>
          </cell>
          <cell r="E998">
            <v>0</v>
          </cell>
          <cell r="F998">
            <v>0</v>
          </cell>
          <cell r="H998">
            <v>0</v>
          </cell>
          <cell r="I998">
            <v>0</v>
          </cell>
          <cell r="K998">
            <v>0</v>
          </cell>
          <cell r="L998">
            <v>0</v>
          </cell>
          <cell r="N998">
            <v>0</v>
          </cell>
          <cell r="O998">
            <v>0</v>
          </cell>
          <cell r="Q998">
            <v>0</v>
          </cell>
          <cell r="R998">
            <v>0</v>
          </cell>
          <cell r="T998">
            <v>0</v>
          </cell>
          <cell r="U998">
            <v>0</v>
          </cell>
          <cell r="W998">
            <v>0</v>
          </cell>
          <cell r="X998">
            <v>0</v>
          </cell>
          <cell r="Z998">
            <v>0</v>
          </cell>
          <cell r="AA998">
            <v>0</v>
          </cell>
          <cell r="AC998">
            <v>0</v>
          </cell>
          <cell r="AD998">
            <v>0</v>
          </cell>
          <cell r="AF998">
            <v>0</v>
          </cell>
          <cell r="AG998">
            <v>0</v>
          </cell>
          <cell r="AI998">
            <v>0</v>
          </cell>
          <cell r="AJ998">
            <v>0</v>
          </cell>
          <cell r="AL998">
            <v>0</v>
          </cell>
          <cell r="AM998">
            <v>0</v>
          </cell>
          <cell r="AO998">
            <v>0</v>
          </cell>
          <cell r="AP998">
            <v>0</v>
          </cell>
          <cell r="AR998">
            <v>0</v>
          </cell>
          <cell r="AS998">
            <v>0</v>
          </cell>
          <cell r="AU998">
            <v>0</v>
          </cell>
          <cell r="AV998">
            <v>0</v>
          </cell>
          <cell r="AX998">
            <v>0</v>
          </cell>
          <cell r="AY998">
            <v>0</v>
          </cell>
          <cell r="BA998">
            <v>0</v>
          </cell>
          <cell r="BB998">
            <v>0</v>
          </cell>
          <cell r="BD998">
            <v>0</v>
          </cell>
          <cell r="BE998">
            <v>0</v>
          </cell>
          <cell r="BG998">
            <v>0</v>
          </cell>
          <cell r="BH998">
            <v>0</v>
          </cell>
          <cell r="BJ998">
            <v>0</v>
          </cell>
          <cell r="BK998">
            <v>0</v>
          </cell>
          <cell r="BM998">
            <v>0</v>
          </cell>
          <cell r="BN998">
            <v>0</v>
          </cell>
          <cell r="BP998">
            <v>0</v>
          </cell>
          <cell r="BQ998">
            <v>0</v>
          </cell>
          <cell r="BS998">
            <v>0</v>
          </cell>
          <cell r="BT998">
            <v>0</v>
          </cell>
          <cell r="BV998">
            <v>0</v>
          </cell>
          <cell r="BW998">
            <v>0</v>
          </cell>
          <cell r="BY998">
            <v>0</v>
          </cell>
          <cell r="BZ998">
            <v>0</v>
          </cell>
          <cell r="CB998">
            <v>0</v>
          </cell>
          <cell r="CC998">
            <v>0</v>
          </cell>
          <cell r="CE998">
            <v>0</v>
          </cell>
          <cell r="CF998">
            <v>0</v>
          </cell>
          <cell r="CH998">
            <v>0</v>
          </cell>
          <cell r="CI998">
            <v>0</v>
          </cell>
          <cell r="CK998">
            <v>0</v>
          </cell>
          <cell r="CL998">
            <v>0</v>
          </cell>
          <cell r="CN998">
            <v>0</v>
          </cell>
          <cell r="CO998">
            <v>0</v>
          </cell>
        </row>
        <row r="999">
          <cell r="B999">
            <v>0</v>
          </cell>
          <cell r="C999">
            <v>0</v>
          </cell>
          <cell r="E999">
            <v>0</v>
          </cell>
          <cell r="F999">
            <v>0</v>
          </cell>
          <cell r="H999">
            <v>0</v>
          </cell>
          <cell r="I999">
            <v>0</v>
          </cell>
          <cell r="K999">
            <v>0</v>
          </cell>
          <cell r="L999">
            <v>0</v>
          </cell>
          <cell r="N999">
            <v>0</v>
          </cell>
          <cell r="O999">
            <v>0</v>
          </cell>
          <cell r="Q999">
            <v>0</v>
          </cell>
          <cell r="R999">
            <v>0</v>
          </cell>
          <cell r="T999">
            <v>0</v>
          </cell>
          <cell r="U999">
            <v>0</v>
          </cell>
          <cell r="W999">
            <v>0</v>
          </cell>
          <cell r="X999">
            <v>0</v>
          </cell>
          <cell r="Z999">
            <v>0</v>
          </cell>
          <cell r="AA999">
            <v>0</v>
          </cell>
          <cell r="AC999">
            <v>0</v>
          </cell>
          <cell r="AD999">
            <v>0</v>
          </cell>
          <cell r="AF999">
            <v>0</v>
          </cell>
          <cell r="AG999">
            <v>0</v>
          </cell>
          <cell r="AI999">
            <v>0</v>
          </cell>
          <cell r="AJ999">
            <v>0</v>
          </cell>
          <cell r="AL999">
            <v>0</v>
          </cell>
          <cell r="AM999">
            <v>0</v>
          </cell>
          <cell r="AO999">
            <v>0</v>
          </cell>
          <cell r="AP999">
            <v>0</v>
          </cell>
          <cell r="AR999">
            <v>0</v>
          </cell>
          <cell r="AS999">
            <v>0</v>
          </cell>
          <cell r="AU999">
            <v>0</v>
          </cell>
          <cell r="AV999">
            <v>0</v>
          </cell>
          <cell r="AX999">
            <v>0</v>
          </cell>
          <cell r="AY999">
            <v>0</v>
          </cell>
          <cell r="BA999">
            <v>0</v>
          </cell>
          <cell r="BB999">
            <v>0</v>
          </cell>
          <cell r="BD999">
            <v>0</v>
          </cell>
          <cell r="BE999">
            <v>0</v>
          </cell>
          <cell r="BG999">
            <v>0</v>
          </cell>
          <cell r="BH999">
            <v>0</v>
          </cell>
          <cell r="BJ999">
            <v>0</v>
          </cell>
          <cell r="BK999">
            <v>0</v>
          </cell>
          <cell r="BM999">
            <v>0</v>
          </cell>
          <cell r="BN999">
            <v>0</v>
          </cell>
          <cell r="BP999">
            <v>0</v>
          </cell>
          <cell r="BQ999">
            <v>0</v>
          </cell>
          <cell r="BS999">
            <v>0</v>
          </cell>
          <cell r="BT999">
            <v>0</v>
          </cell>
          <cell r="BV999">
            <v>0</v>
          </cell>
          <cell r="BW999">
            <v>0</v>
          </cell>
          <cell r="BY999">
            <v>0</v>
          </cell>
          <cell r="BZ999">
            <v>0</v>
          </cell>
          <cell r="CB999">
            <v>0</v>
          </cell>
          <cell r="CC999">
            <v>0</v>
          </cell>
          <cell r="CE999">
            <v>0</v>
          </cell>
          <cell r="CF999">
            <v>0</v>
          </cell>
          <cell r="CH999">
            <v>0</v>
          </cell>
          <cell r="CI999">
            <v>0</v>
          </cell>
          <cell r="CK999">
            <v>0</v>
          </cell>
          <cell r="CL999">
            <v>0</v>
          </cell>
          <cell r="CN999">
            <v>0</v>
          </cell>
          <cell r="CO999">
            <v>0</v>
          </cell>
        </row>
        <row r="1000">
          <cell r="B1000">
            <v>0</v>
          </cell>
          <cell r="C1000">
            <v>0</v>
          </cell>
          <cell r="E1000">
            <v>0</v>
          </cell>
          <cell r="F1000">
            <v>0</v>
          </cell>
          <cell r="H1000">
            <v>0</v>
          </cell>
          <cell r="I1000">
            <v>0</v>
          </cell>
          <cell r="K1000">
            <v>0</v>
          </cell>
          <cell r="L1000">
            <v>0</v>
          </cell>
          <cell r="N1000">
            <v>0</v>
          </cell>
          <cell r="O1000">
            <v>0</v>
          </cell>
          <cell r="Q1000">
            <v>0</v>
          </cell>
          <cell r="R1000">
            <v>0</v>
          </cell>
          <cell r="T1000">
            <v>0</v>
          </cell>
          <cell r="U1000">
            <v>0</v>
          </cell>
          <cell r="W1000">
            <v>0</v>
          </cell>
          <cell r="X1000">
            <v>0</v>
          </cell>
          <cell r="Z1000">
            <v>0</v>
          </cell>
          <cell r="AA1000">
            <v>0</v>
          </cell>
          <cell r="AC1000">
            <v>0</v>
          </cell>
          <cell r="AD1000">
            <v>0</v>
          </cell>
          <cell r="AF1000">
            <v>0</v>
          </cell>
          <cell r="AG1000">
            <v>0</v>
          </cell>
          <cell r="AI1000">
            <v>0</v>
          </cell>
          <cell r="AJ1000">
            <v>0</v>
          </cell>
          <cell r="AL1000">
            <v>0</v>
          </cell>
          <cell r="AM1000">
            <v>0</v>
          </cell>
          <cell r="AO1000">
            <v>0</v>
          </cell>
          <cell r="AP1000">
            <v>0</v>
          </cell>
          <cell r="AR1000">
            <v>0</v>
          </cell>
          <cell r="AS1000">
            <v>0</v>
          </cell>
          <cell r="AU1000">
            <v>0</v>
          </cell>
          <cell r="AV1000">
            <v>0</v>
          </cell>
          <cell r="AX1000">
            <v>0</v>
          </cell>
          <cell r="AY1000">
            <v>0</v>
          </cell>
          <cell r="BA1000">
            <v>0</v>
          </cell>
          <cell r="BB1000">
            <v>0</v>
          </cell>
          <cell r="BD1000">
            <v>0</v>
          </cell>
          <cell r="BE1000">
            <v>0</v>
          </cell>
          <cell r="BG1000">
            <v>0</v>
          </cell>
          <cell r="BH1000">
            <v>0</v>
          </cell>
          <cell r="BJ1000">
            <v>0</v>
          </cell>
          <cell r="BK1000">
            <v>0</v>
          </cell>
          <cell r="BM1000">
            <v>0</v>
          </cell>
          <cell r="BN1000">
            <v>0</v>
          </cell>
          <cell r="BP1000">
            <v>0</v>
          </cell>
          <cell r="BQ1000">
            <v>0</v>
          </cell>
          <cell r="BS1000">
            <v>0</v>
          </cell>
          <cell r="BT1000">
            <v>0</v>
          </cell>
          <cell r="BV1000">
            <v>0</v>
          </cell>
          <cell r="BW1000">
            <v>0</v>
          </cell>
          <cell r="BY1000">
            <v>0</v>
          </cell>
          <cell r="BZ1000">
            <v>0</v>
          </cell>
          <cell r="CB1000">
            <v>0</v>
          </cell>
          <cell r="CC1000">
            <v>0</v>
          </cell>
          <cell r="CE1000">
            <v>0</v>
          </cell>
          <cell r="CF1000">
            <v>0</v>
          </cell>
          <cell r="CH1000">
            <v>0</v>
          </cell>
          <cell r="CI1000">
            <v>0</v>
          </cell>
          <cell r="CK1000">
            <v>0</v>
          </cell>
          <cell r="CL1000">
            <v>0</v>
          </cell>
          <cell r="CN1000">
            <v>0</v>
          </cell>
          <cell r="CO1000">
            <v>0</v>
          </cell>
        </row>
        <row r="1001">
          <cell r="B1001">
            <v>0</v>
          </cell>
          <cell r="C1001">
            <v>0</v>
          </cell>
          <cell r="E1001">
            <v>0</v>
          </cell>
          <cell r="F1001">
            <v>0</v>
          </cell>
          <cell r="H1001">
            <v>0</v>
          </cell>
          <cell r="I1001">
            <v>0</v>
          </cell>
          <cell r="K1001">
            <v>0</v>
          </cell>
          <cell r="L1001">
            <v>0</v>
          </cell>
          <cell r="N1001">
            <v>0</v>
          </cell>
          <cell r="O1001">
            <v>0</v>
          </cell>
          <cell r="Q1001">
            <v>0</v>
          </cell>
          <cell r="R1001">
            <v>0</v>
          </cell>
          <cell r="T1001">
            <v>0</v>
          </cell>
          <cell r="U1001">
            <v>0</v>
          </cell>
          <cell r="W1001">
            <v>0</v>
          </cell>
          <cell r="X1001">
            <v>0</v>
          </cell>
          <cell r="Z1001">
            <v>0</v>
          </cell>
          <cell r="AA1001">
            <v>0</v>
          </cell>
          <cell r="AC1001">
            <v>0</v>
          </cell>
          <cell r="AD1001">
            <v>0</v>
          </cell>
          <cell r="AF1001">
            <v>0</v>
          </cell>
          <cell r="AG1001">
            <v>0</v>
          </cell>
          <cell r="AI1001">
            <v>0</v>
          </cell>
          <cell r="AJ1001">
            <v>0</v>
          </cell>
          <cell r="AL1001">
            <v>0</v>
          </cell>
          <cell r="AM1001">
            <v>0</v>
          </cell>
          <cell r="AO1001">
            <v>0</v>
          </cell>
          <cell r="AP1001">
            <v>0</v>
          </cell>
          <cell r="AR1001">
            <v>0</v>
          </cell>
          <cell r="AS1001">
            <v>0</v>
          </cell>
          <cell r="AU1001">
            <v>0</v>
          </cell>
          <cell r="AV1001">
            <v>0</v>
          </cell>
          <cell r="AX1001">
            <v>0</v>
          </cell>
          <cell r="AY1001">
            <v>0</v>
          </cell>
          <cell r="BA1001">
            <v>0</v>
          </cell>
          <cell r="BB1001">
            <v>0</v>
          </cell>
          <cell r="BD1001">
            <v>0</v>
          </cell>
          <cell r="BE1001">
            <v>0</v>
          </cell>
          <cell r="BG1001">
            <v>0</v>
          </cell>
          <cell r="BH1001">
            <v>0</v>
          </cell>
          <cell r="BJ1001">
            <v>0</v>
          </cell>
          <cell r="BK1001">
            <v>0</v>
          </cell>
          <cell r="BM1001">
            <v>0</v>
          </cell>
          <cell r="BN1001">
            <v>0</v>
          </cell>
          <cell r="BP1001">
            <v>0</v>
          </cell>
          <cell r="BQ1001">
            <v>0</v>
          </cell>
          <cell r="BS1001">
            <v>0</v>
          </cell>
          <cell r="BT1001">
            <v>0</v>
          </cell>
          <cell r="BV1001">
            <v>0</v>
          </cell>
          <cell r="BW1001">
            <v>0</v>
          </cell>
          <cell r="BY1001">
            <v>0</v>
          </cell>
          <cell r="BZ1001">
            <v>0</v>
          </cell>
          <cell r="CB1001">
            <v>0</v>
          </cell>
          <cell r="CC1001">
            <v>0</v>
          </cell>
          <cell r="CE1001">
            <v>0</v>
          </cell>
          <cell r="CF1001">
            <v>0</v>
          </cell>
          <cell r="CH1001">
            <v>0</v>
          </cell>
          <cell r="CI1001">
            <v>0</v>
          </cell>
          <cell r="CK1001">
            <v>0</v>
          </cell>
          <cell r="CL1001">
            <v>0</v>
          </cell>
          <cell r="CN1001">
            <v>0</v>
          </cell>
          <cell r="CO1001">
            <v>0</v>
          </cell>
        </row>
        <row r="1002">
          <cell r="B1002">
            <v>0</v>
          </cell>
          <cell r="C1002">
            <v>0</v>
          </cell>
          <cell r="E1002">
            <v>0</v>
          </cell>
          <cell r="F1002">
            <v>0</v>
          </cell>
          <cell r="H1002">
            <v>0</v>
          </cell>
          <cell r="I1002">
            <v>0</v>
          </cell>
          <cell r="K1002">
            <v>0</v>
          </cell>
          <cell r="L1002">
            <v>0</v>
          </cell>
          <cell r="N1002">
            <v>0</v>
          </cell>
          <cell r="O1002">
            <v>0</v>
          </cell>
          <cell r="Q1002">
            <v>0</v>
          </cell>
          <cell r="R1002">
            <v>0</v>
          </cell>
          <cell r="T1002">
            <v>0</v>
          </cell>
          <cell r="U1002">
            <v>0</v>
          </cell>
          <cell r="W1002">
            <v>0</v>
          </cell>
          <cell r="X1002">
            <v>0</v>
          </cell>
          <cell r="Z1002">
            <v>0</v>
          </cell>
          <cell r="AA1002">
            <v>0</v>
          </cell>
          <cell r="AC1002">
            <v>0</v>
          </cell>
          <cell r="AD1002">
            <v>0</v>
          </cell>
          <cell r="AF1002">
            <v>0</v>
          </cell>
          <cell r="AG1002">
            <v>0</v>
          </cell>
          <cell r="AI1002">
            <v>0</v>
          </cell>
          <cell r="AJ1002">
            <v>0</v>
          </cell>
          <cell r="AL1002">
            <v>0</v>
          </cell>
          <cell r="AM1002">
            <v>0</v>
          </cell>
          <cell r="AO1002">
            <v>0</v>
          </cell>
          <cell r="AP1002">
            <v>0</v>
          </cell>
          <cell r="AR1002">
            <v>0</v>
          </cell>
          <cell r="AS1002">
            <v>0</v>
          </cell>
          <cell r="AU1002">
            <v>0</v>
          </cell>
          <cell r="AV1002">
            <v>0</v>
          </cell>
          <cell r="AX1002">
            <v>0</v>
          </cell>
          <cell r="AY1002">
            <v>0</v>
          </cell>
          <cell r="BA1002">
            <v>0</v>
          </cell>
          <cell r="BB1002">
            <v>0</v>
          </cell>
          <cell r="BD1002">
            <v>0</v>
          </cell>
          <cell r="BE1002">
            <v>0</v>
          </cell>
          <cell r="BG1002">
            <v>0</v>
          </cell>
          <cell r="BH1002">
            <v>0</v>
          </cell>
          <cell r="BJ1002">
            <v>0</v>
          </cell>
          <cell r="BK1002">
            <v>0</v>
          </cell>
          <cell r="BM1002">
            <v>0</v>
          </cell>
          <cell r="BN1002">
            <v>0</v>
          </cell>
          <cell r="BP1002">
            <v>0</v>
          </cell>
          <cell r="BQ1002">
            <v>0</v>
          </cell>
          <cell r="BS1002">
            <v>0</v>
          </cell>
          <cell r="BT1002">
            <v>0</v>
          </cell>
          <cell r="BV1002">
            <v>0</v>
          </cell>
          <cell r="BW1002">
            <v>0</v>
          </cell>
          <cell r="BY1002">
            <v>0</v>
          </cell>
          <cell r="BZ1002">
            <v>0</v>
          </cell>
          <cell r="CB1002">
            <v>0</v>
          </cell>
          <cell r="CC1002">
            <v>0</v>
          </cell>
          <cell r="CE1002">
            <v>0</v>
          </cell>
          <cell r="CF1002">
            <v>0</v>
          </cell>
          <cell r="CH1002">
            <v>0</v>
          </cell>
          <cell r="CI1002">
            <v>0</v>
          </cell>
          <cell r="CK1002">
            <v>0</v>
          </cell>
          <cell r="CL1002">
            <v>0</v>
          </cell>
          <cell r="CN1002">
            <v>0</v>
          </cell>
          <cell r="CO1002">
            <v>0</v>
          </cell>
        </row>
        <row r="1003">
          <cell r="B1003">
            <v>0</v>
          </cell>
          <cell r="C1003">
            <v>0</v>
          </cell>
          <cell r="E1003">
            <v>0</v>
          </cell>
          <cell r="F1003">
            <v>0</v>
          </cell>
          <cell r="H1003">
            <v>0</v>
          </cell>
          <cell r="I1003">
            <v>0</v>
          </cell>
          <cell r="K1003">
            <v>0</v>
          </cell>
          <cell r="L1003">
            <v>0</v>
          </cell>
          <cell r="N1003">
            <v>0</v>
          </cell>
          <cell r="O1003">
            <v>0</v>
          </cell>
          <cell r="Q1003">
            <v>0</v>
          </cell>
          <cell r="R1003">
            <v>0</v>
          </cell>
          <cell r="T1003">
            <v>0</v>
          </cell>
          <cell r="U1003">
            <v>0</v>
          </cell>
          <cell r="W1003">
            <v>0</v>
          </cell>
          <cell r="X1003">
            <v>0</v>
          </cell>
          <cell r="Z1003">
            <v>0</v>
          </cell>
          <cell r="AA1003">
            <v>0</v>
          </cell>
          <cell r="AC1003">
            <v>0</v>
          </cell>
          <cell r="AD1003">
            <v>0</v>
          </cell>
          <cell r="AF1003">
            <v>0</v>
          </cell>
          <cell r="AG1003">
            <v>0</v>
          </cell>
          <cell r="AI1003">
            <v>0</v>
          </cell>
          <cell r="AJ1003">
            <v>0</v>
          </cell>
          <cell r="AL1003">
            <v>0</v>
          </cell>
          <cell r="AM1003">
            <v>0</v>
          </cell>
          <cell r="AO1003">
            <v>0</v>
          </cell>
          <cell r="AP1003">
            <v>0</v>
          </cell>
          <cell r="AR1003">
            <v>0</v>
          </cell>
          <cell r="AS1003">
            <v>0</v>
          </cell>
          <cell r="AU1003">
            <v>0</v>
          </cell>
          <cell r="AV1003">
            <v>0</v>
          </cell>
          <cell r="AX1003">
            <v>0</v>
          </cell>
          <cell r="AY1003">
            <v>0</v>
          </cell>
          <cell r="BA1003">
            <v>0</v>
          </cell>
          <cell r="BB1003">
            <v>0</v>
          </cell>
          <cell r="BD1003">
            <v>0</v>
          </cell>
          <cell r="BE1003">
            <v>0</v>
          </cell>
          <cell r="BG1003">
            <v>0</v>
          </cell>
          <cell r="BH1003">
            <v>0</v>
          </cell>
          <cell r="BJ1003">
            <v>0</v>
          </cell>
          <cell r="BK1003">
            <v>0</v>
          </cell>
          <cell r="BM1003">
            <v>0</v>
          </cell>
          <cell r="BN1003">
            <v>0</v>
          </cell>
          <cell r="BP1003">
            <v>0</v>
          </cell>
          <cell r="BQ1003">
            <v>0</v>
          </cell>
          <cell r="BS1003">
            <v>0</v>
          </cell>
          <cell r="BT1003">
            <v>0</v>
          </cell>
          <cell r="BV1003">
            <v>0</v>
          </cell>
          <cell r="BW1003">
            <v>0</v>
          </cell>
          <cell r="BY1003">
            <v>0</v>
          </cell>
          <cell r="BZ1003">
            <v>0</v>
          </cell>
          <cell r="CB1003">
            <v>0</v>
          </cell>
          <cell r="CC1003">
            <v>0</v>
          </cell>
          <cell r="CE1003">
            <v>0</v>
          </cell>
          <cell r="CF1003">
            <v>0</v>
          </cell>
          <cell r="CH1003">
            <v>0</v>
          </cell>
          <cell r="CI1003">
            <v>0</v>
          </cell>
          <cell r="CK1003">
            <v>0</v>
          </cell>
          <cell r="CL1003">
            <v>0</v>
          </cell>
          <cell r="CN1003">
            <v>0</v>
          </cell>
          <cell r="CO1003">
            <v>0</v>
          </cell>
        </row>
        <row r="1004">
          <cell r="B1004">
            <v>0</v>
          </cell>
          <cell r="C1004">
            <v>0</v>
          </cell>
          <cell r="E1004">
            <v>0</v>
          </cell>
          <cell r="F1004">
            <v>0</v>
          </cell>
          <cell r="H1004">
            <v>0</v>
          </cell>
          <cell r="I1004">
            <v>0</v>
          </cell>
          <cell r="K1004">
            <v>0</v>
          </cell>
          <cell r="L1004">
            <v>0</v>
          </cell>
          <cell r="N1004">
            <v>0</v>
          </cell>
          <cell r="O1004">
            <v>0</v>
          </cell>
          <cell r="Q1004">
            <v>0</v>
          </cell>
          <cell r="R1004">
            <v>0</v>
          </cell>
          <cell r="T1004">
            <v>0</v>
          </cell>
          <cell r="U1004">
            <v>0</v>
          </cell>
          <cell r="W1004">
            <v>0</v>
          </cell>
          <cell r="X1004">
            <v>0</v>
          </cell>
          <cell r="Z1004">
            <v>0</v>
          </cell>
          <cell r="AA1004">
            <v>0</v>
          </cell>
          <cell r="AC1004">
            <v>0</v>
          </cell>
          <cell r="AD1004">
            <v>0</v>
          </cell>
          <cell r="AF1004">
            <v>0</v>
          </cell>
          <cell r="AG1004">
            <v>0</v>
          </cell>
          <cell r="AI1004">
            <v>0</v>
          </cell>
          <cell r="AJ1004">
            <v>0</v>
          </cell>
          <cell r="AL1004">
            <v>0</v>
          </cell>
          <cell r="AM1004">
            <v>0</v>
          </cell>
          <cell r="AO1004">
            <v>0</v>
          </cell>
          <cell r="AP1004">
            <v>0</v>
          </cell>
          <cell r="AR1004">
            <v>0</v>
          </cell>
          <cell r="AS1004">
            <v>0</v>
          </cell>
          <cell r="AU1004">
            <v>0</v>
          </cell>
          <cell r="AV1004">
            <v>0</v>
          </cell>
          <cell r="AX1004">
            <v>0</v>
          </cell>
          <cell r="AY1004">
            <v>0</v>
          </cell>
          <cell r="BA1004">
            <v>0</v>
          </cell>
          <cell r="BB1004">
            <v>0</v>
          </cell>
          <cell r="BD1004">
            <v>0</v>
          </cell>
          <cell r="BE1004">
            <v>0</v>
          </cell>
          <cell r="BG1004">
            <v>0</v>
          </cell>
          <cell r="BH1004">
            <v>0</v>
          </cell>
          <cell r="BJ1004">
            <v>0</v>
          </cell>
          <cell r="BK1004">
            <v>0</v>
          </cell>
          <cell r="BM1004">
            <v>0</v>
          </cell>
          <cell r="BN1004">
            <v>0</v>
          </cell>
          <cell r="BP1004">
            <v>0</v>
          </cell>
          <cell r="BQ1004">
            <v>0</v>
          </cell>
          <cell r="BS1004">
            <v>0</v>
          </cell>
          <cell r="BT1004">
            <v>0</v>
          </cell>
          <cell r="BV1004">
            <v>0</v>
          </cell>
          <cell r="BW1004">
            <v>0</v>
          </cell>
          <cell r="BY1004">
            <v>0</v>
          </cell>
          <cell r="BZ1004">
            <v>0</v>
          </cell>
          <cell r="CB1004">
            <v>0</v>
          </cell>
          <cell r="CC1004">
            <v>0</v>
          </cell>
          <cell r="CE1004">
            <v>0</v>
          </cell>
          <cell r="CF1004">
            <v>0</v>
          </cell>
          <cell r="CH1004">
            <v>0</v>
          </cell>
          <cell r="CI1004">
            <v>0</v>
          </cell>
          <cell r="CK1004">
            <v>0</v>
          </cell>
          <cell r="CL1004">
            <v>0</v>
          </cell>
          <cell r="CN1004">
            <v>0</v>
          </cell>
          <cell r="CO1004">
            <v>0</v>
          </cell>
        </row>
        <row r="1005">
          <cell r="B1005">
            <v>0</v>
          </cell>
          <cell r="C1005">
            <v>0</v>
          </cell>
          <cell r="E1005">
            <v>0</v>
          </cell>
          <cell r="F1005">
            <v>0</v>
          </cell>
          <cell r="H1005">
            <v>0</v>
          </cell>
          <cell r="I1005">
            <v>0</v>
          </cell>
          <cell r="K1005">
            <v>0</v>
          </cell>
          <cell r="L1005">
            <v>0</v>
          </cell>
          <cell r="N1005">
            <v>0</v>
          </cell>
          <cell r="O1005">
            <v>0</v>
          </cell>
          <cell r="Q1005">
            <v>0</v>
          </cell>
          <cell r="R1005">
            <v>0</v>
          </cell>
          <cell r="T1005">
            <v>0</v>
          </cell>
          <cell r="U1005">
            <v>0</v>
          </cell>
          <cell r="W1005">
            <v>0</v>
          </cell>
          <cell r="X1005">
            <v>0</v>
          </cell>
          <cell r="Z1005">
            <v>0</v>
          </cell>
          <cell r="AA1005">
            <v>0</v>
          </cell>
          <cell r="AC1005">
            <v>0</v>
          </cell>
          <cell r="AD1005">
            <v>0</v>
          </cell>
          <cell r="AF1005">
            <v>0</v>
          </cell>
          <cell r="AG1005">
            <v>0</v>
          </cell>
          <cell r="AI1005">
            <v>0</v>
          </cell>
          <cell r="AJ1005">
            <v>0</v>
          </cell>
          <cell r="AL1005">
            <v>0</v>
          </cell>
          <cell r="AM1005">
            <v>0</v>
          </cell>
          <cell r="AO1005">
            <v>0</v>
          </cell>
          <cell r="AP1005">
            <v>0</v>
          </cell>
          <cell r="AR1005">
            <v>0</v>
          </cell>
          <cell r="AS1005">
            <v>0</v>
          </cell>
          <cell r="AU1005">
            <v>0</v>
          </cell>
          <cell r="AV1005">
            <v>0</v>
          </cell>
          <cell r="AX1005">
            <v>0</v>
          </cell>
          <cell r="AY1005">
            <v>0</v>
          </cell>
          <cell r="BA1005">
            <v>0</v>
          </cell>
          <cell r="BB1005">
            <v>0</v>
          </cell>
          <cell r="BD1005">
            <v>0</v>
          </cell>
          <cell r="BE1005">
            <v>0</v>
          </cell>
          <cell r="BG1005">
            <v>0</v>
          </cell>
          <cell r="BH1005">
            <v>0</v>
          </cell>
          <cell r="BJ1005">
            <v>0</v>
          </cell>
          <cell r="BK1005">
            <v>0</v>
          </cell>
          <cell r="BM1005">
            <v>0</v>
          </cell>
          <cell r="BN1005">
            <v>0</v>
          </cell>
          <cell r="BP1005">
            <v>0</v>
          </cell>
          <cell r="BQ1005">
            <v>0</v>
          </cell>
          <cell r="BS1005">
            <v>0</v>
          </cell>
          <cell r="BT1005">
            <v>0</v>
          </cell>
          <cell r="BV1005">
            <v>0</v>
          </cell>
          <cell r="BW1005">
            <v>0</v>
          </cell>
          <cell r="BY1005">
            <v>0</v>
          </cell>
          <cell r="BZ1005">
            <v>0</v>
          </cell>
          <cell r="CB1005">
            <v>0</v>
          </cell>
          <cell r="CC1005">
            <v>0</v>
          </cell>
          <cell r="CE1005">
            <v>0</v>
          </cell>
          <cell r="CF1005">
            <v>0</v>
          </cell>
          <cell r="CH1005">
            <v>0</v>
          </cell>
          <cell r="CI1005">
            <v>0</v>
          </cell>
          <cell r="CK1005">
            <v>0</v>
          </cell>
          <cell r="CL1005">
            <v>0</v>
          </cell>
          <cell r="CN1005">
            <v>0</v>
          </cell>
          <cell r="CO1005">
            <v>0</v>
          </cell>
        </row>
        <row r="1006">
          <cell r="B1006">
            <v>0</v>
          </cell>
          <cell r="C1006">
            <v>0</v>
          </cell>
          <cell r="E1006">
            <v>0</v>
          </cell>
          <cell r="F1006">
            <v>0</v>
          </cell>
          <cell r="H1006">
            <v>0</v>
          </cell>
          <cell r="I1006">
            <v>0</v>
          </cell>
          <cell r="K1006">
            <v>0</v>
          </cell>
          <cell r="L1006">
            <v>0</v>
          </cell>
          <cell r="N1006">
            <v>0</v>
          </cell>
          <cell r="O1006">
            <v>0</v>
          </cell>
          <cell r="Q1006">
            <v>0</v>
          </cell>
          <cell r="R1006">
            <v>0</v>
          </cell>
          <cell r="T1006">
            <v>0</v>
          </cell>
          <cell r="U1006">
            <v>0</v>
          </cell>
          <cell r="W1006">
            <v>0</v>
          </cell>
          <cell r="X1006">
            <v>0</v>
          </cell>
          <cell r="Z1006">
            <v>0</v>
          </cell>
          <cell r="AA1006">
            <v>0</v>
          </cell>
          <cell r="AC1006">
            <v>0</v>
          </cell>
          <cell r="AD1006">
            <v>0</v>
          </cell>
          <cell r="AF1006">
            <v>0</v>
          </cell>
          <cell r="AG1006">
            <v>0</v>
          </cell>
          <cell r="AI1006">
            <v>0</v>
          </cell>
          <cell r="AJ1006">
            <v>0</v>
          </cell>
          <cell r="AL1006">
            <v>0</v>
          </cell>
          <cell r="AM1006">
            <v>0</v>
          </cell>
          <cell r="AO1006">
            <v>0</v>
          </cell>
          <cell r="AP1006">
            <v>0</v>
          </cell>
          <cell r="AR1006">
            <v>0</v>
          </cell>
          <cell r="AS1006">
            <v>0</v>
          </cell>
          <cell r="AU1006">
            <v>0</v>
          </cell>
          <cell r="AV1006">
            <v>0</v>
          </cell>
          <cell r="AX1006">
            <v>0</v>
          </cell>
          <cell r="AY1006">
            <v>0</v>
          </cell>
          <cell r="BA1006">
            <v>0</v>
          </cell>
          <cell r="BB1006">
            <v>0</v>
          </cell>
          <cell r="BD1006">
            <v>0</v>
          </cell>
          <cell r="BE1006">
            <v>0</v>
          </cell>
          <cell r="BG1006">
            <v>0</v>
          </cell>
          <cell r="BH1006">
            <v>0</v>
          </cell>
          <cell r="BJ1006">
            <v>0</v>
          </cell>
          <cell r="BK1006">
            <v>0</v>
          </cell>
          <cell r="BM1006">
            <v>0</v>
          </cell>
          <cell r="BN1006">
            <v>0</v>
          </cell>
          <cell r="BP1006">
            <v>0</v>
          </cell>
          <cell r="BQ1006">
            <v>0</v>
          </cell>
          <cell r="BS1006">
            <v>0</v>
          </cell>
          <cell r="BT1006">
            <v>0</v>
          </cell>
          <cell r="BV1006">
            <v>0</v>
          </cell>
          <cell r="BW1006">
            <v>0</v>
          </cell>
          <cell r="BY1006">
            <v>0</v>
          </cell>
          <cell r="BZ1006">
            <v>0</v>
          </cell>
          <cell r="CB1006">
            <v>0</v>
          </cell>
          <cell r="CC1006">
            <v>0</v>
          </cell>
          <cell r="CE1006">
            <v>0</v>
          </cell>
          <cell r="CF1006">
            <v>0</v>
          </cell>
          <cell r="CH1006">
            <v>0</v>
          </cell>
          <cell r="CI1006">
            <v>0</v>
          </cell>
          <cell r="CK1006">
            <v>0</v>
          </cell>
          <cell r="CL1006">
            <v>0</v>
          </cell>
          <cell r="CN1006">
            <v>0</v>
          </cell>
          <cell r="CO1006">
            <v>0</v>
          </cell>
        </row>
        <row r="1007">
          <cell r="B1007">
            <v>0</v>
          </cell>
          <cell r="C1007">
            <v>0</v>
          </cell>
          <cell r="E1007">
            <v>0</v>
          </cell>
          <cell r="F1007">
            <v>0</v>
          </cell>
          <cell r="H1007">
            <v>0</v>
          </cell>
          <cell r="I1007">
            <v>0</v>
          </cell>
          <cell r="K1007">
            <v>0</v>
          </cell>
          <cell r="L1007">
            <v>0</v>
          </cell>
          <cell r="N1007">
            <v>0</v>
          </cell>
          <cell r="O1007">
            <v>0</v>
          </cell>
          <cell r="Q1007">
            <v>0</v>
          </cell>
          <cell r="R1007">
            <v>0</v>
          </cell>
          <cell r="T1007">
            <v>0</v>
          </cell>
          <cell r="U1007">
            <v>0</v>
          </cell>
          <cell r="W1007">
            <v>0</v>
          </cell>
          <cell r="X1007">
            <v>0</v>
          </cell>
          <cell r="Z1007">
            <v>0</v>
          </cell>
          <cell r="AA1007">
            <v>0</v>
          </cell>
          <cell r="AC1007">
            <v>0</v>
          </cell>
          <cell r="AD1007">
            <v>0</v>
          </cell>
          <cell r="AF1007">
            <v>0</v>
          </cell>
          <cell r="AG1007">
            <v>0</v>
          </cell>
          <cell r="AI1007">
            <v>0</v>
          </cell>
          <cell r="AJ1007">
            <v>0</v>
          </cell>
          <cell r="AL1007">
            <v>0</v>
          </cell>
          <cell r="AM1007">
            <v>0</v>
          </cell>
          <cell r="AO1007">
            <v>0</v>
          </cell>
          <cell r="AP1007">
            <v>0</v>
          </cell>
          <cell r="AR1007">
            <v>0</v>
          </cell>
          <cell r="AS1007">
            <v>0</v>
          </cell>
          <cell r="AU1007">
            <v>0</v>
          </cell>
          <cell r="AV1007">
            <v>0</v>
          </cell>
          <cell r="AX1007">
            <v>0</v>
          </cell>
          <cell r="AY1007">
            <v>0</v>
          </cell>
          <cell r="BA1007">
            <v>0</v>
          </cell>
          <cell r="BB1007">
            <v>0</v>
          </cell>
          <cell r="BD1007">
            <v>0</v>
          </cell>
          <cell r="BE1007">
            <v>0</v>
          </cell>
          <cell r="BG1007">
            <v>0</v>
          </cell>
          <cell r="BH1007">
            <v>0</v>
          </cell>
          <cell r="BJ1007">
            <v>0</v>
          </cell>
          <cell r="BK1007">
            <v>0</v>
          </cell>
          <cell r="BM1007">
            <v>0</v>
          </cell>
          <cell r="BN1007">
            <v>0</v>
          </cell>
          <cell r="BP1007">
            <v>0</v>
          </cell>
          <cell r="BQ1007">
            <v>0</v>
          </cell>
          <cell r="BS1007">
            <v>0</v>
          </cell>
          <cell r="BT1007">
            <v>0</v>
          </cell>
          <cell r="BV1007">
            <v>0</v>
          </cell>
          <cell r="BW1007">
            <v>0</v>
          </cell>
          <cell r="BY1007">
            <v>0</v>
          </cell>
          <cell r="BZ1007">
            <v>0</v>
          </cell>
          <cell r="CB1007">
            <v>0</v>
          </cell>
          <cell r="CC1007">
            <v>0</v>
          </cell>
          <cell r="CE1007">
            <v>0</v>
          </cell>
          <cell r="CF1007">
            <v>0</v>
          </cell>
          <cell r="CH1007">
            <v>0</v>
          </cell>
          <cell r="CI1007">
            <v>0</v>
          </cell>
          <cell r="CK1007">
            <v>0</v>
          </cell>
          <cell r="CL1007">
            <v>0</v>
          </cell>
          <cell r="CN1007">
            <v>0</v>
          </cell>
          <cell r="CO1007">
            <v>0</v>
          </cell>
        </row>
        <row r="1008">
          <cell r="B1008">
            <v>0</v>
          </cell>
          <cell r="C1008">
            <v>0</v>
          </cell>
          <cell r="E1008">
            <v>0</v>
          </cell>
          <cell r="F1008">
            <v>0</v>
          </cell>
          <cell r="H1008">
            <v>0</v>
          </cell>
          <cell r="I1008">
            <v>0</v>
          </cell>
          <cell r="K1008">
            <v>0</v>
          </cell>
          <cell r="L1008">
            <v>0</v>
          </cell>
          <cell r="N1008">
            <v>0</v>
          </cell>
          <cell r="O1008">
            <v>0</v>
          </cell>
          <cell r="Q1008">
            <v>0</v>
          </cell>
          <cell r="R1008">
            <v>0</v>
          </cell>
          <cell r="T1008">
            <v>0</v>
          </cell>
          <cell r="U1008">
            <v>0</v>
          </cell>
          <cell r="W1008">
            <v>0</v>
          </cell>
          <cell r="X1008">
            <v>0</v>
          </cell>
          <cell r="Z1008">
            <v>0</v>
          </cell>
          <cell r="AA1008">
            <v>0</v>
          </cell>
          <cell r="AC1008">
            <v>0</v>
          </cell>
          <cell r="AD1008">
            <v>0</v>
          </cell>
          <cell r="AF1008">
            <v>0</v>
          </cell>
          <cell r="AG1008">
            <v>0</v>
          </cell>
          <cell r="AI1008">
            <v>0</v>
          </cell>
          <cell r="AJ1008">
            <v>0</v>
          </cell>
          <cell r="AL1008">
            <v>0</v>
          </cell>
          <cell r="AM1008">
            <v>0</v>
          </cell>
          <cell r="AO1008">
            <v>0</v>
          </cell>
          <cell r="AP1008">
            <v>0</v>
          </cell>
          <cell r="AR1008">
            <v>0</v>
          </cell>
          <cell r="AS1008">
            <v>0</v>
          </cell>
          <cell r="AU1008">
            <v>0</v>
          </cell>
          <cell r="AV1008">
            <v>0</v>
          </cell>
          <cell r="AX1008">
            <v>0</v>
          </cell>
          <cell r="AY1008">
            <v>0</v>
          </cell>
          <cell r="BA1008">
            <v>0</v>
          </cell>
          <cell r="BB1008">
            <v>0</v>
          </cell>
          <cell r="BD1008">
            <v>0</v>
          </cell>
          <cell r="BE1008">
            <v>0</v>
          </cell>
          <cell r="BG1008">
            <v>0</v>
          </cell>
          <cell r="BH1008">
            <v>0</v>
          </cell>
          <cell r="BJ1008">
            <v>0</v>
          </cell>
          <cell r="BK1008">
            <v>0</v>
          </cell>
          <cell r="BM1008">
            <v>0</v>
          </cell>
          <cell r="BN1008">
            <v>0</v>
          </cell>
          <cell r="BP1008">
            <v>0</v>
          </cell>
          <cell r="BQ1008">
            <v>0</v>
          </cell>
          <cell r="BS1008">
            <v>0</v>
          </cell>
          <cell r="BT1008">
            <v>0</v>
          </cell>
          <cell r="BV1008">
            <v>0</v>
          </cell>
          <cell r="BW1008">
            <v>0</v>
          </cell>
          <cell r="BY1008">
            <v>0</v>
          </cell>
          <cell r="BZ1008">
            <v>0</v>
          </cell>
          <cell r="CB1008">
            <v>0</v>
          </cell>
          <cell r="CC1008">
            <v>0</v>
          </cell>
          <cell r="CE1008">
            <v>0</v>
          </cell>
          <cell r="CF1008">
            <v>0</v>
          </cell>
          <cell r="CH1008">
            <v>0</v>
          </cell>
          <cell r="CI1008">
            <v>0</v>
          </cell>
          <cell r="CK1008">
            <v>0</v>
          </cell>
          <cell r="CL1008">
            <v>0</v>
          </cell>
          <cell r="CN1008">
            <v>0</v>
          </cell>
          <cell r="CO1008">
            <v>0</v>
          </cell>
        </row>
        <row r="1009">
          <cell r="B1009">
            <v>0</v>
          </cell>
          <cell r="C1009">
            <v>0</v>
          </cell>
          <cell r="E1009">
            <v>0</v>
          </cell>
          <cell r="F1009">
            <v>0</v>
          </cell>
          <cell r="H1009">
            <v>0</v>
          </cell>
          <cell r="I1009">
            <v>0</v>
          </cell>
          <cell r="K1009">
            <v>0</v>
          </cell>
          <cell r="L1009">
            <v>0</v>
          </cell>
          <cell r="N1009">
            <v>0</v>
          </cell>
          <cell r="O1009">
            <v>0</v>
          </cell>
          <cell r="Q1009">
            <v>0</v>
          </cell>
          <cell r="R1009">
            <v>0</v>
          </cell>
          <cell r="T1009">
            <v>0</v>
          </cell>
          <cell r="U1009">
            <v>0</v>
          </cell>
          <cell r="W1009">
            <v>0</v>
          </cell>
          <cell r="X1009">
            <v>0</v>
          </cell>
          <cell r="Z1009">
            <v>0</v>
          </cell>
          <cell r="AA1009">
            <v>0</v>
          </cell>
          <cell r="AC1009">
            <v>0</v>
          </cell>
          <cell r="AD1009">
            <v>0</v>
          </cell>
          <cell r="AF1009">
            <v>0</v>
          </cell>
          <cell r="AG1009">
            <v>0</v>
          </cell>
          <cell r="AI1009">
            <v>0</v>
          </cell>
          <cell r="AJ1009">
            <v>0</v>
          </cell>
          <cell r="AL1009">
            <v>0</v>
          </cell>
          <cell r="AM1009">
            <v>0</v>
          </cell>
          <cell r="AO1009">
            <v>0</v>
          </cell>
          <cell r="AP1009">
            <v>0</v>
          </cell>
          <cell r="AR1009">
            <v>0</v>
          </cell>
          <cell r="AS1009">
            <v>0</v>
          </cell>
          <cell r="AU1009">
            <v>0</v>
          </cell>
          <cell r="AV1009">
            <v>0</v>
          </cell>
          <cell r="AX1009">
            <v>0</v>
          </cell>
          <cell r="AY1009">
            <v>0</v>
          </cell>
          <cell r="BA1009">
            <v>0</v>
          </cell>
          <cell r="BB1009">
            <v>0</v>
          </cell>
          <cell r="BD1009">
            <v>0</v>
          </cell>
          <cell r="BE1009">
            <v>0</v>
          </cell>
          <cell r="BG1009">
            <v>0</v>
          </cell>
          <cell r="BH1009">
            <v>0</v>
          </cell>
          <cell r="BJ1009">
            <v>0</v>
          </cell>
          <cell r="BK1009">
            <v>0</v>
          </cell>
          <cell r="BM1009">
            <v>0</v>
          </cell>
          <cell r="BN1009">
            <v>0</v>
          </cell>
          <cell r="BP1009">
            <v>0</v>
          </cell>
          <cell r="BQ1009">
            <v>0</v>
          </cell>
          <cell r="BS1009">
            <v>0</v>
          </cell>
          <cell r="BT1009">
            <v>0</v>
          </cell>
          <cell r="BV1009">
            <v>0</v>
          </cell>
          <cell r="BW1009">
            <v>0</v>
          </cell>
          <cell r="BY1009">
            <v>0</v>
          </cell>
          <cell r="BZ1009">
            <v>0</v>
          </cell>
          <cell r="CB1009">
            <v>0</v>
          </cell>
          <cell r="CC1009">
            <v>0</v>
          </cell>
          <cell r="CE1009">
            <v>0</v>
          </cell>
          <cell r="CF1009">
            <v>0</v>
          </cell>
          <cell r="CH1009">
            <v>0</v>
          </cell>
          <cell r="CI1009">
            <v>0</v>
          </cell>
          <cell r="CK1009">
            <v>0</v>
          </cell>
          <cell r="CL1009">
            <v>0</v>
          </cell>
          <cell r="CN1009">
            <v>0</v>
          </cell>
          <cell r="CO1009">
            <v>0</v>
          </cell>
        </row>
        <row r="1010">
          <cell r="B1010">
            <v>0</v>
          </cell>
          <cell r="C1010">
            <v>0</v>
          </cell>
          <cell r="E1010">
            <v>0</v>
          </cell>
          <cell r="F1010">
            <v>0</v>
          </cell>
          <cell r="H1010">
            <v>0</v>
          </cell>
          <cell r="I1010">
            <v>0</v>
          </cell>
          <cell r="K1010">
            <v>0</v>
          </cell>
          <cell r="L1010">
            <v>0</v>
          </cell>
          <cell r="N1010">
            <v>0</v>
          </cell>
          <cell r="O1010">
            <v>0</v>
          </cell>
          <cell r="Q1010">
            <v>0</v>
          </cell>
          <cell r="R1010">
            <v>0</v>
          </cell>
          <cell r="T1010">
            <v>0</v>
          </cell>
          <cell r="U1010">
            <v>0</v>
          </cell>
          <cell r="W1010">
            <v>0</v>
          </cell>
          <cell r="X1010">
            <v>0</v>
          </cell>
          <cell r="Z1010">
            <v>0</v>
          </cell>
          <cell r="AA1010">
            <v>0</v>
          </cell>
          <cell r="AC1010">
            <v>0</v>
          </cell>
          <cell r="AD1010">
            <v>0</v>
          </cell>
          <cell r="AF1010">
            <v>0</v>
          </cell>
          <cell r="AG1010">
            <v>0</v>
          </cell>
          <cell r="AI1010">
            <v>0</v>
          </cell>
          <cell r="AJ1010">
            <v>0</v>
          </cell>
          <cell r="AL1010">
            <v>0</v>
          </cell>
          <cell r="AM1010">
            <v>0</v>
          </cell>
          <cell r="AO1010">
            <v>0</v>
          </cell>
          <cell r="AP1010">
            <v>0</v>
          </cell>
          <cell r="AR1010">
            <v>0</v>
          </cell>
          <cell r="AS1010">
            <v>0</v>
          </cell>
          <cell r="AU1010">
            <v>0</v>
          </cell>
          <cell r="AV1010">
            <v>0</v>
          </cell>
          <cell r="AX1010">
            <v>0</v>
          </cell>
          <cell r="AY1010">
            <v>0</v>
          </cell>
          <cell r="BA1010">
            <v>0</v>
          </cell>
          <cell r="BB1010">
            <v>0</v>
          </cell>
          <cell r="BD1010">
            <v>0</v>
          </cell>
          <cell r="BE1010">
            <v>0</v>
          </cell>
          <cell r="BG1010">
            <v>0</v>
          </cell>
          <cell r="BH1010">
            <v>0</v>
          </cell>
          <cell r="BJ1010">
            <v>0</v>
          </cell>
          <cell r="BK1010">
            <v>0</v>
          </cell>
          <cell r="BM1010">
            <v>0</v>
          </cell>
          <cell r="BN1010">
            <v>0</v>
          </cell>
          <cell r="BP1010">
            <v>0</v>
          </cell>
          <cell r="BQ1010">
            <v>0</v>
          </cell>
          <cell r="BS1010">
            <v>0</v>
          </cell>
          <cell r="BT1010">
            <v>0</v>
          </cell>
          <cell r="BV1010">
            <v>0</v>
          </cell>
          <cell r="BW1010">
            <v>0</v>
          </cell>
          <cell r="BY1010">
            <v>0</v>
          </cell>
          <cell r="BZ1010">
            <v>0</v>
          </cell>
          <cell r="CB1010">
            <v>0</v>
          </cell>
          <cell r="CC1010">
            <v>0</v>
          </cell>
          <cell r="CE1010">
            <v>0</v>
          </cell>
          <cell r="CF1010">
            <v>0</v>
          </cell>
          <cell r="CH1010">
            <v>0</v>
          </cell>
          <cell r="CI1010">
            <v>0</v>
          </cell>
          <cell r="CK1010">
            <v>0</v>
          </cell>
          <cell r="CL1010">
            <v>0</v>
          </cell>
          <cell r="CN1010">
            <v>0</v>
          </cell>
          <cell r="CO1010">
            <v>0</v>
          </cell>
        </row>
        <row r="1011">
          <cell r="B1011">
            <v>0</v>
          </cell>
          <cell r="C1011">
            <v>0</v>
          </cell>
          <cell r="E1011">
            <v>0</v>
          </cell>
          <cell r="F1011">
            <v>0</v>
          </cell>
          <cell r="H1011">
            <v>0</v>
          </cell>
          <cell r="I1011">
            <v>0</v>
          </cell>
          <cell r="K1011">
            <v>0</v>
          </cell>
          <cell r="L1011">
            <v>0</v>
          </cell>
          <cell r="N1011">
            <v>0</v>
          </cell>
          <cell r="O1011">
            <v>0</v>
          </cell>
          <cell r="Q1011">
            <v>0</v>
          </cell>
          <cell r="R1011">
            <v>0</v>
          </cell>
          <cell r="T1011">
            <v>0</v>
          </cell>
          <cell r="U1011">
            <v>0</v>
          </cell>
          <cell r="W1011">
            <v>0</v>
          </cell>
          <cell r="X1011">
            <v>0</v>
          </cell>
          <cell r="Z1011">
            <v>0</v>
          </cell>
          <cell r="AA1011">
            <v>0</v>
          </cell>
          <cell r="AC1011">
            <v>0</v>
          </cell>
          <cell r="AD1011">
            <v>0</v>
          </cell>
          <cell r="AF1011">
            <v>0</v>
          </cell>
          <cell r="AG1011">
            <v>0</v>
          </cell>
          <cell r="AI1011">
            <v>0</v>
          </cell>
          <cell r="AJ1011">
            <v>0</v>
          </cell>
          <cell r="AL1011">
            <v>0</v>
          </cell>
          <cell r="AM1011">
            <v>0</v>
          </cell>
          <cell r="AO1011">
            <v>0</v>
          </cell>
          <cell r="AP1011">
            <v>0</v>
          </cell>
          <cell r="AR1011">
            <v>0</v>
          </cell>
          <cell r="AS1011">
            <v>0</v>
          </cell>
          <cell r="AU1011">
            <v>0</v>
          </cell>
          <cell r="AV1011">
            <v>0</v>
          </cell>
          <cell r="AX1011">
            <v>0</v>
          </cell>
          <cell r="AY1011">
            <v>0</v>
          </cell>
          <cell r="BA1011">
            <v>0</v>
          </cell>
          <cell r="BB1011">
            <v>0</v>
          </cell>
          <cell r="BD1011">
            <v>0</v>
          </cell>
          <cell r="BE1011">
            <v>0</v>
          </cell>
          <cell r="BG1011">
            <v>0</v>
          </cell>
          <cell r="BH1011">
            <v>0</v>
          </cell>
          <cell r="BJ1011">
            <v>0</v>
          </cell>
          <cell r="BK1011">
            <v>0</v>
          </cell>
          <cell r="BM1011">
            <v>0</v>
          </cell>
          <cell r="BN1011">
            <v>0</v>
          </cell>
          <cell r="BP1011">
            <v>0</v>
          </cell>
          <cell r="BQ1011">
            <v>0</v>
          </cell>
          <cell r="BS1011">
            <v>0</v>
          </cell>
          <cell r="BT1011">
            <v>0</v>
          </cell>
          <cell r="BV1011">
            <v>0</v>
          </cell>
          <cell r="BW1011">
            <v>0</v>
          </cell>
          <cell r="BY1011">
            <v>0</v>
          </cell>
          <cell r="BZ1011">
            <v>0</v>
          </cell>
          <cell r="CB1011">
            <v>0</v>
          </cell>
          <cell r="CC1011">
            <v>0</v>
          </cell>
          <cell r="CE1011">
            <v>0</v>
          </cell>
          <cell r="CF1011">
            <v>0</v>
          </cell>
          <cell r="CH1011">
            <v>0</v>
          </cell>
          <cell r="CI1011">
            <v>0</v>
          </cell>
          <cell r="CK1011">
            <v>0</v>
          </cell>
          <cell r="CL1011">
            <v>0</v>
          </cell>
          <cell r="CN1011">
            <v>0</v>
          </cell>
          <cell r="CO1011">
            <v>0</v>
          </cell>
        </row>
        <row r="1012">
          <cell r="B1012">
            <v>0</v>
          </cell>
          <cell r="C1012">
            <v>0</v>
          </cell>
          <cell r="E1012">
            <v>0</v>
          </cell>
          <cell r="F1012">
            <v>0</v>
          </cell>
          <cell r="H1012">
            <v>0</v>
          </cell>
          <cell r="I1012">
            <v>0</v>
          </cell>
          <cell r="K1012">
            <v>0</v>
          </cell>
          <cell r="L1012">
            <v>0</v>
          </cell>
          <cell r="N1012">
            <v>0</v>
          </cell>
          <cell r="O1012">
            <v>0</v>
          </cell>
          <cell r="Q1012">
            <v>0</v>
          </cell>
          <cell r="R1012">
            <v>0</v>
          </cell>
          <cell r="T1012">
            <v>0</v>
          </cell>
          <cell r="U1012">
            <v>0</v>
          </cell>
          <cell r="W1012">
            <v>0</v>
          </cell>
          <cell r="X1012">
            <v>0</v>
          </cell>
          <cell r="Z1012">
            <v>0</v>
          </cell>
          <cell r="AA1012">
            <v>0</v>
          </cell>
          <cell r="AC1012">
            <v>0</v>
          </cell>
          <cell r="AD1012">
            <v>0</v>
          </cell>
          <cell r="AF1012">
            <v>0</v>
          </cell>
          <cell r="AG1012">
            <v>0</v>
          </cell>
          <cell r="AI1012">
            <v>0</v>
          </cell>
          <cell r="AJ1012">
            <v>0</v>
          </cell>
          <cell r="AL1012">
            <v>0</v>
          </cell>
          <cell r="AM1012">
            <v>0</v>
          </cell>
          <cell r="AO1012">
            <v>0</v>
          </cell>
          <cell r="AP1012">
            <v>0</v>
          </cell>
          <cell r="AR1012">
            <v>0</v>
          </cell>
          <cell r="AS1012">
            <v>0</v>
          </cell>
          <cell r="AU1012">
            <v>0</v>
          </cell>
          <cell r="AV1012">
            <v>0</v>
          </cell>
          <cell r="AX1012">
            <v>0</v>
          </cell>
          <cell r="AY1012">
            <v>0</v>
          </cell>
          <cell r="BA1012">
            <v>0</v>
          </cell>
          <cell r="BB1012">
            <v>0</v>
          </cell>
          <cell r="BD1012">
            <v>0</v>
          </cell>
          <cell r="BE1012">
            <v>0</v>
          </cell>
          <cell r="BG1012">
            <v>0</v>
          </cell>
          <cell r="BH1012">
            <v>0</v>
          </cell>
          <cell r="BJ1012">
            <v>0</v>
          </cell>
          <cell r="BK1012">
            <v>0</v>
          </cell>
          <cell r="BM1012">
            <v>0</v>
          </cell>
          <cell r="BN1012">
            <v>0</v>
          </cell>
          <cell r="BP1012">
            <v>0</v>
          </cell>
          <cell r="BQ1012">
            <v>0</v>
          </cell>
          <cell r="BS1012">
            <v>0</v>
          </cell>
          <cell r="BT1012">
            <v>0</v>
          </cell>
          <cell r="BV1012">
            <v>0</v>
          </cell>
          <cell r="BW1012">
            <v>0</v>
          </cell>
          <cell r="BY1012">
            <v>0</v>
          </cell>
          <cell r="BZ1012">
            <v>0</v>
          </cell>
          <cell r="CB1012">
            <v>0</v>
          </cell>
          <cell r="CC1012">
            <v>0</v>
          </cell>
          <cell r="CE1012">
            <v>0</v>
          </cell>
          <cell r="CF1012">
            <v>0</v>
          </cell>
          <cell r="CH1012">
            <v>0</v>
          </cell>
          <cell r="CI1012">
            <v>0</v>
          </cell>
          <cell r="CK1012">
            <v>0</v>
          </cell>
          <cell r="CL1012">
            <v>0</v>
          </cell>
          <cell r="CN1012">
            <v>0</v>
          </cell>
          <cell r="CO1012">
            <v>0</v>
          </cell>
        </row>
        <row r="1013">
          <cell r="B1013">
            <v>0</v>
          </cell>
          <cell r="C1013">
            <v>0</v>
          </cell>
          <cell r="E1013">
            <v>0</v>
          </cell>
          <cell r="F1013">
            <v>0</v>
          </cell>
          <cell r="H1013">
            <v>0</v>
          </cell>
          <cell r="I1013">
            <v>0</v>
          </cell>
          <cell r="K1013">
            <v>0</v>
          </cell>
          <cell r="L1013">
            <v>0</v>
          </cell>
          <cell r="N1013">
            <v>0</v>
          </cell>
          <cell r="O1013">
            <v>0</v>
          </cell>
          <cell r="Q1013">
            <v>0</v>
          </cell>
          <cell r="R1013">
            <v>0</v>
          </cell>
          <cell r="T1013">
            <v>0</v>
          </cell>
          <cell r="U1013">
            <v>0</v>
          </cell>
          <cell r="W1013">
            <v>0</v>
          </cell>
          <cell r="X1013">
            <v>0</v>
          </cell>
          <cell r="Z1013">
            <v>0</v>
          </cell>
          <cell r="AA1013">
            <v>0</v>
          </cell>
          <cell r="AC1013">
            <v>0</v>
          </cell>
          <cell r="AD1013">
            <v>0</v>
          </cell>
          <cell r="AF1013">
            <v>0</v>
          </cell>
          <cell r="AG1013">
            <v>0</v>
          </cell>
          <cell r="AI1013">
            <v>0</v>
          </cell>
          <cell r="AJ1013">
            <v>0</v>
          </cell>
          <cell r="AL1013">
            <v>0</v>
          </cell>
          <cell r="AM1013">
            <v>0</v>
          </cell>
          <cell r="AO1013">
            <v>0</v>
          </cell>
          <cell r="AP1013">
            <v>0</v>
          </cell>
          <cell r="AR1013">
            <v>0</v>
          </cell>
          <cell r="AS1013">
            <v>0</v>
          </cell>
          <cell r="AU1013">
            <v>0</v>
          </cell>
          <cell r="AV1013">
            <v>0</v>
          </cell>
          <cell r="AX1013">
            <v>0</v>
          </cell>
          <cell r="AY1013">
            <v>0</v>
          </cell>
          <cell r="BA1013">
            <v>0</v>
          </cell>
          <cell r="BB1013">
            <v>0</v>
          </cell>
          <cell r="BD1013">
            <v>0</v>
          </cell>
          <cell r="BE1013">
            <v>0</v>
          </cell>
          <cell r="BG1013">
            <v>0</v>
          </cell>
          <cell r="BH1013">
            <v>0</v>
          </cell>
          <cell r="BJ1013">
            <v>0</v>
          </cell>
          <cell r="BK1013">
            <v>0</v>
          </cell>
          <cell r="BM1013">
            <v>0</v>
          </cell>
          <cell r="BN1013">
            <v>0</v>
          </cell>
          <cell r="BP1013">
            <v>0</v>
          </cell>
          <cell r="BQ1013">
            <v>0</v>
          </cell>
          <cell r="BS1013">
            <v>0</v>
          </cell>
          <cell r="BT1013">
            <v>0</v>
          </cell>
          <cell r="BV1013">
            <v>0</v>
          </cell>
          <cell r="BW1013">
            <v>0</v>
          </cell>
          <cell r="BY1013">
            <v>0</v>
          </cell>
          <cell r="BZ1013">
            <v>0</v>
          </cell>
          <cell r="CB1013">
            <v>0</v>
          </cell>
          <cell r="CC1013">
            <v>0</v>
          </cell>
          <cell r="CE1013">
            <v>0</v>
          </cell>
          <cell r="CF1013">
            <v>0</v>
          </cell>
          <cell r="CH1013">
            <v>0</v>
          </cell>
          <cell r="CI1013">
            <v>0</v>
          </cell>
          <cell r="CK1013">
            <v>0</v>
          </cell>
          <cell r="CL1013">
            <v>0</v>
          </cell>
          <cell r="CN1013">
            <v>0</v>
          </cell>
          <cell r="CO1013">
            <v>0</v>
          </cell>
        </row>
        <row r="1014">
          <cell r="B1014">
            <v>0</v>
          </cell>
          <cell r="C1014">
            <v>0</v>
          </cell>
          <cell r="E1014">
            <v>0</v>
          </cell>
          <cell r="F1014">
            <v>0</v>
          </cell>
          <cell r="H1014">
            <v>0</v>
          </cell>
          <cell r="I1014">
            <v>0</v>
          </cell>
          <cell r="K1014">
            <v>0</v>
          </cell>
          <cell r="L1014">
            <v>0</v>
          </cell>
          <cell r="N1014">
            <v>0</v>
          </cell>
          <cell r="O1014">
            <v>0</v>
          </cell>
          <cell r="Q1014">
            <v>0</v>
          </cell>
          <cell r="R1014">
            <v>0</v>
          </cell>
          <cell r="T1014">
            <v>0</v>
          </cell>
          <cell r="U1014">
            <v>0</v>
          </cell>
          <cell r="W1014">
            <v>0</v>
          </cell>
          <cell r="X1014">
            <v>0</v>
          </cell>
          <cell r="Z1014">
            <v>0</v>
          </cell>
          <cell r="AA1014">
            <v>0</v>
          </cell>
          <cell r="AC1014">
            <v>0</v>
          </cell>
          <cell r="AD1014">
            <v>0</v>
          </cell>
          <cell r="AF1014">
            <v>0</v>
          </cell>
          <cell r="AG1014">
            <v>0</v>
          </cell>
          <cell r="AI1014">
            <v>0</v>
          </cell>
          <cell r="AJ1014">
            <v>0</v>
          </cell>
          <cell r="AL1014">
            <v>0</v>
          </cell>
          <cell r="AM1014">
            <v>0</v>
          </cell>
          <cell r="AO1014">
            <v>0</v>
          </cell>
          <cell r="AP1014">
            <v>0</v>
          </cell>
          <cell r="AR1014">
            <v>0</v>
          </cell>
          <cell r="AS1014">
            <v>0</v>
          </cell>
          <cell r="AU1014">
            <v>0</v>
          </cell>
          <cell r="AV1014">
            <v>0</v>
          </cell>
          <cell r="AX1014">
            <v>0</v>
          </cell>
          <cell r="AY1014">
            <v>0</v>
          </cell>
          <cell r="BA1014">
            <v>0</v>
          </cell>
          <cell r="BB1014">
            <v>0</v>
          </cell>
          <cell r="BD1014">
            <v>0</v>
          </cell>
          <cell r="BE1014">
            <v>0</v>
          </cell>
          <cell r="BG1014">
            <v>0</v>
          </cell>
          <cell r="BH1014">
            <v>0</v>
          </cell>
          <cell r="BJ1014">
            <v>0</v>
          </cell>
          <cell r="BK1014">
            <v>0</v>
          </cell>
          <cell r="BM1014">
            <v>0</v>
          </cell>
          <cell r="BN1014">
            <v>0</v>
          </cell>
          <cell r="BP1014">
            <v>0</v>
          </cell>
          <cell r="BQ1014">
            <v>0</v>
          </cell>
          <cell r="BS1014">
            <v>0</v>
          </cell>
          <cell r="BT1014">
            <v>0</v>
          </cell>
          <cell r="BV1014">
            <v>0</v>
          </cell>
          <cell r="BW1014">
            <v>0</v>
          </cell>
          <cell r="BY1014">
            <v>0</v>
          </cell>
          <cell r="BZ1014">
            <v>0</v>
          </cell>
          <cell r="CB1014">
            <v>0</v>
          </cell>
          <cell r="CC1014">
            <v>0</v>
          </cell>
          <cell r="CE1014">
            <v>0</v>
          </cell>
          <cell r="CF1014">
            <v>0</v>
          </cell>
          <cell r="CH1014">
            <v>0</v>
          </cell>
          <cell r="CI1014">
            <v>0</v>
          </cell>
          <cell r="CK1014">
            <v>0</v>
          </cell>
          <cell r="CL1014">
            <v>0</v>
          </cell>
          <cell r="CN1014">
            <v>0</v>
          </cell>
          <cell r="CO1014">
            <v>0</v>
          </cell>
        </row>
        <row r="1015">
          <cell r="B1015">
            <v>0</v>
          </cell>
          <cell r="C1015">
            <v>0</v>
          </cell>
          <cell r="E1015">
            <v>0</v>
          </cell>
          <cell r="F1015">
            <v>0</v>
          </cell>
          <cell r="H1015">
            <v>0</v>
          </cell>
          <cell r="I1015">
            <v>0</v>
          </cell>
          <cell r="K1015">
            <v>0</v>
          </cell>
          <cell r="L1015">
            <v>0</v>
          </cell>
          <cell r="N1015">
            <v>0</v>
          </cell>
          <cell r="O1015">
            <v>0</v>
          </cell>
          <cell r="Q1015">
            <v>0</v>
          </cell>
          <cell r="R1015">
            <v>0</v>
          </cell>
          <cell r="T1015">
            <v>0</v>
          </cell>
          <cell r="U1015">
            <v>0</v>
          </cell>
          <cell r="W1015">
            <v>0</v>
          </cell>
          <cell r="X1015">
            <v>0</v>
          </cell>
          <cell r="Z1015">
            <v>0</v>
          </cell>
          <cell r="AA1015">
            <v>0</v>
          </cell>
          <cell r="AC1015">
            <v>0</v>
          </cell>
          <cell r="AD1015">
            <v>0</v>
          </cell>
          <cell r="AF1015">
            <v>0</v>
          </cell>
          <cell r="AG1015">
            <v>0</v>
          </cell>
          <cell r="AI1015">
            <v>0</v>
          </cell>
          <cell r="AJ1015">
            <v>0</v>
          </cell>
          <cell r="AL1015">
            <v>0</v>
          </cell>
          <cell r="AM1015">
            <v>0</v>
          </cell>
          <cell r="AO1015">
            <v>0</v>
          </cell>
          <cell r="AP1015">
            <v>0</v>
          </cell>
          <cell r="AR1015">
            <v>0</v>
          </cell>
          <cell r="AS1015">
            <v>0</v>
          </cell>
          <cell r="AU1015">
            <v>0</v>
          </cell>
          <cell r="AV1015">
            <v>0</v>
          </cell>
          <cell r="AX1015">
            <v>0</v>
          </cell>
          <cell r="AY1015">
            <v>0</v>
          </cell>
          <cell r="BA1015">
            <v>0</v>
          </cell>
          <cell r="BB1015">
            <v>0</v>
          </cell>
          <cell r="BD1015">
            <v>0</v>
          </cell>
          <cell r="BE1015">
            <v>0</v>
          </cell>
          <cell r="BG1015">
            <v>0</v>
          </cell>
          <cell r="BH1015">
            <v>0</v>
          </cell>
          <cell r="BJ1015">
            <v>0</v>
          </cell>
          <cell r="BK1015">
            <v>0</v>
          </cell>
          <cell r="BM1015">
            <v>0</v>
          </cell>
          <cell r="BN1015">
            <v>0</v>
          </cell>
          <cell r="BP1015">
            <v>0</v>
          </cell>
          <cell r="BQ1015">
            <v>0</v>
          </cell>
          <cell r="BS1015">
            <v>0</v>
          </cell>
          <cell r="BT1015">
            <v>0</v>
          </cell>
          <cell r="BV1015">
            <v>0</v>
          </cell>
          <cell r="BW1015">
            <v>0</v>
          </cell>
          <cell r="BY1015">
            <v>0</v>
          </cell>
          <cell r="BZ1015">
            <v>0</v>
          </cell>
          <cell r="CB1015">
            <v>0</v>
          </cell>
          <cell r="CC1015">
            <v>0</v>
          </cell>
          <cell r="CE1015">
            <v>0</v>
          </cell>
          <cell r="CF1015">
            <v>0</v>
          </cell>
          <cell r="CH1015">
            <v>0</v>
          </cell>
          <cell r="CI1015">
            <v>0</v>
          </cell>
          <cell r="CK1015">
            <v>0</v>
          </cell>
          <cell r="CL1015">
            <v>0</v>
          </cell>
          <cell r="CN1015">
            <v>0</v>
          </cell>
          <cell r="CO1015">
            <v>0</v>
          </cell>
        </row>
        <row r="1016">
          <cell r="B1016">
            <v>0</v>
          </cell>
          <cell r="C1016">
            <v>0</v>
          </cell>
          <cell r="E1016">
            <v>0</v>
          </cell>
          <cell r="F1016">
            <v>0</v>
          </cell>
          <cell r="H1016">
            <v>0</v>
          </cell>
          <cell r="I1016">
            <v>0</v>
          </cell>
          <cell r="K1016">
            <v>0</v>
          </cell>
          <cell r="L1016">
            <v>0</v>
          </cell>
          <cell r="N1016">
            <v>0</v>
          </cell>
          <cell r="O1016">
            <v>0</v>
          </cell>
          <cell r="Q1016">
            <v>0</v>
          </cell>
          <cell r="R1016">
            <v>0</v>
          </cell>
          <cell r="T1016">
            <v>0</v>
          </cell>
          <cell r="U1016">
            <v>0</v>
          </cell>
          <cell r="W1016">
            <v>0</v>
          </cell>
          <cell r="X1016">
            <v>0</v>
          </cell>
          <cell r="Z1016">
            <v>0</v>
          </cell>
          <cell r="AA1016">
            <v>0</v>
          </cell>
          <cell r="AC1016">
            <v>0</v>
          </cell>
          <cell r="AD1016">
            <v>0</v>
          </cell>
          <cell r="AF1016">
            <v>0</v>
          </cell>
          <cell r="AG1016">
            <v>0</v>
          </cell>
          <cell r="AI1016">
            <v>0</v>
          </cell>
          <cell r="AJ1016">
            <v>0</v>
          </cell>
          <cell r="AL1016">
            <v>0</v>
          </cell>
          <cell r="AM1016">
            <v>0</v>
          </cell>
          <cell r="AO1016">
            <v>0</v>
          </cell>
          <cell r="AP1016">
            <v>0</v>
          </cell>
          <cell r="AR1016">
            <v>0</v>
          </cell>
          <cell r="AS1016">
            <v>0</v>
          </cell>
          <cell r="AU1016">
            <v>0</v>
          </cell>
          <cell r="AV1016">
            <v>0</v>
          </cell>
          <cell r="AX1016">
            <v>0</v>
          </cell>
          <cell r="AY1016">
            <v>0</v>
          </cell>
          <cell r="BA1016">
            <v>0</v>
          </cell>
          <cell r="BB1016">
            <v>0</v>
          </cell>
          <cell r="BD1016">
            <v>0</v>
          </cell>
          <cell r="BE1016">
            <v>0</v>
          </cell>
          <cell r="BG1016">
            <v>0</v>
          </cell>
          <cell r="BH1016">
            <v>0</v>
          </cell>
          <cell r="BJ1016">
            <v>0</v>
          </cell>
          <cell r="BK1016">
            <v>0</v>
          </cell>
          <cell r="BM1016">
            <v>0</v>
          </cell>
          <cell r="BN1016">
            <v>0</v>
          </cell>
          <cell r="BP1016">
            <v>0</v>
          </cell>
          <cell r="BQ1016">
            <v>0</v>
          </cell>
          <cell r="BS1016">
            <v>0</v>
          </cell>
          <cell r="BT1016">
            <v>0</v>
          </cell>
          <cell r="BV1016">
            <v>0</v>
          </cell>
          <cell r="BW1016">
            <v>0</v>
          </cell>
          <cell r="BY1016">
            <v>0</v>
          </cell>
          <cell r="BZ1016">
            <v>0</v>
          </cell>
          <cell r="CB1016">
            <v>0</v>
          </cell>
          <cell r="CC1016">
            <v>0</v>
          </cell>
          <cell r="CE1016">
            <v>0</v>
          </cell>
          <cell r="CF1016">
            <v>0</v>
          </cell>
          <cell r="CH1016">
            <v>0</v>
          </cell>
          <cell r="CI1016">
            <v>0</v>
          </cell>
          <cell r="CK1016">
            <v>0</v>
          </cell>
          <cell r="CL1016">
            <v>0</v>
          </cell>
          <cell r="CN1016">
            <v>0</v>
          </cell>
          <cell r="CO1016">
            <v>0</v>
          </cell>
        </row>
        <row r="1017">
          <cell r="B1017">
            <v>0</v>
          </cell>
          <cell r="C1017">
            <v>0</v>
          </cell>
          <cell r="E1017">
            <v>0</v>
          </cell>
          <cell r="F1017">
            <v>0</v>
          </cell>
          <cell r="H1017">
            <v>0</v>
          </cell>
          <cell r="I1017">
            <v>0</v>
          </cell>
          <cell r="K1017">
            <v>0</v>
          </cell>
          <cell r="L1017">
            <v>0</v>
          </cell>
          <cell r="N1017">
            <v>0</v>
          </cell>
          <cell r="O1017">
            <v>0</v>
          </cell>
          <cell r="Q1017">
            <v>0</v>
          </cell>
          <cell r="R1017">
            <v>0</v>
          </cell>
          <cell r="T1017">
            <v>0</v>
          </cell>
          <cell r="U1017">
            <v>0</v>
          </cell>
          <cell r="W1017">
            <v>0</v>
          </cell>
          <cell r="X1017">
            <v>0</v>
          </cell>
          <cell r="Z1017">
            <v>0</v>
          </cell>
          <cell r="AA1017">
            <v>0</v>
          </cell>
          <cell r="AC1017">
            <v>0</v>
          </cell>
          <cell r="AD1017">
            <v>0</v>
          </cell>
          <cell r="AF1017">
            <v>0</v>
          </cell>
          <cell r="AG1017">
            <v>0</v>
          </cell>
          <cell r="AI1017">
            <v>0</v>
          </cell>
          <cell r="AJ1017">
            <v>0</v>
          </cell>
          <cell r="AL1017">
            <v>0</v>
          </cell>
          <cell r="AM1017">
            <v>0</v>
          </cell>
          <cell r="AO1017">
            <v>0</v>
          </cell>
          <cell r="AP1017">
            <v>0</v>
          </cell>
          <cell r="AR1017">
            <v>0</v>
          </cell>
          <cell r="AS1017">
            <v>0</v>
          </cell>
          <cell r="AU1017">
            <v>0</v>
          </cell>
          <cell r="AV1017">
            <v>0</v>
          </cell>
          <cell r="AX1017">
            <v>0</v>
          </cell>
          <cell r="AY1017">
            <v>0</v>
          </cell>
          <cell r="BA1017">
            <v>0</v>
          </cell>
          <cell r="BB1017">
            <v>0</v>
          </cell>
          <cell r="BD1017">
            <v>0</v>
          </cell>
          <cell r="BE1017">
            <v>0</v>
          </cell>
          <cell r="BG1017">
            <v>0</v>
          </cell>
          <cell r="BH1017">
            <v>0</v>
          </cell>
          <cell r="BJ1017">
            <v>0</v>
          </cell>
          <cell r="BK1017">
            <v>0</v>
          </cell>
          <cell r="BM1017">
            <v>0</v>
          </cell>
          <cell r="BN1017">
            <v>0</v>
          </cell>
          <cell r="BP1017">
            <v>0</v>
          </cell>
          <cell r="BQ1017">
            <v>0</v>
          </cell>
          <cell r="BS1017">
            <v>0</v>
          </cell>
          <cell r="BT1017">
            <v>0</v>
          </cell>
          <cell r="BV1017">
            <v>0</v>
          </cell>
          <cell r="BW1017">
            <v>0</v>
          </cell>
          <cell r="BY1017">
            <v>0</v>
          </cell>
          <cell r="BZ1017">
            <v>0</v>
          </cell>
          <cell r="CB1017">
            <v>0</v>
          </cell>
          <cell r="CC1017">
            <v>0</v>
          </cell>
          <cell r="CE1017">
            <v>0</v>
          </cell>
          <cell r="CF1017">
            <v>0</v>
          </cell>
          <cell r="CH1017">
            <v>0</v>
          </cell>
          <cell r="CI1017">
            <v>0</v>
          </cell>
          <cell r="CK1017">
            <v>0</v>
          </cell>
          <cell r="CL1017">
            <v>0</v>
          </cell>
          <cell r="CN1017">
            <v>0</v>
          </cell>
          <cell r="CO1017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b "/>
      <sheetName val="Mar"/>
      <sheetName val="April"/>
      <sheetName val="May"/>
      <sheetName val="Jun"/>
      <sheetName val="July"/>
      <sheetName val="August"/>
      <sheetName val="Sept"/>
      <sheetName val="OCT"/>
      <sheetName val="Nov"/>
      <sheetName val="Dec"/>
      <sheetName val="aug"/>
    </sheetNames>
    <sheetDataSet>
      <sheetData sheetId="0"/>
      <sheetData sheetId="1"/>
      <sheetData sheetId="2">
        <row r="224">
          <cell r="E224">
            <v>5.9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  <sheetName val="Sheet1"/>
    </sheetNames>
    <sheetDataSet>
      <sheetData sheetId="0"/>
      <sheetData sheetId="1"/>
      <sheetData sheetId="2"/>
      <sheetData sheetId="3">
        <row r="3">
          <cell r="A3" t="str">
            <v>Outlet :</v>
          </cell>
        </row>
        <row r="4">
          <cell r="A4" t="str">
            <v>Month :</v>
          </cell>
        </row>
      </sheetData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B1:P81"/>
  <sheetViews>
    <sheetView showGridLines="0" topLeftCell="C25" workbookViewId="0">
      <selection activeCell="O71" sqref="O71:O72"/>
    </sheetView>
  </sheetViews>
  <sheetFormatPr defaultRowHeight="15"/>
  <cols>
    <col min="1" max="1" width="3.140625" customWidth="1"/>
    <col min="2" max="2" width="24" bestFit="1" customWidth="1"/>
    <col min="3" max="3" width="9.140625" style="598"/>
    <col min="5" max="5" width="1.42578125" customWidth="1"/>
    <col min="11" max="11" width="2.7109375" customWidth="1"/>
    <col min="12" max="12" width="23.85546875" style="598" bestFit="1" customWidth="1"/>
    <col min="15" max="15" width="30.7109375" customWidth="1"/>
  </cols>
  <sheetData>
    <row r="1" spans="2:16">
      <c r="C1" s="599" t="s">
        <v>43</v>
      </c>
      <c r="I1" s="599" t="s">
        <v>43</v>
      </c>
      <c r="M1" s="599" t="s">
        <v>43</v>
      </c>
      <c r="P1" s="599" t="s">
        <v>43</v>
      </c>
    </row>
    <row r="3" spans="2:16">
      <c r="B3" t="s">
        <v>150</v>
      </c>
      <c r="C3" s="596">
        <v>3.29</v>
      </c>
      <c r="F3" t="s">
        <v>239</v>
      </c>
      <c r="I3" s="600">
        <f>+C3</f>
        <v>3.29</v>
      </c>
      <c r="L3" s="684" t="s">
        <v>539</v>
      </c>
      <c r="M3" s="600">
        <f>+I3</f>
        <v>3.29</v>
      </c>
      <c r="O3" t="s">
        <v>476</v>
      </c>
      <c r="P3" s="600">
        <v>0.39</v>
      </c>
    </row>
    <row r="4" spans="2:16">
      <c r="B4" t="s">
        <v>279</v>
      </c>
      <c r="C4" s="596">
        <v>3.02</v>
      </c>
      <c r="F4" t="s">
        <v>141</v>
      </c>
      <c r="I4" s="600">
        <f t="shared" ref="I4:I26" si="0">+C4</f>
        <v>3.02</v>
      </c>
      <c r="L4" s="684" t="s">
        <v>540</v>
      </c>
      <c r="M4" s="600">
        <f>+I4</f>
        <v>3.02</v>
      </c>
      <c r="O4" t="s">
        <v>477</v>
      </c>
      <c r="P4" s="600">
        <v>0.65</v>
      </c>
    </row>
    <row r="5" spans="2:16">
      <c r="B5" t="s">
        <v>280</v>
      </c>
      <c r="C5" s="596">
        <v>3.45</v>
      </c>
      <c r="F5" t="s">
        <v>240</v>
      </c>
      <c r="I5" s="600">
        <f t="shared" si="0"/>
        <v>3.45</v>
      </c>
      <c r="O5" t="s">
        <v>478</v>
      </c>
      <c r="P5" s="600">
        <v>1</v>
      </c>
    </row>
    <row r="6" spans="2:16">
      <c r="B6" t="s">
        <v>151</v>
      </c>
      <c r="C6" s="596">
        <v>3.45</v>
      </c>
      <c r="F6" t="s">
        <v>142</v>
      </c>
      <c r="I6" s="600">
        <f t="shared" si="0"/>
        <v>3.45</v>
      </c>
      <c r="L6" s="684" t="s">
        <v>541</v>
      </c>
      <c r="M6" s="600">
        <f t="shared" ref="M6:M12" si="1">+I6</f>
        <v>3.45</v>
      </c>
      <c r="O6" t="s">
        <v>479</v>
      </c>
      <c r="P6" s="600">
        <v>1</v>
      </c>
    </row>
    <row r="7" spans="2:16">
      <c r="B7" t="s">
        <v>152</v>
      </c>
      <c r="C7" s="596">
        <v>3.32</v>
      </c>
      <c r="F7" t="s">
        <v>143</v>
      </c>
      <c r="I7" s="600">
        <f t="shared" si="0"/>
        <v>3.32</v>
      </c>
      <c r="L7" s="684" t="s">
        <v>542</v>
      </c>
      <c r="M7" s="600">
        <f t="shared" si="1"/>
        <v>3.32</v>
      </c>
      <c r="O7" t="s">
        <v>480</v>
      </c>
      <c r="P7" s="600">
        <v>0.8</v>
      </c>
    </row>
    <row r="8" spans="2:16">
      <c r="B8" t="s">
        <v>153</v>
      </c>
      <c r="C8" s="596">
        <v>3.16</v>
      </c>
      <c r="F8" t="s">
        <v>144</v>
      </c>
      <c r="I8" s="600">
        <f t="shared" si="0"/>
        <v>3.16</v>
      </c>
      <c r="L8" s="684" t="s">
        <v>543</v>
      </c>
      <c r="M8" s="600">
        <f t="shared" si="1"/>
        <v>3.16</v>
      </c>
      <c r="O8" t="s">
        <v>481</v>
      </c>
      <c r="P8" s="600">
        <v>0.8</v>
      </c>
    </row>
    <row r="9" spans="2:16">
      <c r="B9" t="s">
        <v>281</v>
      </c>
      <c r="C9" s="596">
        <v>2.41</v>
      </c>
      <c r="F9" t="s">
        <v>145</v>
      </c>
      <c r="I9" s="600">
        <f t="shared" si="0"/>
        <v>2.41</v>
      </c>
      <c r="L9" s="684" t="s">
        <v>603</v>
      </c>
      <c r="M9" s="600">
        <f t="shared" si="1"/>
        <v>2.41</v>
      </c>
      <c r="O9" t="s">
        <v>482</v>
      </c>
      <c r="P9" s="600">
        <v>1.05</v>
      </c>
    </row>
    <row r="10" spans="2:16">
      <c r="B10" t="s">
        <v>282</v>
      </c>
      <c r="C10" s="596">
        <v>2.8</v>
      </c>
      <c r="F10" t="s">
        <v>241</v>
      </c>
      <c r="I10" s="600">
        <f t="shared" si="0"/>
        <v>2.8</v>
      </c>
      <c r="L10" s="684" t="s">
        <v>604</v>
      </c>
      <c r="M10" s="600">
        <f t="shared" si="1"/>
        <v>2.8</v>
      </c>
      <c r="O10" t="s">
        <v>483</v>
      </c>
      <c r="P10" s="600">
        <v>1.64</v>
      </c>
    </row>
    <row r="11" spans="2:16">
      <c r="B11" t="s">
        <v>154</v>
      </c>
      <c r="C11" s="596">
        <v>2.08</v>
      </c>
      <c r="F11" t="s">
        <v>146</v>
      </c>
      <c r="I11" s="600">
        <f t="shared" si="0"/>
        <v>2.08</v>
      </c>
      <c r="L11" s="684" t="s">
        <v>544</v>
      </c>
      <c r="M11" s="600">
        <f t="shared" si="1"/>
        <v>2.08</v>
      </c>
      <c r="O11" t="s">
        <v>484</v>
      </c>
      <c r="P11" s="600">
        <v>2.13</v>
      </c>
    </row>
    <row r="12" spans="2:16">
      <c r="B12" t="s">
        <v>283</v>
      </c>
      <c r="C12" s="596">
        <v>2.3199999999999998</v>
      </c>
      <c r="F12" t="s">
        <v>147</v>
      </c>
      <c r="I12" s="600">
        <f t="shared" si="0"/>
        <v>2.3199999999999998</v>
      </c>
      <c r="L12" s="294" t="s">
        <v>605</v>
      </c>
      <c r="M12" s="600">
        <f t="shared" si="1"/>
        <v>2.3199999999999998</v>
      </c>
      <c r="O12" t="s">
        <v>485</v>
      </c>
      <c r="P12" s="600">
        <v>2.8</v>
      </c>
    </row>
    <row r="13" spans="2:16">
      <c r="B13" t="s">
        <v>284</v>
      </c>
      <c r="C13" s="596">
        <v>1.6</v>
      </c>
      <c r="F13" t="s">
        <v>148</v>
      </c>
      <c r="I13" s="600">
        <f t="shared" si="0"/>
        <v>1.6</v>
      </c>
      <c r="L13" s="294" t="s">
        <v>545</v>
      </c>
      <c r="M13" s="600">
        <f>+I13</f>
        <v>1.6</v>
      </c>
      <c r="O13" t="s">
        <v>486</v>
      </c>
      <c r="P13" s="600">
        <v>0.55000000000000004</v>
      </c>
    </row>
    <row r="14" spans="2:16">
      <c r="B14" t="s">
        <v>285</v>
      </c>
      <c r="C14" s="596">
        <v>3.56</v>
      </c>
      <c r="F14" t="s">
        <v>242</v>
      </c>
      <c r="I14" s="600">
        <f t="shared" si="0"/>
        <v>3.56</v>
      </c>
      <c r="M14" s="600"/>
      <c r="P14" s="600"/>
    </row>
    <row r="15" spans="2:16">
      <c r="B15" t="s">
        <v>286</v>
      </c>
      <c r="C15" s="596">
        <v>3.16</v>
      </c>
      <c r="F15" t="s">
        <v>243</v>
      </c>
      <c r="I15" s="600">
        <f t="shared" si="0"/>
        <v>3.16</v>
      </c>
      <c r="M15" s="600"/>
      <c r="O15" t="s">
        <v>487</v>
      </c>
      <c r="P15" s="600">
        <v>0.96</v>
      </c>
    </row>
    <row r="16" spans="2:16">
      <c r="B16" t="s">
        <v>287</v>
      </c>
      <c r="C16" s="596">
        <v>2.59</v>
      </c>
      <c r="F16" t="s">
        <v>244</v>
      </c>
      <c r="I16" s="600">
        <f t="shared" si="0"/>
        <v>2.59</v>
      </c>
      <c r="M16" s="600"/>
      <c r="O16" t="s">
        <v>488</v>
      </c>
      <c r="P16" s="600">
        <v>1.2</v>
      </c>
    </row>
    <row r="17" spans="2:16">
      <c r="B17" t="s">
        <v>288</v>
      </c>
      <c r="C17" s="596">
        <v>4.71</v>
      </c>
      <c r="F17" t="s">
        <v>149</v>
      </c>
      <c r="I17" s="600">
        <f t="shared" si="0"/>
        <v>4.71</v>
      </c>
      <c r="L17" s="294" t="s">
        <v>606</v>
      </c>
      <c r="M17" s="600">
        <f t="shared" ref="M17:M25" si="2">+I17</f>
        <v>4.71</v>
      </c>
      <c r="O17" t="s">
        <v>489</v>
      </c>
      <c r="P17" s="600">
        <v>0.78</v>
      </c>
    </row>
    <row r="18" spans="2:16">
      <c r="B18" t="s">
        <v>155</v>
      </c>
      <c r="C18" s="596">
        <v>3.54</v>
      </c>
      <c r="F18" t="s">
        <v>245</v>
      </c>
      <c r="I18" s="600">
        <f t="shared" si="0"/>
        <v>3.54</v>
      </c>
      <c r="L18" s="294" t="s">
        <v>546</v>
      </c>
      <c r="M18" s="600">
        <f t="shared" si="2"/>
        <v>3.54</v>
      </c>
      <c r="O18" t="s">
        <v>490</v>
      </c>
      <c r="P18" s="600">
        <v>1.2</v>
      </c>
    </row>
    <row r="19" spans="2:16">
      <c r="B19" t="s">
        <v>135</v>
      </c>
      <c r="C19" s="596">
        <v>4.41</v>
      </c>
      <c r="F19" t="s">
        <v>130</v>
      </c>
      <c r="I19" s="600">
        <f t="shared" si="0"/>
        <v>4.41</v>
      </c>
      <c r="L19" s="684" t="s">
        <v>598</v>
      </c>
      <c r="M19" s="600">
        <f t="shared" si="2"/>
        <v>4.41</v>
      </c>
      <c r="O19" t="s">
        <v>491</v>
      </c>
      <c r="P19" s="600">
        <v>1.02</v>
      </c>
    </row>
    <row r="20" spans="2:16">
      <c r="B20" t="s">
        <v>278</v>
      </c>
      <c r="C20" s="596">
        <v>4.43</v>
      </c>
      <c r="F20" t="s">
        <v>345</v>
      </c>
      <c r="I20" s="600">
        <f t="shared" si="0"/>
        <v>4.43</v>
      </c>
      <c r="L20" s="684" t="s">
        <v>537</v>
      </c>
      <c r="M20" s="600">
        <f t="shared" si="2"/>
        <v>4.43</v>
      </c>
      <c r="O20" t="s">
        <v>492</v>
      </c>
      <c r="P20" s="600">
        <v>0.95</v>
      </c>
    </row>
    <row r="21" spans="2:16">
      <c r="B21" t="s">
        <v>136</v>
      </c>
      <c r="C21" s="596">
        <v>4.75</v>
      </c>
      <c r="F21" t="s">
        <v>131</v>
      </c>
      <c r="I21" s="600">
        <f t="shared" si="0"/>
        <v>4.75</v>
      </c>
      <c r="L21" s="684" t="s">
        <v>538</v>
      </c>
      <c r="M21" s="600">
        <f t="shared" si="2"/>
        <v>4.75</v>
      </c>
      <c r="O21" t="s">
        <v>493</v>
      </c>
      <c r="P21" s="600">
        <v>1.5</v>
      </c>
    </row>
    <row r="22" spans="2:16">
      <c r="B22" t="s">
        <v>137</v>
      </c>
      <c r="C22" s="596">
        <v>5.98</v>
      </c>
      <c r="F22" t="s">
        <v>238</v>
      </c>
      <c r="I22" s="600">
        <f t="shared" si="0"/>
        <v>5.98</v>
      </c>
      <c r="L22" s="684" t="s">
        <v>599</v>
      </c>
      <c r="M22" s="600">
        <f t="shared" si="2"/>
        <v>5.98</v>
      </c>
      <c r="O22" t="s">
        <v>494</v>
      </c>
      <c r="P22" s="600">
        <v>1.5</v>
      </c>
    </row>
    <row r="23" spans="2:16">
      <c r="B23" t="s">
        <v>138</v>
      </c>
      <c r="C23" s="1159">
        <v>4.32</v>
      </c>
      <c r="F23" t="s">
        <v>132</v>
      </c>
      <c r="I23" s="600">
        <f t="shared" si="0"/>
        <v>4.32</v>
      </c>
      <c r="L23" s="684" t="s">
        <v>600</v>
      </c>
      <c r="M23" s="600">
        <f t="shared" si="2"/>
        <v>4.32</v>
      </c>
      <c r="P23" s="600"/>
    </row>
    <row r="24" spans="2:16">
      <c r="B24" t="s">
        <v>139</v>
      </c>
      <c r="C24" s="596">
        <v>2.1</v>
      </c>
      <c r="F24" t="s">
        <v>133</v>
      </c>
      <c r="I24" s="600">
        <f t="shared" si="0"/>
        <v>2.1</v>
      </c>
      <c r="L24" s="684" t="s">
        <v>601</v>
      </c>
      <c r="M24" s="600">
        <f t="shared" si="2"/>
        <v>2.1</v>
      </c>
      <c r="O24" t="s">
        <v>495</v>
      </c>
      <c r="P24" s="600">
        <v>1.5</v>
      </c>
    </row>
    <row r="25" spans="2:16">
      <c r="B25" t="s">
        <v>140</v>
      </c>
      <c r="C25" s="596">
        <v>4.9400000000000004</v>
      </c>
      <c r="F25" t="s">
        <v>134</v>
      </c>
      <c r="I25" s="600">
        <f t="shared" si="0"/>
        <v>4.9400000000000004</v>
      </c>
      <c r="L25" s="684" t="s">
        <v>602</v>
      </c>
      <c r="M25" s="600">
        <f t="shared" si="2"/>
        <v>4.9400000000000004</v>
      </c>
      <c r="O25" t="s">
        <v>496</v>
      </c>
      <c r="P25" s="600">
        <v>0.45</v>
      </c>
    </row>
    <row r="26" spans="2:16">
      <c r="B26" t="s">
        <v>289</v>
      </c>
      <c r="C26" s="596">
        <v>2</v>
      </c>
      <c r="F26" t="s">
        <v>246</v>
      </c>
      <c r="I26" s="600">
        <f t="shared" si="0"/>
        <v>2</v>
      </c>
      <c r="O26" t="s">
        <v>497</v>
      </c>
      <c r="P26" s="600">
        <v>0.6</v>
      </c>
    </row>
    <row r="27" spans="2:16">
      <c r="C27" s="596"/>
      <c r="O27" t="s">
        <v>498</v>
      </c>
      <c r="P27" s="600">
        <v>0.48</v>
      </c>
    </row>
    <row r="28" spans="2:16">
      <c r="C28" s="596"/>
      <c r="O28" t="s">
        <v>499</v>
      </c>
      <c r="P28" s="600">
        <v>1.5</v>
      </c>
    </row>
    <row r="29" spans="2:16">
      <c r="B29" t="s">
        <v>290</v>
      </c>
      <c r="C29" s="596">
        <v>1.76</v>
      </c>
      <c r="F29" t="s">
        <v>156</v>
      </c>
      <c r="I29" s="600">
        <f>+C29</f>
        <v>1.76</v>
      </c>
      <c r="O29" t="s">
        <v>500</v>
      </c>
      <c r="P29" s="600">
        <v>0.7</v>
      </c>
    </row>
    <row r="30" spans="2:16">
      <c r="B30" t="s">
        <v>291</v>
      </c>
      <c r="C30" s="596">
        <v>2.15</v>
      </c>
      <c r="F30" t="s">
        <v>247</v>
      </c>
      <c r="I30" s="600">
        <f t="shared" ref="I30:I34" si="3">+C30</f>
        <v>2.15</v>
      </c>
      <c r="O30" t="s">
        <v>501</v>
      </c>
      <c r="P30" s="600">
        <v>0.65</v>
      </c>
    </row>
    <row r="31" spans="2:16">
      <c r="B31" t="s">
        <v>292</v>
      </c>
      <c r="C31" s="596">
        <v>1.56</v>
      </c>
      <c r="F31" t="s">
        <v>248</v>
      </c>
      <c r="I31" s="600">
        <f t="shared" si="3"/>
        <v>1.56</v>
      </c>
      <c r="O31" t="s">
        <v>502</v>
      </c>
      <c r="P31" s="600">
        <v>0.65</v>
      </c>
    </row>
    <row r="32" spans="2:16">
      <c r="B32" t="s">
        <v>293</v>
      </c>
      <c r="C32" s="596">
        <v>2.5</v>
      </c>
      <c r="F32" t="s">
        <v>249</v>
      </c>
      <c r="I32" s="600">
        <f t="shared" si="3"/>
        <v>2.5</v>
      </c>
      <c r="O32" t="s">
        <v>503</v>
      </c>
      <c r="P32" s="600">
        <v>0.6</v>
      </c>
    </row>
    <row r="33" spans="2:16">
      <c r="B33" t="s">
        <v>294</v>
      </c>
      <c r="C33" s="596">
        <v>2.67</v>
      </c>
      <c r="F33" t="s">
        <v>250</v>
      </c>
      <c r="I33" s="600">
        <f t="shared" si="3"/>
        <v>2.67</v>
      </c>
      <c r="O33" t="s">
        <v>504</v>
      </c>
      <c r="P33" s="600">
        <v>0.39</v>
      </c>
    </row>
    <row r="34" spans="2:16">
      <c r="B34" t="s">
        <v>295</v>
      </c>
      <c r="C34" s="596">
        <v>1.24</v>
      </c>
      <c r="F34" t="s">
        <v>251</v>
      </c>
      <c r="I34" s="600">
        <f t="shared" si="3"/>
        <v>1.24</v>
      </c>
      <c r="O34" t="s">
        <v>505</v>
      </c>
      <c r="P34" s="600">
        <v>0.72</v>
      </c>
    </row>
    <row r="35" spans="2:16">
      <c r="B35" t="s">
        <v>296</v>
      </c>
      <c r="C35" s="597"/>
      <c r="O35" t="s">
        <v>547</v>
      </c>
      <c r="P35" s="600">
        <v>0.56999999999999995</v>
      </c>
    </row>
    <row r="36" spans="2:16">
      <c r="B36" t="s">
        <v>297</v>
      </c>
      <c r="C36" s="597"/>
      <c r="O36" t="s">
        <v>506</v>
      </c>
      <c r="P36" s="600">
        <v>1</v>
      </c>
    </row>
    <row r="37" spans="2:16">
      <c r="B37" t="s">
        <v>298</v>
      </c>
      <c r="C37" s="596">
        <v>4.5</v>
      </c>
      <c r="F37" t="s">
        <v>254</v>
      </c>
      <c r="I37" s="600">
        <f>+C37</f>
        <v>4.5</v>
      </c>
      <c r="O37" t="s">
        <v>507</v>
      </c>
      <c r="P37" s="600">
        <v>0.9</v>
      </c>
    </row>
    <row r="38" spans="2:16">
      <c r="B38" t="s">
        <v>299</v>
      </c>
      <c r="C38" s="596">
        <v>2.4300000000000002</v>
      </c>
      <c r="F38" t="s">
        <v>157</v>
      </c>
      <c r="I38" s="600">
        <f t="shared" ref="I38:I48" si="4">+C38</f>
        <v>2.4300000000000002</v>
      </c>
      <c r="O38" t="s">
        <v>508</v>
      </c>
      <c r="P38" s="600">
        <v>0.9</v>
      </c>
    </row>
    <row r="39" spans="2:16">
      <c r="B39" t="s">
        <v>300</v>
      </c>
      <c r="C39" s="596">
        <v>3.97</v>
      </c>
      <c r="F39" t="s">
        <v>255</v>
      </c>
      <c r="I39" s="600">
        <f t="shared" si="4"/>
        <v>3.97</v>
      </c>
      <c r="O39" t="s">
        <v>607</v>
      </c>
      <c r="P39" s="600">
        <v>0.73</v>
      </c>
    </row>
    <row r="40" spans="2:16">
      <c r="B40" t="s">
        <v>301</v>
      </c>
      <c r="C40" s="596">
        <v>2.1800000000000002</v>
      </c>
      <c r="F40" t="s">
        <v>256</v>
      </c>
      <c r="I40" s="600">
        <f t="shared" si="4"/>
        <v>2.1800000000000002</v>
      </c>
      <c r="O40" t="s">
        <v>509</v>
      </c>
      <c r="P40" s="600">
        <v>0.67</v>
      </c>
    </row>
    <row r="41" spans="2:16">
      <c r="B41" t="s">
        <v>302</v>
      </c>
      <c r="C41" s="596">
        <v>3.61</v>
      </c>
      <c r="F41" t="s">
        <v>257</v>
      </c>
      <c r="I41" s="600">
        <f t="shared" si="4"/>
        <v>3.61</v>
      </c>
      <c r="O41" t="s">
        <v>510</v>
      </c>
      <c r="P41" s="600">
        <v>0.9</v>
      </c>
    </row>
    <row r="42" spans="2:16">
      <c r="B42" t="s">
        <v>303</v>
      </c>
      <c r="C42" s="597"/>
      <c r="F42" t="s">
        <v>258</v>
      </c>
      <c r="I42" s="600">
        <f t="shared" si="4"/>
        <v>0</v>
      </c>
      <c r="O42" t="s">
        <v>608</v>
      </c>
      <c r="P42" s="600">
        <v>1.29</v>
      </c>
    </row>
    <row r="43" spans="2:16">
      <c r="B43" t="s">
        <v>304</v>
      </c>
      <c r="C43" s="596">
        <v>4.3099999999999996</v>
      </c>
      <c r="F43" t="s">
        <v>259</v>
      </c>
      <c r="I43" s="600">
        <f t="shared" si="4"/>
        <v>4.3099999999999996</v>
      </c>
      <c r="O43" t="s">
        <v>511</v>
      </c>
      <c r="P43" s="600">
        <v>1.02</v>
      </c>
    </row>
    <row r="44" spans="2:16">
      <c r="B44" t="s">
        <v>305</v>
      </c>
      <c r="C44" s="596">
        <v>3.69</v>
      </c>
      <c r="F44" t="s">
        <v>260</v>
      </c>
      <c r="I44" s="600">
        <f t="shared" si="4"/>
        <v>3.69</v>
      </c>
      <c r="O44" t="s">
        <v>512</v>
      </c>
      <c r="P44" s="600">
        <v>1.17</v>
      </c>
    </row>
    <row r="45" spans="2:16">
      <c r="B45" t="s">
        <v>306</v>
      </c>
      <c r="C45" s="596">
        <v>1.72</v>
      </c>
      <c r="F45" t="s">
        <v>261</v>
      </c>
      <c r="I45" s="600">
        <f t="shared" si="4"/>
        <v>1.72</v>
      </c>
      <c r="O45" t="s">
        <v>513</v>
      </c>
      <c r="P45" s="600">
        <v>1.06</v>
      </c>
    </row>
    <row r="46" spans="2:16">
      <c r="B46" t="s">
        <v>307</v>
      </c>
      <c r="C46" s="596">
        <v>1.72</v>
      </c>
      <c r="F46" t="s">
        <v>158</v>
      </c>
      <c r="I46" s="600">
        <f t="shared" si="4"/>
        <v>1.72</v>
      </c>
      <c r="O46" t="s">
        <v>514</v>
      </c>
      <c r="P46" s="600">
        <v>1.02</v>
      </c>
    </row>
    <row r="47" spans="2:16">
      <c r="B47" t="s">
        <v>159</v>
      </c>
      <c r="C47" s="596">
        <v>1.34</v>
      </c>
      <c r="F47" t="s">
        <v>262</v>
      </c>
      <c r="I47" s="600">
        <f t="shared" si="4"/>
        <v>1.34</v>
      </c>
      <c r="O47" t="s">
        <v>515</v>
      </c>
      <c r="P47" s="600">
        <v>1.5</v>
      </c>
    </row>
    <row r="48" spans="2:16">
      <c r="B48" t="s">
        <v>160</v>
      </c>
      <c r="C48" s="596">
        <v>0.59</v>
      </c>
      <c r="F48" t="s">
        <v>263</v>
      </c>
      <c r="I48" s="600">
        <f t="shared" si="4"/>
        <v>0.59</v>
      </c>
      <c r="O48" t="s">
        <v>516</v>
      </c>
      <c r="P48" s="600">
        <v>1.5</v>
      </c>
    </row>
    <row r="49" spans="6:16">
      <c r="F49" t="s">
        <v>347</v>
      </c>
      <c r="I49" s="600">
        <v>2</v>
      </c>
      <c r="O49" t="s">
        <v>517</v>
      </c>
      <c r="P49" s="600">
        <v>1.5</v>
      </c>
    </row>
    <row r="50" spans="6:16">
      <c r="O50" t="s">
        <v>518</v>
      </c>
      <c r="P50" s="600">
        <v>0.6</v>
      </c>
    </row>
    <row r="51" spans="6:16">
      <c r="F51" t="s">
        <v>348</v>
      </c>
      <c r="I51">
        <v>1.76</v>
      </c>
      <c r="O51" t="s">
        <v>519</v>
      </c>
      <c r="P51" s="600">
        <v>0.4</v>
      </c>
    </row>
    <row r="52" spans="6:16">
      <c r="F52" t="s">
        <v>349</v>
      </c>
      <c r="I52">
        <v>2.15</v>
      </c>
      <c r="O52" t="s">
        <v>520</v>
      </c>
      <c r="P52" s="600">
        <v>0.5</v>
      </c>
    </row>
    <row r="53" spans="6:16">
      <c r="F53" t="s">
        <v>350</v>
      </c>
      <c r="I53">
        <v>1.56</v>
      </c>
      <c r="O53" t="s">
        <v>521</v>
      </c>
      <c r="P53" s="600">
        <v>0.3</v>
      </c>
    </row>
    <row r="54" spans="6:16">
      <c r="F54" t="s">
        <v>351</v>
      </c>
      <c r="I54">
        <v>2.5</v>
      </c>
      <c r="O54" t="s">
        <v>522</v>
      </c>
      <c r="P54" s="600">
        <v>0.4</v>
      </c>
    </row>
    <row r="55" spans="6:16">
      <c r="F55" t="s">
        <v>352</v>
      </c>
      <c r="I55">
        <v>2.67</v>
      </c>
      <c r="O55" t="s">
        <v>523</v>
      </c>
      <c r="P55" s="600">
        <v>0.7</v>
      </c>
    </row>
    <row r="56" spans="6:16">
      <c r="F56" t="s">
        <v>353</v>
      </c>
      <c r="I56">
        <v>1.24</v>
      </c>
      <c r="O56" t="s">
        <v>524</v>
      </c>
      <c r="P56" s="600">
        <v>0.52</v>
      </c>
    </row>
    <row r="57" spans="6:16">
      <c r="F57" t="s">
        <v>354</v>
      </c>
      <c r="I57">
        <v>3.97</v>
      </c>
      <c r="O57" t="s">
        <v>525</v>
      </c>
      <c r="P57" s="600">
        <v>0.52</v>
      </c>
    </row>
    <row r="58" spans="6:16">
      <c r="F58" t="s">
        <v>355</v>
      </c>
      <c r="I58">
        <v>2.1800000000000002</v>
      </c>
      <c r="O58" t="s">
        <v>526</v>
      </c>
      <c r="P58" s="600">
        <v>0.52</v>
      </c>
    </row>
    <row r="59" spans="6:16">
      <c r="F59" t="s">
        <v>356</v>
      </c>
      <c r="I59">
        <v>3.61</v>
      </c>
      <c r="O59" t="s">
        <v>527</v>
      </c>
      <c r="P59" s="600">
        <v>0.33</v>
      </c>
    </row>
    <row r="60" spans="6:16">
      <c r="F60" t="s">
        <v>357</v>
      </c>
      <c r="I60">
        <v>4.3099999999999996</v>
      </c>
      <c r="O60" t="s">
        <v>528</v>
      </c>
      <c r="P60" s="600">
        <v>0.56000000000000005</v>
      </c>
    </row>
    <row r="61" spans="6:16">
      <c r="F61" t="s">
        <v>358</v>
      </c>
      <c r="I61">
        <v>3.69</v>
      </c>
      <c r="O61" t="s">
        <v>529</v>
      </c>
      <c r="P61">
        <v>0.9</v>
      </c>
    </row>
    <row r="62" spans="6:16">
      <c r="F62" t="s">
        <v>359</v>
      </c>
      <c r="I62">
        <v>1.72</v>
      </c>
      <c r="O62" t="s">
        <v>530</v>
      </c>
      <c r="P62" s="600">
        <v>0.7</v>
      </c>
    </row>
    <row r="63" spans="6:16">
      <c r="F63" t="s">
        <v>360</v>
      </c>
      <c r="I63">
        <v>1.72</v>
      </c>
      <c r="O63" t="s">
        <v>548</v>
      </c>
      <c r="P63" s="600">
        <v>0.75</v>
      </c>
    </row>
    <row r="64" spans="6:16">
      <c r="F64" t="s">
        <v>361</v>
      </c>
      <c r="I64">
        <v>1.34</v>
      </c>
      <c r="O64" t="s">
        <v>609</v>
      </c>
      <c r="P64" s="600">
        <v>1.02</v>
      </c>
    </row>
    <row r="65" spans="6:16">
      <c r="F65" t="s">
        <v>362</v>
      </c>
      <c r="I65">
        <v>0.59</v>
      </c>
      <c r="O65" t="s">
        <v>531</v>
      </c>
      <c r="P65" s="600">
        <v>0.87</v>
      </c>
    </row>
    <row r="66" spans="6:16">
      <c r="F66" t="s">
        <v>308</v>
      </c>
      <c r="I66" s="601">
        <v>3.25</v>
      </c>
      <c r="O66" t="s">
        <v>532</v>
      </c>
      <c r="P66" s="600">
        <v>1</v>
      </c>
    </row>
    <row r="67" spans="6:16">
      <c r="F67" t="s">
        <v>309</v>
      </c>
      <c r="I67" s="601">
        <v>4.59</v>
      </c>
      <c r="O67" t="s">
        <v>533</v>
      </c>
      <c r="P67" s="600">
        <v>0.81</v>
      </c>
    </row>
    <row r="68" spans="6:16">
      <c r="F68" t="s">
        <v>310</v>
      </c>
      <c r="I68" s="601">
        <v>5.13</v>
      </c>
      <c r="O68" t="s">
        <v>534</v>
      </c>
      <c r="P68" s="600">
        <v>1.2</v>
      </c>
    </row>
    <row r="69" spans="6:16">
      <c r="F69" t="s">
        <v>311</v>
      </c>
      <c r="I69" s="601">
        <v>2.99</v>
      </c>
      <c r="O69" t="s">
        <v>535</v>
      </c>
      <c r="P69" s="600">
        <v>1.02</v>
      </c>
    </row>
    <row r="70" spans="6:16">
      <c r="F70" t="s">
        <v>312</v>
      </c>
      <c r="I70">
        <v>3.62</v>
      </c>
      <c r="O70" t="s">
        <v>536</v>
      </c>
      <c r="P70" s="600">
        <v>1.2</v>
      </c>
    </row>
    <row r="71" spans="6:16">
      <c r="F71" t="s">
        <v>313</v>
      </c>
      <c r="I71">
        <v>5.79</v>
      </c>
      <c r="O71" t="s">
        <v>1177</v>
      </c>
      <c r="P71" s="600">
        <v>8.2799999999999994</v>
      </c>
    </row>
    <row r="72" spans="6:16">
      <c r="F72" t="s">
        <v>314</v>
      </c>
      <c r="I72" s="61">
        <v>8.2100000000000009</v>
      </c>
      <c r="O72" t="s">
        <v>1178</v>
      </c>
      <c r="P72" s="600">
        <v>8.4600000000000009</v>
      </c>
    </row>
    <row r="73" spans="6:16">
      <c r="F73" t="s">
        <v>315</v>
      </c>
      <c r="I73">
        <v>9.48</v>
      </c>
    </row>
    <row r="74" spans="6:16">
      <c r="F74" t="s">
        <v>316</v>
      </c>
      <c r="I74">
        <v>5.38</v>
      </c>
    </row>
    <row r="75" spans="6:16">
      <c r="F75" t="s">
        <v>317</v>
      </c>
      <c r="I75">
        <v>6.96</v>
      </c>
    </row>
    <row r="76" spans="6:16">
      <c r="F76" t="s">
        <v>318</v>
      </c>
      <c r="I76">
        <v>4.5999999999999996</v>
      </c>
    </row>
    <row r="77" spans="6:16">
      <c r="F77" t="s">
        <v>319</v>
      </c>
      <c r="I77">
        <v>4.5999999999999996</v>
      </c>
    </row>
    <row r="78" spans="6:16">
      <c r="F78" t="s">
        <v>320</v>
      </c>
      <c r="I78">
        <v>9.81</v>
      </c>
    </row>
    <row r="79" spans="6:16">
      <c r="F79" t="s">
        <v>321</v>
      </c>
      <c r="I79">
        <v>9.81</v>
      </c>
    </row>
    <row r="80" spans="6:16">
      <c r="F80" t="s">
        <v>264</v>
      </c>
      <c r="I80">
        <v>0.5</v>
      </c>
    </row>
    <row r="81" spans="6:9">
      <c r="F81" t="s">
        <v>265</v>
      </c>
      <c r="I81">
        <v>0.34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FFC000"/>
  </sheetPr>
  <dimension ref="A2:AL442"/>
  <sheetViews>
    <sheetView showGridLines="0" showZeros="0" zoomScale="75" zoomScaleNormal="75" workbookViewId="0">
      <selection activeCell="A24" sqref="A12:XFD24"/>
    </sheetView>
  </sheetViews>
  <sheetFormatPr defaultColWidth="0" defaultRowHeight="33.75" customHeight="1"/>
  <cols>
    <col min="1" max="1" width="5.7109375" style="136" customWidth="1"/>
    <col min="2" max="2" width="36.85546875" style="136" customWidth="1"/>
    <col min="3" max="3" width="28.28515625" style="136" customWidth="1"/>
    <col min="4" max="4" width="45.85546875" style="136" customWidth="1"/>
    <col min="5" max="5" width="13.7109375" style="205" customWidth="1"/>
    <col min="6" max="6" width="10.7109375" style="146" customWidth="1"/>
    <col min="7" max="37" width="10.7109375" style="136" customWidth="1"/>
    <col min="38" max="38" width="0" style="136" hidden="1" customWidth="1"/>
    <col min="39" max="16384" width="20.7109375" style="136" hidden="1"/>
  </cols>
  <sheetData>
    <row r="2" spans="1:37" s="187" customFormat="1" ht="33.75" hidden="1" customHeight="1">
      <c r="A2" s="136"/>
      <c r="B2" s="186"/>
      <c r="E2" s="206"/>
      <c r="F2" s="188"/>
      <c r="AK2" s="189"/>
    </row>
    <row r="3" spans="1:37" s="139" customFormat="1" ht="33.75" hidden="1" customHeight="1">
      <c r="A3" s="136"/>
      <c r="B3" s="190"/>
      <c r="C3" s="138" t="s">
        <v>20</v>
      </c>
      <c r="E3" s="207"/>
      <c r="F3" s="140"/>
      <c r="AK3" s="141"/>
    </row>
    <row r="4" spans="1:37" s="192" customFormat="1" ht="33.75" hidden="1" customHeight="1" thickBot="1">
      <c r="A4" s="136"/>
      <c r="B4" s="191"/>
      <c r="E4" s="208"/>
      <c r="F4" s="193"/>
      <c r="AK4" s="194"/>
    </row>
    <row r="5" spans="1:37" s="187" customFormat="1" ht="33.75" hidden="1" customHeight="1" thickBot="1">
      <c r="A5" s="136"/>
      <c r="B5" s="186"/>
      <c r="E5" s="206"/>
      <c r="F5" s="188"/>
      <c r="AK5" s="189"/>
    </row>
    <row r="6" spans="1:37" s="139" customFormat="1" ht="33.75" hidden="1" customHeight="1" thickBot="1">
      <c r="A6" s="136"/>
      <c r="B6" s="190" t="s">
        <v>4</v>
      </c>
      <c r="C6" s="1266" t="str">
        <f ca="1">MID(CELL("FILENAME",$A$1),FIND("[",CELL("FILENAME",$A$1))+1,3)</f>
        <v>CCS</v>
      </c>
      <c r="D6" s="1267"/>
      <c r="E6" s="207"/>
      <c r="F6" s="140"/>
      <c r="AK6" s="141"/>
    </row>
    <row r="7" spans="1:37" s="139" customFormat="1" ht="33.75" hidden="1" customHeight="1" thickBot="1">
      <c r="A7" s="136"/>
      <c r="B7" s="190"/>
      <c r="E7" s="207"/>
      <c r="F7" s="140"/>
      <c r="AK7" s="141"/>
    </row>
    <row r="8" spans="1:37" s="139" customFormat="1" ht="33.75" hidden="1" customHeight="1" thickBot="1">
      <c r="A8" s="136"/>
      <c r="B8" s="190" t="s">
        <v>5</v>
      </c>
      <c r="C8" s="1266" t="str">
        <f ca="1">MID(CELL("FILENAME",$A$1),FIND("[",CELL("FILENAME",$A$1))+4,4)</f>
        <v>2013</v>
      </c>
      <c r="D8" s="1267"/>
      <c r="E8" s="207"/>
      <c r="F8" s="140"/>
      <c r="AK8" s="141"/>
    </row>
    <row r="9" spans="1:37" s="139" customFormat="1" ht="33.75" hidden="1" customHeight="1" thickBot="1">
      <c r="A9" s="136"/>
      <c r="B9" s="190"/>
      <c r="E9" s="207"/>
      <c r="F9" s="140"/>
      <c r="AK9" s="141"/>
    </row>
    <row r="10" spans="1:37" s="139" customFormat="1" ht="33.75" hidden="1" customHeight="1" thickBot="1">
      <c r="A10" s="136"/>
      <c r="B10" s="190" t="s">
        <v>6</v>
      </c>
      <c r="C10" s="1266" t="str">
        <f ca="1">INDEX($C$12:$C$23,MID(CELL("FILENAME",$A$1),FIND("[",CELL("FILENAME",$A$1))+8,2),1)</f>
        <v>NOVEMBER</v>
      </c>
      <c r="D10" s="1267"/>
      <c r="E10" s="207"/>
      <c r="F10" s="140"/>
      <c r="AK10" s="141"/>
    </row>
    <row r="11" spans="1:37" s="192" customFormat="1" ht="37.5" hidden="1" customHeight="1" thickBot="1">
      <c r="A11" s="136"/>
      <c r="B11" s="191"/>
      <c r="E11" s="208"/>
      <c r="F11" s="193"/>
      <c r="AK11" s="194"/>
    </row>
    <row r="12" spans="1:37" ht="33.75" hidden="1" customHeight="1">
      <c r="B12" s="137" t="s">
        <v>6</v>
      </c>
      <c r="C12" s="139" t="s">
        <v>7</v>
      </c>
      <c r="D12" s="139"/>
      <c r="E12" s="207"/>
      <c r="F12" s="140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41"/>
    </row>
    <row r="13" spans="1:37" ht="33.75" hidden="1" customHeight="1">
      <c r="B13" s="137"/>
      <c r="C13" s="139" t="s">
        <v>8</v>
      </c>
      <c r="D13" s="139"/>
      <c r="E13" s="207"/>
      <c r="F13" s="140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41"/>
    </row>
    <row r="14" spans="1:37" ht="33.75" hidden="1" customHeight="1">
      <c r="B14" s="137"/>
      <c r="C14" s="139" t="s">
        <v>9</v>
      </c>
      <c r="D14" s="139"/>
      <c r="E14" s="207"/>
      <c r="F14" s="140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41"/>
    </row>
    <row r="15" spans="1:37" ht="33.75" hidden="1" customHeight="1">
      <c r="B15" s="137"/>
      <c r="C15" s="139" t="s">
        <v>10</v>
      </c>
      <c r="D15" s="139"/>
      <c r="E15" s="207"/>
      <c r="F15" s="140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41"/>
    </row>
    <row r="16" spans="1:37" ht="33.75" hidden="1" customHeight="1">
      <c r="B16" s="137"/>
      <c r="C16" s="139" t="s">
        <v>11</v>
      </c>
      <c r="D16" s="139"/>
      <c r="E16" s="207"/>
      <c r="F16" s="140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41"/>
    </row>
    <row r="17" spans="1:37" ht="33.75" hidden="1" customHeight="1">
      <c r="B17" s="137"/>
      <c r="C17" s="139" t="s">
        <v>12</v>
      </c>
      <c r="D17" s="139"/>
      <c r="E17" s="207"/>
      <c r="F17" s="140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1"/>
    </row>
    <row r="18" spans="1:37" ht="33.75" hidden="1" customHeight="1">
      <c r="B18" s="137"/>
      <c r="C18" s="139" t="s">
        <v>13</v>
      </c>
      <c r="D18" s="139"/>
      <c r="E18" s="207"/>
      <c r="F18" s="140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41"/>
    </row>
    <row r="19" spans="1:37" ht="33.75" hidden="1" customHeight="1">
      <c r="B19" s="137"/>
      <c r="C19" s="139" t="s">
        <v>14</v>
      </c>
      <c r="D19" s="139"/>
      <c r="E19" s="207"/>
      <c r="F19" s="140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41"/>
    </row>
    <row r="20" spans="1:37" ht="33.75" hidden="1" customHeight="1">
      <c r="B20" s="137"/>
      <c r="C20" s="139" t="s">
        <v>15</v>
      </c>
      <c r="D20" s="139"/>
      <c r="E20" s="207"/>
      <c r="F20" s="140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41"/>
    </row>
    <row r="21" spans="1:37" ht="33.75" hidden="1" customHeight="1">
      <c r="B21" s="137"/>
      <c r="C21" s="139" t="s">
        <v>16</v>
      </c>
      <c r="D21" s="139"/>
      <c r="E21" s="207"/>
      <c r="F21" s="140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41"/>
    </row>
    <row r="22" spans="1:37" ht="33.75" hidden="1" customHeight="1">
      <c r="B22" s="137"/>
      <c r="C22" s="139" t="s">
        <v>17</v>
      </c>
      <c r="D22" s="139"/>
      <c r="E22" s="207"/>
      <c r="F22" s="140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41"/>
    </row>
    <row r="23" spans="1:37" ht="33.75" hidden="1" customHeight="1">
      <c r="B23" s="137"/>
      <c r="C23" s="139" t="s">
        <v>18</v>
      </c>
      <c r="D23" s="139"/>
      <c r="E23" s="207"/>
      <c r="F23" s="140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41"/>
    </row>
    <row r="24" spans="1:37" ht="33.75" hidden="1" customHeight="1">
      <c r="B24" s="142"/>
      <c r="C24" s="143"/>
      <c r="D24" s="143"/>
      <c r="E24" s="209"/>
      <c r="F24" s="144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5"/>
    </row>
    <row r="25" spans="1:37" ht="33.75" hidden="1" customHeight="1" thickBot="1"/>
    <row r="26" spans="1:37" s="150" customFormat="1" ht="33.75" hidden="1" customHeight="1">
      <c r="A26" s="136"/>
      <c r="B26" s="372" t="s">
        <v>0</v>
      </c>
      <c r="C26" s="373"/>
      <c r="D26" s="147" t="s">
        <v>2</v>
      </c>
      <c r="E26" s="210" t="s">
        <v>23</v>
      </c>
      <c r="F26" s="203" t="s">
        <v>3</v>
      </c>
      <c r="G26" s="204"/>
      <c r="H26" s="204"/>
      <c r="I26" s="204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9"/>
    </row>
    <row r="27" spans="1:37" s="139" customFormat="1" ht="33.75" hidden="1" customHeight="1">
      <c r="A27" s="136"/>
      <c r="B27" s="374"/>
      <c r="C27" s="375"/>
      <c r="D27" s="141"/>
      <c r="E27" s="211" t="s">
        <v>24</v>
      </c>
      <c r="F27" s="151" t="s">
        <v>19</v>
      </c>
      <c r="G27" s="152">
        <f ca="1">DATE(C8,MID(CELL("FILENAME",$A$1),FIND("[",CELL("FILENAME",$A$1))+8,2),1)</f>
        <v>41579</v>
      </c>
      <c r="H27" s="152">
        <f ca="1">IFERROR(IF(MONTH(G27+1)&lt;=MONTH($G$27),G27+1,""),"")</f>
        <v>41580</v>
      </c>
      <c r="I27" s="152">
        <f t="shared" ref="I27:AK27" ca="1" si="0">IFERROR(IF(MONTH(H27+1)&lt;=MONTH($G$27),H27+1,""),"")</f>
        <v>41581</v>
      </c>
      <c r="J27" s="152">
        <f t="shared" ca="1" si="0"/>
        <v>41582</v>
      </c>
      <c r="K27" s="152">
        <f t="shared" ca="1" si="0"/>
        <v>41583</v>
      </c>
      <c r="L27" s="152">
        <f t="shared" ca="1" si="0"/>
        <v>41584</v>
      </c>
      <c r="M27" s="152">
        <f t="shared" ca="1" si="0"/>
        <v>41585</v>
      </c>
      <c r="N27" s="152">
        <f t="shared" ca="1" si="0"/>
        <v>41586</v>
      </c>
      <c r="O27" s="152">
        <f t="shared" ca="1" si="0"/>
        <v>41587</v>
      </c>
      <c r="P27" s="152">
        <f t="shared" ca="1" si="0"/>
        <v>41588</v>
      </c>
      <c r="Q27" s="152">
        <f t="shared" ca="1" si="0"/>
        <v>41589</v>
      </c>
      <c r="R27" s="152">
        <f t="shared" ca="1" si="0"/>
        <v>41590</v>
      </c>
      <c r="S27" s="152">
        <f t="shared" ca="1" si="0"/>
        <v>41591</v>
      </c>
      <c r="T27" s="152">
        <f t="shared" ca="1" si="0"/>
        <v>41592</v>
      </c>
      <c r="U27" s="152">
        <f t="shared" ca="1" si="0"/>
        <v>41593</v>
      </c>
      <c r="V27" s="152">
        <f t="shared" ca="1" si="0"/>
        <v>41594</v>
      </c>
      <c r="W27" s="152">
        <f t="shared" ca="1" si="0"/>
        <v>41595</v>
      </c>
      <c r="X27" s="152">
        <f t="shared" ca="1" si="0"/>
        <v>41596</v>
      </c>
      <c r="Y27" s="152">
        <f t="shared" ca="1" si="0"/>
        <v>41597</v>
      </c>
      <c r="Z27" s="152">
        <f t="shared" ca="1" si="0"/>
        <v>41598</v>
      </c>
      <c r="AA27" s="152">
        <f t="shared" ca="1" si="0"/>
        <v>41599</v>
      </c>
      <c r="AB27" s="152">
        <f t="shared" ca="1" si="0"/>
        <v>41600</v>
      </c>
      <c r="AC27" s="152">
        <f t="shared" ca="1" si="0"/>
        <v>41601</v>
      </c>
      <c r="AD27" s="152">
        <f t="shared" ca="1" si="0"/>
        <v>41602</v>
      </c>
      <c r="AE27" s="152">
        <f t="shared" ca="1" si="0"/>
        <v>41603</v>
      </c>
      <c r="AF27" s="152">
        <f t="shared" ca="1" si="0"/>
        <v>41604</v>
      </c>
      <c r="AG27" s="152">
        <f t="shared" ca="1" si="0"/>
        <v>41605</v>
      </c>
      <c r="AH27" s="152">
        <f t="shared" ca="1" si="0"/>
        <v>41606</v>
      </c>
      <c r="AI27" s="152">
        <f t="shared" ca="1" si="0"/>
        <v>41607</v>
      </c>
      <c r="AJ27" s="152">
        <f t="shared" ca="1" si="0"/>
        <v>41608</v>
      </c>
      <c r="AK27" s="152" t="str">
        <f t="shared" ca="1" si="0"/>
        <v/>
      </c>
    </row>
    <row r="28" spans="1:37" s="139" customFormat="1" ht="33.75" hidden="1" customHeight="1">
      <c r="A28" s="136"/>
      <c r="B28" s="374"/>
      <c r="C28" s="375"/>
      <c r="D28" s="141"/>
      <c r="E28" s="211" t="s">
        <v>25</v>
      </c>
      <c r="F28" s="151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</row>
    <row r="29" spans="1:37" s="155" customFormat="1" ht="33.75" hidden="1" customHeight="1" thickBot="1">
      <c r="A29" s="136"/>
      <c r="B29" s="1268"/>
      <c r="C29" s="1269"/>
      <c r="D29" s="195"/>
      <c r="E29" s="212"/>
      <c r="F29" s="154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</row>
    <row r="30" spans="1:37" ht="33.75" hidden="1" customHeight="1">
      <c r="B30" s="566" t="s">
        <v>169</v>
      </c>
      <c r="C30" s="567"/>
      <c r="D30" s="568" t="s">
        <v>26</v>
      </c>
      <c r="E30" s="569">
        <v>12</v>
      </c>
      <c r="F30" s="564">
        <f>SUM($G30:$AK30)</f>
        <v>0</v>
      </c>
      <c r="G30" s="565">
        <f>IFERROR($E30*SUMIF('[1]Daily Log'!$B$18:$B$1017,$B30,'[1]Daily Log'!$C$18:$C$1017),0)</f>
        <v>0</v>
      </c>
      <c r="H30" s="565">
        <f>IFERROR($E30*SUMIF('[2]Daily Log'!$E$18:$E$1017,$B30,'[2]Daily Log'!$F$18:$F$1017),0)</f>
        <v>0</v>
      </c>
      <c r="I30" s="565">
        <f>IFERROR($E30*SUMIF('[3]Daily Log'!$H$18:$H$1017,$B30,'[3]Daily Log'!$I$18:$I$1017),0)</f>
        <v>0</v>
      </c>
      <c r="J30" s="565">
        <f>IFERROR($E30*SUMIF('[3]Daily Log'!$K$18:$K$1017,$B30,'[3]Daily Log'!$L$18:$L$1017),0)</f>
        <v>0</v>
      </c>
      <c r="K30" s="565">
        <f>IFERROR($E30*SUMIF('[3]Daily Log'!$N$18:$N$1017,$B30,'[3]Daily Log'!$O$18:$O$1017),0)</f>
        <v>0</v>
      </c>
      <c r="L30" s="565">
        <f>IFERROR($E30*SUMIF('[3]Daily Log'!$Q$18:$Q$1017,$B30,'[3]Daily Log'!$R$18:$R$1017),0)</f>
        <v>0</v>
      </c>
      <c r="M30" s="565">
        <f>IFERROR($E30*SUMIF('[3]Daily Log'!$T$18:$T$1017,$B30,'[3]Daily Log'!$U$18:$U$1017),0)</f>
        <v>0</v>
      </c>
      <c r="N30" s="565">
        <f>IFERROR($E30*SUMIF('[3]Daily Log'!$W$18:$W$1017,$B30,'[3]Daily Log'!$X$18:$X$1017),0)</f>
        <v>0</v>
      </c>
      <c r="O30" s="565">
        <f>IFERROR($E30*SUMIF('[3]Daily Log'!$Z$18:$Z$1017,$B30,'[3]Daily Log'!$AA$18:$AA$1017),0)</f>
        <v>0</v>
      </c>
      <c r="P30" s="565">
        <f>IFERROR($E30*SUMIF('[3]Daily Log'!$AC$18:$AC$1017,$B30,'[3]Daily Log'!$AD$18:$AD$1017),0)</f>
        <v>0</v>
      </c>
      <c r="Q30" s="565">
        <f>IFERROR($E30*SUMIF('[3]Daily Log'!$AF$18:$AF$1017,$B30,'[3]Daily Log'!$AG$18:$AG$1017),0)</f>
        <v>0</v>
      </c>
      <c r="R30" s="565">
        <f>IFERROR($E30*SUMIF('[3]Daily Log'!$AI$18:$AI$1017,$B30,'[3]Daily Log'!$AJ$18:$AJ$1017),0)</f>
        <v>0</v>
      </c>
      <c r="S30" s="565">
        <f>IFERROR($E30*SUMIF('[3]Daily Log'!$AL$18:$AL$1017,$B30,'[3]Daily Log'!$AM$18:$AM$1017),0)</f>
        <v>0</v>
      </c>
      <c r="T30" s="565">
        <f>IFERROR($E30*SUMIF('[3]Daily Log'!$AO$18:$AO$1017,$B30,'[3]Daily Log'!$AP$18:$AP$1017),0)</f>
        <v>0</v>
      </c>
      <c r="U30" s="565">
        <f>IFERROR($E30*SUMIF('[3]Daily Log'!$AR$18:$AR$1017,$B30,'[3]Daily Log'!$AS$18:$AS$1017),0)</f>
        <v>0</v>
      </c>
      <c r="V30" s="565">
        <f>IFERROR($E30*SUMIF('[3]Daily Log'!$AU$18:$AU$1017,$B30,'[3]Daily Log'!$AV$18:$AV$1017),0)</f>
        <v>0</v>
      </c>
      <c r="W30" s="565">
        <f>IFERROR($E30*SUMIF('[3]Daily Log'!$AX$18:$AX$1017,$B30,'[3]Daily Log'!$AY$18:$AY$1017),0)</f>
        <v>0</v>
      </c>
      <c r="X30" s="565">
        <f>IFERROR($E30*SUMIF('[3]Daily Log'!$BA$18:$BA$1017,$B30,'[3]Daily Log'!$BB$18:$BB$1017),0)</f>
        <v>0</v>
      </c>
      <c r="Y30" s="565">
        <f>IFERROR($E30*SUMIF('[3]Daily Log'!$BD$18:$BD$1017,$B30,'[3]Daily Log'!$BE$18:$BE$1017),0)</f>
        <v>0</v>
      </c>
      <c r="Z30" s="565">
        <f>IFERROR($E30*SUMIF('[3]Daily Log'!$BG$18:$BG$1017,$B30,'[3]Daily Log'!$BH$18:$BH$1017),0)</f>
        <v>0</v>
      </c>
      <c r="AA30" s="565">
        <f>IFERROR($E30*SUMIF('[3]Daily Log'!$BJ$18:$BJ$1017,$B30,'[3]Daily Log'!$BK$18:$BK$1017),0)</f>
        <v>0</v>
      </c>
      <c r="AB30" s="565">
        <f>IFERROR($E30*SUMIF('[3]Daily Log'!$BM$18:$BM$1017,$B30,'[3]Daily Log'!$BN$18:$BN$1017),0)</f>
        <v>0</v>
      </c>
      <c r="AC30" s="565">
        <f>IFERROR($E30*SUMIF('[3]Daily Log'!$BP$18:$BP$1017,$B30,'[3]Daily Log'!$BQ$18:$BQ$1017),0)</f>
        <v>0</v>
      </c>
      <c r="AD30" s="565">
        <f>IFERROR($E30*SUMIF('[3]Daily Log'!$BS$18:$BS$1017,$B30,'[3]Daily Log'!$BT$18:$BT$1017),0)</f>
        <v>0</v>
      </c>
      <c r="AE30" s="565">
        <f>IFERROR($E30*SUMIF('[3]Daily Log'!$BV$18:$BV$1017,$B30,'[3]Daily Log'!$BW$18:$BW$1017),0)</f>
        <v>0</v>
      </c>
      <c r="AF30" s="565">
        <f>IFERROR($E30*SUMIF('[3]Daily Log'!$BY$18:$BY$1017,$B30,'[3]Daily Log'!$BZ$18:$BZ$1017),0)</f>
        <v>0</v>
      </c>
      <c r="AG30" s="565">
        <f>IFERROR($E30*SUMIF('[3]Daily Log'!$CB$18:$CB$1017,$B30,'[3]Daily Log'!$CC$18:$CC$1017),0)</f>
        <v>0</v>
      </c>
      <c r="AH30" s="565">
        <f>IFERROR($E30*SUMIF('[3]Daily Log'!$CE$18:$CE$1017,$B30,'[3]Daily Log'!$CF$18:$CF$1017),0)</f>
        <v>0</v>
      </c>
      <c r="AI30" s="565">
        <f>IFERROR($E30*SUMIF('[3]Daily Log'!$CH$18:$CH$1017,$B30,'[3]Daily Log'!$CI$18:$CI$1017),0)</f>
        <v>0</v>
      </c>
      <c r="AJ30" s="565">
        <f>IFERROR($E30*SUMIF('Daily Log'!$CK$18:$CK$1017,$B30,'Daily Log'!$CL$18:$CL$1017),0)</f>
        <v>0</v>
      </c>
      <c r="AK30" s="565">
        <f>IFERROR($E30*SUMIF('[3]Daily Log'!$CN$18:$CN$1017,$B30,'[3]Daily Log'!$CO$18:$CO$1017),0)</f>
        <v>0</v>
      </c>
    </row>
    <row r="31" spans="1:37" ht="33.75" hidden="1" customHeight="1">
      <c r="B31" s="566" t="s">
        <v>170</v>
      </c>
      <c r="C31" s="567"/>
      <c r="D31" s="568" t="s">
        <v>26</v>
      </c>
      <c r="E31" s="570">
        <v>12</v>
      </c>
      <c r="F31" s="571">
        <f t="shared" ref="F31:F93" si="1">SUM($G31:$AK31)</f>
        <v>132</v>
      </c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65">
        <f>IFERROR($E31*SUMIF('Daily Log'!$CK$18:$CK$1017,$B31,'Daily Log'!$CL$18:$CL$1017),0)</f>
        <v>132</v>
      </c>
      <c r="AK31" s="565">
        <f>IFERROR($E31*SUMIF('Daily Log'!$CN$18:$CN$1017,$B31,'Daily Log'!$CO$18:$CO$1017),0)</f>
        <v>0</v>
      </c>
    </row>
    <row r="32" spans="1:37" ht="33.75" hidden="1" customHeight="1">
      <c r="B32" s="566" t="s">
        <v>171</v>
      </c>
      <c r="C32" s="567"/>
      <c r="D32" s="568" t="s">
        <v>26</v>
      </c>
      <c r="E32" s="570">
        <v>12</v>
      </c>
      <c r="F32" s="571">
        <f t="shared" si="1"/>
        <v>0</v>
      </c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65">
        <f>IFERROR($E32*SUMIF('Daily Log'!$CK$18:$CK$1017,$B32,'Daily Log'!$CL$18:$CL$1017),0)</f>
        <v>0</v>
      </c>
      <c r="AK32" s="565">
        <f>IFERROR($E32*SUMIF('Daily Log'!$CN$18:$CN$1017,$B32,'Daily Log'!$CO$18:$CO$1017),0)</f>
        <v>0</v>
      </c>
    </row>
    <row r="33" spans="2:37" ht="33.75" hidden="1" customHeight="1">
      <c r="B33" s="566" t="s">
        <v>97</v>
      </c>
      <c r="C33" s="567"/>
      <c r="D33" s="568" t="s">
        <v>26</v>
      </c>
      <c r="E33" s="570">
        <v>12</v>
      </c>
      <c r="F33" s="571">
        <f t="shared" si="1"/>
        <v>1656</v>
      </c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65">
        <f>IFERROR($E33*SUMIF('Daily Log'!$CK$18:$CK$1017,$B33,'Daily Log'!$CL$18:$CL$1017),0)</f>
        <v>1656</v>
      </c>
      <c r="AK33" s="565">
        <f>IFERROR($E33*SUMIF('Daily Log'!$CN$18:$CN$1017,$B33,'Daily Log'!$CO$18:$CO$1017),0)</f>
        <v>0</v>
      </c>
    </row>
    <row r="34" spans="2:37" ht="33.75" hidden="1" customHeight="1">
      <c r="B34" s="566" t="s">
        <v>172</v>
      </c>
      <c r="C34" s="567"/>
      <c r="D34" s="568" t="s">
        <v>26</v>
      </c>
      <c r="E34" s="570">
        <v>12</v>
      </c>
      <c r="F34" s="571">
        <f t="shared" si="1"/>
        <v>48</v>
      </c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65">
        <f>IFERROR($E34*SUMIF('Daily Log'!$CK$18:$CK$1017,$B34,'Daily Log'!$CL$18:$CL$1017),0)</f>
        <v>48</v>
      </c>
      <c r="AK34" s="565">
        <f>IFERROR($E34*SUMIF('Daily Log'!$CN$18:$CN$1017,$B34,'Daily Log'!$CO$18:$CO$1017),0)</f>
        <v>0</v>
      </c>
    </row>
    <row r="35" spans="2:37" ht="33.75" hidden="1" customHeight="1">
      <c r="B35" s="566" t="s">
        <v>173</v>
      </c>
      <c r="C35" s="567"/>
      <c r="D35" s="568" t="s">
        <v>26</v>
      </c>
      <c r="E35" s="570">
        <v>12</v>
      </c>
      <c r="F35" s="571">
        <f t="shared" si="1"/>
        <v>240</v>
      </c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65">
        <f>IFERROR($E35*SUMIF('Daily Log'!$CK$18:$CK$1017,$B35,'Daily Log'!$CL$18:$CL$1017),0)</f>
        <v>240</v>
      </c>
      <c r="AK35" s="565">
        <f>IFERROR($E35*SUMIF('Daily Log'!$CN$18:$CN$1017,$B35,'Daily Log'!$CO$18:$CO$1017),0)</f>
        <v>0</v>
      </c>
    </row>
    <row r="36" spans="2:37" ht="33.75" hidden="1" customHeight="1">
      <c r="B36" s="573" t="s">
        <v>174</v>
      </c>
      <c r="C36" s="574"/>
      <c r="D36" s="568" t="s">
        <v>26</v>
      </c>
      <c r="E36" s="570">
        <v>12</v>
      </c>
      <c r="F36" s="571">
        <f t="shared" si="1"/>
        <v>0</v>
      </c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65">
        <f>IFERROR($E36*SUMIF('Daily Log'!$CK$18:$CK$1017,$B36,'Daily Log'!$CL$18:$CL$1017),0)</f>
        <v>0</v>
      </c>
      <c r="AK36" s="565">
        <f>IFERROR($E36*SUMIF('Daily Log'!$CN$18:$CN$1017,$B36,'Daily Log'!$CO$18:$CO$1017),0)</f>
        <v>0</v>
      </c>
    </row>
    <row r="37" spans="2:37" ht="33.75" hidden="1" customHeight="1">
      <c r="B37" s="575" t="s">
        <v>175</v>
      </c>
      <c r="C37" s="576"/>
      <c r="D37" s="568" t="s">
        <v>26</v>
      </c>
      <c r="E37" s="570">
        <v>1</v>
      </c>
      <c r="F37" s="571">
        <f t="shared" si="1"/>
        <v>10</v>
      </c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65">
        <f>IFERROR($E37*SUMIF('Daily Log'!$CK$18:$CK$1017,$B37,'Daily Log'!$CL$18:$CL$1017),0)</f>
        <v>10</v>
      </c>
      <c r="AK37" s="565">
        <f>IFERROR($E37*SUMIF('Daily Log'!$CN$18:$CN$1017,$B37,'Daily Log'!$CO$18:$CO$1017),0)</f>
        <v>0</v>
      </c>
    </row>
    <row r="38" spans="2:37" ht="33.75" hidden="1" customHeight="1">
      <c r="B38" s="566" t="s">
        <v>176</v>
      </c>
      <c r="C38" s="567"/>
      <c r="D38" s="568" t="s">
        <v>26</v>
      </c>
      <c r="E38" s="570">
        <v>4</v>
      </c>
      <c r="F38" s="571">
        <f t="shared" si="1"/>
        <v>36</v>
      </c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65">
        <f>IFERROR($E38*SUMIF('Daily Log'!$CK$18:$CK$1017,$B38,'Daily Log'!$CL$18:$CL$1017),0)</f>
        <v>36</v>
      </c>
      <c r="AK38" s="565">
        <f>IFERROR($E38*SUMIF('Daily Log'!$CN$18:$CN$1017,$B38,'Daily Log'!$CO$18:$CO$1017),0)</f>
        <v>0</v>
      </c>
    </row>
    <row r="39" spans="2:37" ht="33.75" hidden="1" customHeight="1">
      <c r="B39" s="566" t="s">
        <v>177</v>
      </c>
      <c r="C39" s="567"/>
      <c r="D39" s="568" t="s">
        <v>26</v>
      </c>
      <c r="E39" s="570">
        <v>12</v>
      </c>
      <c r="F39" s="571">
        <f t="shared" si="1"/>
        <v>24</v>
      </c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65">
        <f>IFERROR($E39*SUMIF('Daily Log'!$CK$18:$CK$1017,$B39,'Daily Log'!$CL$18:$CL$1017),0)</f>
        <v>24</v>
      </c>
      <c r="AK39" s="565">
        <f>IFERROR($E39*SUMIF('Daily Log'!$CN$18:$CN$1017,$B39,'Daily Log'!$CO$18:$CO$1017),0)</f>
        <v>0</v>
      </c>
    </row>
    <row r="40" spans="2:37" ht="33.75" hidden="1" customHeight="1">
      <c r="B40" s="566" t="s">
        <v>178</v>
      </c>
      <c r="C40" s="567"/>
      <c r="D40" s="568" t="s">
        <v>26</v>
      </c>
      <c r="E40" s="570">
        <v>1</v>
      </c>
      <c r="F40" s="571">
        <f t="shared" si="1"/>
        <v>8</v>
      </c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65">
        <f>IFERROR($E40*SUMIF('Daily Log'!$CK$18:$CK$1017,$B40,'Daily Log'!$CL$18:$CL$1017),0)</f>
        <v>8</v>
      </c>
      <c r="AK40" s="565">
        <f>IFERROR($E40*SUMIF('Daily Log'!$CN$18:$CN$1017,$B40,'Daily Log'!$CO$18:$CO$1017),0)</f>
        <v>0</v>
      </c>
    </row>
    <row r="41" spans="2:37" ht="33.75" hidden="1" customHeight="1">
      <c r="B41" s="566" t="s">
        <v>179</v>
      </c>
      <c r="C41" s="567"/>
      <c r="D41" s="568" t="s">
        <v>26</v>
      </c>
      <c r="E41" s="570">
        <v>4</v>
      </c>
      <c r="F41" s="571">
        <f t="shared" si="1"/>
        <v>84</v>
      </c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65">
        <f>IFERROR($E41*SUMIF('Daily Log'!$CK$18:$CK$1017,$B41,'Daily Log'!$CL$18:$CL$1017),0)</f>
        <v>84</v>
      </c>
      <c r="AK41" s="565">
        <f>IFERROR($E41*SUMIF('Daily Log'!$CN$18:$CN$1017,$B41,'Daily Log'!$CO$18:$CO$1017),0)</f>
        <v>0</v>
      </c>
    </row>
    <row r="42" spans="2:37" ht="33.75" hidden="1" customHeight="1">
      <c r="B42" s="566" t="s">
        <v>180</v>
      </c>
      <c r="C42" s="567"/>
      <c r="D42" s="568" t="s">
        <v>26</v>
      </c>
      <c r="E42" s="570">
        <v>12</v>
      </c>
      <c r="F42" s="571">
        <f t="shared" si="1"/>
        <v>120</v>
      </c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65">
        <f>IFERROR($E42*SUMIF('Daily Log'!$CK$18:$CK$1017,$B42,'Daily Log'!$CL$18:$CL$1017),0)</f>
        <v>120</v>
      </c>
      <c r="AK42" s="565">
        <f>IFERROR($E42*SUMIF('Daily Log'!$CN$18:$CN$1017,$B42,'Daily Log'!$CO$18:$CO$1017),0)</f>
        <v>0</v>
      </c>
    </row>
    <row r="43" spans="2:37" ht="33.75" hidden="1" customHeight="1">
      <c r="B43" s="566" t="s">
        <v>181</v>
      </c>
      <c r="C43" s="567"/>
      <c r="D43" s="568" t="s">
        <v>26</v>
      </c>
      <c r="E43" s="570">
        <v>1</v>
      </c>
      <c r="F43" s="571">
        <f t="shared" si="1"/>
        <v>17</v>
      </c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65">
        <f>IFERROR($E43*SUMIF('Daily Log'!$CK$18:$CK$1017,$B43,'Daily Log'!$CL$18:$CL$1017),0)</f>
        <v>17</v>
      </c>
      <c r="AK43" s="565">
        <f>IFERROR($E43*SUMIF('Daily Log'!$CN$18:$CN$1017,$B43,'Daily Log'!$CO$18:$CO$1017),0)</f>
        <v>0</v>
      </c>
    </row>
    <row r="44" spans="2:37" ht="33.75" hidden="1" customHeight="1">
      <c r="B44" s="566" t="s">
        <v>98</v>
      </c>
      <c r="C44" s="567"/>
      <c r="D44" s="568" t="s">
        <v>26</v>
      </c>
      <c r="E44" s="570">
        <v>4</v>
      </c>
      <c r="F44" s="571">
        <f t="shared" si="1"/>
        <v>228</v>
      </c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65">
        <f>IFERROR($E44*SUMIF('Daily Log'!$CK$18:$CK$1017,$B44,'Daily Log'!$CL$18:$CL$1017),0)</f>
        <v>228</v>
      </c>
      <c r="AK44" s="565">
        <f>IFERROR($E44*SUMIF('Daily Log'!$CN$18:$CN$1017,$B44,'Daily Log'!$CO$18:$CO$1017),0)</f>
        <v>0</v>
      </c>
    </row>
    <row r="45" spans="2:37" ht="33.75" hidden="1" customHeight="1">
      <c r="B45" s="566" t="s">
        <v>99</v>
      </c>
      <c r="C45" s="567"/>
      <c r="D45" s="568" t="s">
        <v>26</v>
      </c>
      <c r="E45" s="570">
        <v>12</v>
      </c>
      <c r="F45" s="571">
        <f t="shared" si="1"/>
        <v>804</v>
      </c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65">
        <f>IFERROR($E45*SUMIF('Daily Log'!$CK$18:$CK$1017,$B45,'Daily Log'!$CL$18:$CL$1017),0)</f>
        <v>804</v>
      </c>
      <c r="AK45" s="565">
        <f>IFERROR($E45*SUMIF('Daily Log'!$CN$18:$CN$1017,$B45,'Daily Log'!$CO$18:$CO$1017),0)</f>
        <v>0</v>
      </c>
    </row>
    <row r="46" spans="2:37" ht="33.75" hidden="1" customHeight="1">
      <c r="B46" s="566" t="s">
        <v>182</v>
      </c>
      <c r="C46" s="567"/>
      <c r="D46" s="568" t="s">
        <v>26</v>
      </c>
      <c r="E46" s="570">
        <v>0</v>
      </c>
      <c r="F46" s="571">
        <f t="shared" si="1"/>
        <v>0</v>
      </c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65">
        <f>IFERROR($E46*SUMIF('Daily Log'!$CK$18:$CK$1017,$B46,'Daily Log'!$CL$18:$CL$1017),0)</f>
        <v>0</v>
      </c>
      <c r="AK46" s="565">
        <f>IFERROR($E46*SUMIF('Daily Log'!$CN$18:$CN$1017,$B46,'Daily Log'!$CO$18:$CO$1017),0)</f>
        <v>0</v>
      </c>
    </row>
    <row r="47" spans="2:37" ht="33.75" hidden="1" customHeight="1">
      <c r="B47" s="566" t="s">
        <v>183</v>
      </c>
      <c r="C47" s="567"/>
      <c r="D47" s="568" t="s">
        <v>26</v>
      </c>
      <c r="E47" s="570">
        <v>12</v>
      </c>
      <c r="F47" s="571">
        <f t="shared" si="1"/>
        <v>144</v>
      </c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65">
        <f>IFERROR($E47*SUMIF('Daily Log'!$CK$18:$CK$1017,$B47,'Daily Log'!$CL$18:$CL$1017),0)</f>
        <v>144</v>
      </c>
      <c r="AK47" s="565">
        <f>IFERROR($E47*SUMIF('Daily Log'!$CN$18:$CN$1017,$B47,'Daily Log'!$CO$18:$CO$1017),0)</f>
        <v>0</v>
      </c>
    </row>
    <row r="48" spans="2:37" ht="33.75" hidden="1" customHeight="1">
      <c r="B48" s="566" t="s">
        <v>184</v>
      </c>
      <c r="C48" s="567"/>
      <c r="D48" s="568" t="s">
        <v>26</v>
      </c>
      <c r="E48" s="570">
        <v>16</v>
      </c>
      <c r="F48" s="571">
        <f t="shared" si="1"/>
        <v>48</v>
      </c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65">
        <f>IFERROR($E48*SUMIF('Daily Log'!$CK$18:$CK$1017,$B48,'Daily Log'!$CL$18:$CL$1017),0)</f>
        <v>48</v>
      </c>
      <c r="AK48" s="565">
        <f>IFERROR($E48*SUMIF('Daily Log'!$CN$18:$CN$1017,$B48,'Daily Log'!$CO$18:$CO$1017),0)</f>
        <v>0</v>
      </c>
    </row>
    <row r="49" spans="2:37" ht="33.75" hidden="1" customHeight="1">
      <c r="B49" s="566" t="s">
        <v>185</v>
      </c>
      <c r="C49" s="567"/>
      <c r="D49" s="577" t="s">
        <v>70</v>
      </c>
      <c r="E49" s="570">
        <v>1</v>
      </c>
      <c r="F49" s="571">
        <f t="shared" si="1"/>
        <v>1</v>
      </c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65">
        <f>IFERROR($E49*SUMIF('Daily Log'!$CK$18:$CK$1017,$B49,'Daily Log'!$CL$18:$CL$1017),0)</f>
        <v>1</v>
      </c>
      <c r="AK49" s="565">
        <f>IFERROR($E49*SUMIF('Daily Log'!$CN$18:$CN$1017,$B49,'Daily Log'!$CO$18:$CO$1017),0)</f>
        <v>0</v>
      </c>
    </row>
    <row r="50" spans="2:37" ht="33.75" hidden="1" customHeight="1">
      <c r="B50" s="566" t="s">
        <v>186</v>
      </c>
      <c r="C50" s="567"/>
      <c r="D50" s="577" t="s">
        <v>70</v>
      </c>
      <c r="E50" s="570">
        <v>1</v>
      </c>
      <c r="F50" s="571">
        <f t="shared" si="1"/>
        <v>2</v>
      </c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65">
        <f>IFERROR($E50*SUMIF('Daily Log'!$CK$18:$CK$1017,$B50,'Daily Log'!$CL$18:$CL$1017),0)</f>
        <v>2</v>
      </c>
      <c r="AK50" s="565">
        <f>IFERROR($E50*SUMIF('Daily Log'!$CN$18:$CN$1017,$B50,'Daily Log'!$CO$18:$CO$1017),0)</f>
        <v>0</v>
      </c>
    </row>
    <row r="51" spans="2:37" ht="33.75" hidden="1" customHeight="1">
      <c r="B51" s="566" t="s">
        <v>187</v>
      </c>
      <c r="C51" s="567"/>
      <c r="D51" s="577" t="s">
        <v>70</v>
      </c>
      <c r="E51" s="570">
        <v>1</v>
      </c>
      <c r="F51" s="571">
        <f t="shared" si="1"/>
        <v>0</v>
      </c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65">
        <f>IFERROR($E51*SUMIF('Daily Log'!$CK$18:$CK$1017,$B51,'Daily Log'!$CL$18:$CL$1017),0)</f>
        <v>0</v>
      </c>
      <c r="AK51" s="565">
        <f>IFERROR($E51*SUMIF('Daily Log'!$CN$18:$CN$1017,$B51,'Daily Log'!$CO$18:$CO$1017),0)</f>
        <v>0</v>
      </c>
    </row>
    <row r="52" spans="2:37" ht="33.75" hidden="1" customHeight="1">
      <c r="B52" s="566" t="s">
        <v>188</v>
      </c>
      <c r="C52" s="567"/>
      <c r="D52" s="577" t="s">
        <v>70</v>
      </c>
      <c r="E52" s="570">
        <v>1</v>
      </c>
      <c r="F52" s="571">
        <f t="shared" si="1"/>
        <v>2</v>
      </c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65">
        <f>IFERROR($E52*SUMIF('Daily Log'!$CK$18:$CK$1017,$B52,'Daily Log'!$CL$18:$CL$1017),0)</f>
        <v>2</v>
      </c>
      <c r="AK52" s="565">
        <f>IFERROR($E52*SUMIF('Daily Log'!$CN$18:$CN$1017,$B52,'Daily Log'!$CO$18:$CO$1017),0)</f>
        <v>0</v>
      </c>
    </row>
    <row r="53" spans="2:37" ht="33.75" hidden="1" customHeight="1">
      <c r="B53" s="566" t="s">
        <v>189</v>
      </c>
      <c r="C53" s="567"/>
      <c r="D53" s="577" t="s">
        <v>70</v>
      </c>
      <c r="E53" s="570">
        <v>1</v>
      </c>
      <c r="F53" s="571">
        <f t="shared" si="1"/>
        <v>2</v>
      </c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65">
        <f>IFERROR($E53*SUMIF('Daily Log'!$CK$18:$CK$1017,$B53,'Daily Log'!$CL$18:$CL$1017),0)</f>
        <v>2</v>
      </c>
      <c r="AK53" s="565">
        <f>IFERROR($E53*SUMIF('Daily Log'!$CN$18:$CN$1017,$B53,'Daily Log'!$CO$18:$CO$1017),0)</f>
        <v>0</v>
      </c>
    </row>
    <row r="54" spans="2:37" ht="33.75" hidden="1" customHeight="1">
      <c r="B54" s="566" t="s">
        <v>190</v>
      </c>
      <c r="C54" s="567"/>
      <c r="D54" s="577" t="s">
        <v>70</v>
      </c>
      <c r="E54" s="570">
        <v>1</v>
      </c>
      <c r="F54" s="571">
        <f t="shared" si="1"/>
        <v>0</v>
      </c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65">
        <f>IFERROR($E54*SUMIF('Daily Log'!$CK$18:$CK$1017,$B54,'Daily Log'!$CL$18:$CL$1017),0)</f>
        <v>0</v>
      </c>
      <c r="AK54" s="565">
        <f>IFERROR($E54*SUMIF('Daily Log'!$CN$18:$CN$1017,$B54,'Daily Log'!$CO$18:$CO$1017),0)</f>
        <v>0</v>
      </c>
    </row>
    <row r="55" spans="2:37" ht="33.75" hidden="1" customHeight="1">
      <c r="B55" s="566" t="s">
        <v>191</v>
      </c>
      <c r="C55" s="567"/>
      <c r="D55" s="577" t="s">
        <v>72</v>
      </c>
      <c r="E55" s="570">
        <v>1</v>
      </c>
      <c r="F55" s="571">
        <f t="shared" si="1"/>
        <v>0</v>
      </c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65">
        <f>IFERROR($E55*SUMIF('Daily Log'!$CK$18:$CK$1017,$B55,'Daily Log'!$CL$18:$CL$1017),0)</f>
        <v>0</v>
      </c>
      <c r="AK55" s="565">
        <f>IFERROR($E55*SUMIF('Daily Log'!$CN$18:$CN$1017,$B55,'Daily Log'!$CO$18:$CO$1017),0)</f>
        <v>0</v>
      </c>
    </row>
    <row r="56" spans="2:37" ht="33.75" hidden="1" customHeight="1">
      <c r="B56" s="566" t="s">
        <v>192</v>
      </c>
      <c r="C56" s="567"/>
      <c r="D56" s="577" t="s">
        <v>72</v>
      </c>
      <c r="E56" s="570">
        <v>1</v>
      </c>
      <c r="F56" s="571">
        <f t="shared" si="1"/>
        <v>0</v>
      </c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65">
        <f>IFERROR($E56*SUMIF('Daily Log'!$CK$18:$CK$1017,$B56,'Daily Log'!$CL$18:$CL$1017),0)</f>
        <v>0</v>
      </c>
      <c r="AK56" s="565">
        <f>IFERROR($E56*SUMIF('Daily Log'!$CN$18:$CN$1017,$B56,'Daily Log'!$CO$18:$CO$1017),0)</f>
        <v>0</v>
      </c>
    </row>
    <row r="57" spans="2:37" ht="33.75" hidden="1" customHeight="1">
      <c r="B57" s="566" t="s">
        <v>193</v>
      </c>
      <c r="C57" s="567"/>
      <c r="D57" s="577" t="s">
        <v>72</v>
      </c>
      <c r="E57" s="570">
        <v>1</v>
      </c>
      <c r="F57" s="571">
        <f t="shared" si="1"/>
        <v>0</v>
      </c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65">
        <f>IFERROR($E57*SUMIF('Daily Log'!$CK$18:$CK$1017,$B57,'Daily Log'!$CL$18:$CL$1017),0)</f>
        <v>0</v>
      </c>
      <c r="AK57" s="565">
        <f>IFERROR($E57*SUMIF('Daily Log'!$CN$18:$CN$1017,$B57,'Daily Log'!$CO$18:$CO$1017),0)</f>
        <v>0</v>
      </c>
    </row>
    <row r="58" spans="2:37" ht="33.75" hidden="1" customHeight="1">
      <c r="B58" s="566" t="s">
        <v>194</v>
      </c>
      <c r="C58" s="567"/>
      <c r="D58" s="577" t="s">
        <v>72</v>
      </c>
      <c r="E58" s="570">
        <v>1</v>
      </c>
      <c r="F58" s="571">
        <f t="shared" si="1"/>
        <v>1</v>
      </c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65">
        <f>IFERROR($E58*SUMIF('Daily Log'!$CK$18:$CK$1017,$B58,'Daily Log'!$CL$18:$CL$1017),0)</f>
        <v>1</v>
      </c>
      <c r="AK58" s="565">
        <f>IFERROR($E58*SUMIF('Daily Log'!$CN$18:$CN$1017,$B58,'Daily Log'!$CO$18:$CO$1017),0)</f>
        <v>0</v>
      </c>
    </row>
    <row r="59" spans="2:37" ht="33.75" hidden="1" customHeight="1">
      <c r="B59" s="566" t="s">
        <v>195</v>
      </c>
      <c r="C59" s="567"/>
      <c r="D59" s="577" t="s">
        <v>72</v>
      </c>
      <c r="E59" s="570">
        <v>1</v>
      </c>
      <c r="F59" s="571">
        <f t="shared" si="1"/>
        <v>0</v>
      </c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65">
        <f>IFERROR($E59*SUMIF('Daily Log'!$CK$18:$CK$1017,$B59,'Daily Log'!$CL$18:$CL$1017),0)</f>
        <v>0</v>
      </c>
      <c r="AK59" s="565">
        <f>IFERROR($E59*SUMIF('Daily Log'!$CN$18:$CN$1017,$B59,'Daily Log'!$CO$18:$CO$1017),0)</f>
        <v>0</v>
      </c>
    </row>
    <row r="60" spans="2:37" ht="33.75" hidden="1" customHeight="1">
      <c r="B60" s="566" t="s">
        <v>196</v>
      </c>
      <c r="C60" s="567"/>
      <c r="D60" s="577" t="s">
        <v>72</v>
      </c>
      <c r="E60" s="570">
        <v>1</v>
      </c>
      <c r="F60" s="571">
        <f t="shared" si="1"/>
        <v>0</v>
      </c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65">
        <f>IFERROR($E60*SUMIF('Daily Log'!$CK$18:$CK$1017,$B60,'Daily Log'!$CL$18:$CL$1017),0)</f>
        <v>0</v>
      </c>
      <c r="AK60" s="565">
        <f>IFERROR($E60*SUMIF('Daily Log'!$CN$18:$CN$1017,$B60,'Daily Log'!$CO$18:$CO$1017),0)</f>
        <v>0</v>
      </c>
    </row>
    <row r="61" spans="2:37" ht="33.75" hidden="1" customHeight="1">
      <c r="B61" s="578" t="s">
        <v>197</v>
      </c>
      <c r="C61" s="567"/>
      <c r="D61" s="577" t="s">
        <v>71</v>
      </c>
      <c r="E61" s="570">
        <v>1</v>
      </c>
      <c r="F61" s="571">
        <f t="shared" si="1"/>
        <v>1</v>
      </c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65">
        <f>IFERROR($E61*SUMIF('Daily Log'!$CK$18:$CK$1017,$B61,'Daily Log'!$CL$18:$CL$1017),0)</f>
        <v>1</v>
      </c>
      <c r="AK61" s="565">
        <f>IFERROR($E61*SUMIF('Daily Log'!$CN$18:$CN$1017,$B61,'Daily Log'!$CO$18:$CO$1017),0)</f>
        <v>0</v>
      </c>
    </row>
    <row r="62" spans="2:37" ht="33.75" hidden="1" customHeight="1">
      <c r="B62" s="578" t="s">
        <v>198</v>
      </c>
      <c r="C62" s="567"/>
      <c r="D62" s="577" t="s">
        <v>71</v>
      </c>
      <c r="E62" s="570">
        <v>1</v>
      </c>
      <c r="F62" s="571">
        <f t="shared" si="1"/>
        <v>0</v>
      </c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65">
        <f>IFERROR($E62*SUMIF('Daily Log'!$CK$18:$CK$1017,$B62,'Daily Log'!$CL$18:$CL$1017),0)</f>
        <v>0</v>
      </c>
      <c r="AK62" s="565">
        <f>IFERROR($E62*SUMIF('Daily Log'!$CN$18:$CN$1017,$B62,'Daily Log'!$CO$18:$CO$1017),0)</f>
        <v>0</v>
      </c>
    </row>
    <row r="63" spans="2:37" ht="33.75" hidden="1" customHeight="1">
      <c r="B63" s="578" t="s">
        <v>199</v>
      </c>
      <c r="C63" s="567"/>
      <c r="D63" s="577" t="s">
        <v>71</v>
      </c>
      <c r="E63" s="570">
        <v>1</v>
      </c>
      <c r="F63" s="571">
        <f t="shared" si="1"/>
        <v>0</v>
      </c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65">
        <f>IFERROR($E63*SUMIF('Daily Log'!$CK$18:$CK$1017,$B63,'Daily Log'!$CL$18:$CL$1017),0)</f>
        <v>0</v>
      </c>
      <c r="AK63" s="565">
        <f>IFERROR($E63*SUMIF('Daily Log'!$CN$18:$CN$1017,$B63,'Daily Log'!$CO$18:$CO$1017),0)</f>
        <v>0</v>
      </c>
    </row>
    <row r="64" spans="2:37" ht="33.75" hidden="1" customHeight="1">
      <c r="B64" s="566" t="s">
        <v>200</v>
      </c>
      <c r="C64" s="567"/>
      <c r="D64" s="577" t="s">
        <v>71</v>
      </c>
      <c r="E64" s="570">
        <v>1</v>
      </c>
      <c r="F64" s="571">
        <f t="shared" si="1"/>
        <v>0</v>
      </c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65">
        <f>IFERROR($E64*SUMIF('Daily Log'!$CK$18:$CK$1017,$B64,'Daily Log'!$CL$18:$CL$1017),0)</f>
        <v>0</v>
      </c>
      <c r="AK64" s="565">
        <f>IFERROR($E64*SUMIF('Daily Log'!$CN$18:$CN$1017,$B64,'Daily Log'!$CO$18:$CO$1017),0)</f>
        <v>0</v>
      </c>
    </row>
    <row r="65" spans="2:37" ht="33.75" hidden="1" customHeight="1">
      <c r="B65" s="566" t="s">
        <v>201</v>
      </c>
      <c r="C65" s="567"/>
      <c r="D65" s="577" t="s">
        <v>71</v>
      </c>
      <c r="E65" s="570">
        <v>1</v>
      </c>
      <c r="F65" s="571">
        <f t="shared" si="1"/>
        <v>0</v>
      </c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65">
        <f>IFERROR($E65*SUMIF('Daily Log'!$CK$18:$CK$1017,$B65,'Daily Log'!$CL$18:$CL$1017),0)</f>
        <v>0</v>
      </c>
      <c r="AK65" s="565">
        <f>IFERROR($E65*SUMIF('Daily Log'!$CN$18:$CN$1017,$B65,'Daily Log'!$CO$18:$CO$1017),0)</f>
        <v>0</v>
      </c>
    </row>
    <row r="66" spans="2:37" ht="33.75" hidden="1" customHeight="1">
      <c r="B66" s="566" t="s">
        <v>202</v>
      </c>
      <c r="C66" s="567"/>
      <c r="D66" s="577" t="s">
        <v>71</v>
      </c>
      <c r="E66" s="570">
        <v>1</v>
      </c>
      <c r="F66" s="571">
        <f t="shared" si="1"/>
        <v>0</v>
      </c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65">
        <f>IFERROR($E66*SUMIF('Daily Log'!$CK$18:$CK$1017,$B66,'Daily Log'!$CL$18:$CL$1017),0)</f>
        <v>0</v>
      </c>
      <c r="AK66" s="565">
        <f>IFERROR($E66*SUMIF('Daily Log'!$CN$18:$CN$1017,$B66,'Daily Log'!$CO$18:$CO$1017),0)</f>
        <v>0</v>
      </c>
    </row>
    <row r="67" spans="2:37" ht="33.75" hidden="1" customHeight="1">
      <c r="B67" s="578" t="s">
        <v>203</v>
      </c>
      <c r="C67" s="567"/>
      <c r="D67" s="577" t="s">
        <v>71</v>
      </c>
      <c r="E67" s="570">
        <v>1</v>
      </c>
      <c r="F67" s="571">
        <f t="shared" si="1"/>
        <v>1</v>
      </c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65">
        <f>IFERROR($E67*SUMIF('Daily Log'!$CK$18:$CK$1017,$B67,'Daily Log'!$CL$18:$CL$1017),0)</f>
        <v>1</v>
      </c>
      <c r="AK67" s="565">
        <f>IFERROR($E67*SUMIF('Daily Log'!$CN$18:$CN$1017,$B67,'Daily Log'!$CO$18:$CO$1017),0)</f>
        <v>0</v>
      </c>
    </row>
    <row r="68" spans="2:37" ht="33.75" hidden="1" customHeight="1">
      <c r="B68" s="566" t="s">
        <v>204</v>
      </c>
      <c r="C68" s="567"/>
      <c r="D68" s="577" t="s">
        <v>71</v>
      </c>
      <c r="E68" s="570">
        <v>1</v>
      </c>
      <c r="F68" s="571">
        <f t="shared" si="1"/>
        <v>2</v>
      </c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65">
        <f>IFERROR($E68*SUMIF('Daily Log'!$CK$18:$CK$1017,$B68,'Daily Log'!$CL$18:$CL$1017),0)</f>
        <v>2</v>
      </c>
      <c r="AK68" s="565">
        <f>IFERROR($E68*SUMIF('Daily Log'!$CN$18:$CN$1017,$B68,'Daily Log'!$CO$18:$CO$1017),0)</f>
        <v>0</v>
      </c>
    </row>
    <row r="69" spans="2:37" ht="33.75" hidden="1" customHeight="1">
      <c r="B69" s="566" t="s">
        <v>205</v>
      </c>
      <c r="C69" s="567"/>
      <c r="D69" s="577" t="s">
        <v>71</v>
      </c>
      <c r="E69" s="570">
        <v>1</v>
      </c>
      <c r="F69" s="571">
        <f t="shared" si="1"/>
        <v>0</v>
      </c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65">
        <f>IFERROR($E69*SUMIF('Daily Log'!$CK$18:$CK$1017,$B69,'Daily Log'!$CL$18:$CL$1017),0)</f>
        <v>0</v>
      </c>
      <c r="AK69" s="565">
        <f>IFERROR($E69*SUMIF('Daily Log'!$CN$18:$CN$1017,$B69,'Daily Log'!$CO$18:$CO$1017),0)</f>
        <v>0</v>
      </c>
    </row>
    <row r="70" spans="2:37" ht="33.75" hidden="1" customHeight="1">
      <c r="B70" s="566" t="s">
        <v>206</v>
      </c>
      <c r="C70" s="567"/>
      <c r="D70" s="577" t="s">
        <v>73</v>
      </c>
      <c r="E70" s="570">
        <v>1</v>
      </c>
      <c r="F70" s="571">
        <f t="shared" si="1"/>
        <v>2</v>
      </c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65">
        <f>IFERROR($E70*SUMIF('Daily Log'!$CK$18:$CK$1017,$B70,'Daily Log'!$CL$18:$CL$1017),0)</f>
        <v>2</v>
      </c>
      <c r="AK70" s="565">
        <f>IFERROR($E70*SUMIF('Daily Log'!$CN$18:$CN$1017,$B70,'Daily Log'!$CO$18:$CO$1017),0)</f>
        <v>0</v>
      </c>
    </row>
    <row r="71" spans="2:37" ht="33.75" hidden="1" customHeight="1">
      <c r="B71" s="566" t="s">
        <v>207</v>
      </c>
      <c r="C71" s="567"/>
      <c r="D71" s="577" t="s">
        <v>73</v>
      </c>
      <c r="E71" s="570">
        <v>1</v>
      </c>
      <c r="F71" s="571">
        <f t="shared" si="1"/>
        <v>0</v>
      </c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65">
        <f>IFERROR($E71*SUMIF('Daily Log'!$CK$18:$CK$1017,$B71,'Daily Log'!$CL$18:$CL$1017),0)</f>
        <v>0</v>
      </c>
      <c r="AK71" s="565">
        <f>IFERROR($E71*SUMIF('Daily Log'!$CN$18:$CN$1017,$B71,'Daily Log'!$CO$18:$CO$1017),0)</f>
        <v>0</v>
      </c>
    </row>
    <row r="72" spans="2:37" ht="33.75" hidden="1" customHeight="1">
      <c r="B72" s="578" t="s">
        <v>208</v>
      </c>
      <c r="C72" s="567"/>
      <c r="D72" s="577" t="s">
        <v>73</v>
      </c>
      <c r="E72" s="570">
        <v>1</v>
      </c>
      <c r="F72" s="571">
        <f t="shared" si="1"/>
        <v>0</v>
      </c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65">
        <f>IFERROR($E72*SUMIF('Daily Log'!$CK$18:$CK$1017,$B72,'Daily Log'!$CL$18:$CL$1017),0)</f>
        <v>0</v>
      </c>
      <c r="AK72" s="565">
        <f>IFERROR($E72*SUMIF('Daily Log'!$CN$18:$CN$1017,$B72,'Daily Log'!$CO$18:$CO$1017),0)</f>
        <v>0</v>
      </c>
    </row>
    <row r="73" spans="2:37" ht="33.75" hidden="1" customHeight="1">
      <c r="B73" s="566" t="s">
        <v>209</v>
      </c>
      <c r="C73" s="567"/>
      <c r="D73" s="577" t="s">
        <v>74</v>
      </c>
      <c r="E73" s="570">
        <v>1</v>
      </c>
      <c r="F73" s="571">
        <f t="shared" si="1"/>
        <v>1</v>
      </c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65">
        <f>IFERROR($E73*SUMIF('Daily Log'!$CK$18:$CK$1017,$B73,'Daily Log'!$CL$18:$CL$1017),0)</f>
        <v>1</v>
      </c>
      <c r="AK73" s="565">
        <f>IFERROR($E73*SUMIF('Daily Log'!$CN$18:$CN$1017,$B73,'Daily Log'!$CO$18:$CO$1017),0)</f>
        <v>0</v>
      </c>
    </row>
    <row r="74" spans="2:37" ht="33.75" hidden="1" customHeight="1">
      <c r="B74" s="566" t="s">
        <v>210</v>
      </c>
      <c r="C74" s="567"/>
      <c r="D74" s="577" t="s">
        <v>74</v>
      </c>
      <c r="E74" s="570">
        <v>1</v>
      </c>
      <c r="F74" s="571">
        <f t="shared" si="1"/>
        <v>0</v>
      </c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65">
        <f>IFERROR($E74*SUMIF('Daily Log'!$CK$18:$CK$1017,$B74,'Daily Log'!$CL$18:$CL$1017),0)</f>
        <v>0</v>
      </c>
      <c r="AK74" s="565">
        <f>IFERROR($E74*SUMIF('Daily Log'!$CN$18:$CN$1017,$B74,'Daily Log'!$CO$18:$CO$1017),0)</f>
        <v>0</v>
      </c>
    </row>
    <row r="75" spans="2:37" ht="33.75" hidden="1" customHeight="1">
      <c r="B75" s="566" t="s">
        <v>211</v>
      </c>
      <c r="C75" s="567"/>
      <c r="D75" s="577" t="s">
        <v>74</v>
      </c>
      <c r="E75" s="570">
        <v>1</v>
      </c>
      <c r="F75" s="571">
        <f t="shared" si="1"/>
        <v>0</v>
      </c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65">
        <f>IFERROR($E75*SUMIF('Daily Log'!$CK$18:$CK$1017,$B75,'Daily Log'!$CL$18:$CL$1017),0)</f>
        <v>0</v>
      </c>
      <c r="AK75" s="565">
        <f>IFERROR($E75*SUMIF('Daily Log'!$CN$18:$CN$1017,$B75,'Daily Log'!$CO$18:$CO$1017),0)</f>
        <v>0</v>
      </c>
    </row>
    <row r="76" spans="2:37" ht="33.75" hidden="1" customHeight="1">
      <c r="B76" s="566" t="s">
        <v>212</v>
      </c>
      <c r="C76" s="567"/>
      <c r="D76" s="577" t="s">
        <v>74</v>
      </c>
      <c r="E76" s="570">
        <v>1</v>
      </c>
      <c r="F76" s="571">
        <f t="shared" si="1"/>
        <v>1</v>
      </c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65">
        <f>IFERROR($E76*SUMIF('Daily Log'!$CK$18:$CK$1017,$B76,'Daily Log'!$CL$18:$CL$1017),0)</f>
        <v>1</v>
      </c>
      <c r="AK76" s="565">
        <f>IFERROR($E76*SUMIF('Daily Log'!$CN$18:$CN$1017,$B76,'Daily Log'!$CO$18:$CO$1017),0)</f>
        <v>0</v>
      </c>
    </row>
    <row r="77" spans="2:37" ht="33.75" hidden="1" customHeight="1">
      <c r="B77" s="566" t="s">
        <v>213</v>
      </c>
      <c r="C77" s="567"/>
      <c r="D77" s="577" t="s">
        <v>74</v>
      </c>
      <c r="E77" s="570">
        <v>1</v>
      </c>
      <c r="F77" s="571">
        <f t="shared" si="1"/>
        <v>0</v>
      </c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65">
        <f>IFERROR($E77*SUMIF('Daily Log'!$CK$18:$CK$1017,$B77,'Daily Log'!$CL$18:$CL$1017),0)</f>
        <v>0</v>
      </c>
      <c r="AK77" s="565">
        <f>IFERROR($E77*SUMIF('Daily Log'!$CN$18:$CN$1017,$B77,'Daily Log'!$CO$18:$CO$1017),0)</f>
        <v>0</v>
      </c>
    </row>
    <row r="78" spans="2:37" ht="33.75" hidden="1" customHeight="1">
      <c r="B78" s="566" t="s">
        <v>214</v>
      </c>
      <c r="C78" s="567"/>
      <c r="D78" s="577" t="s">
        <v>74</v>
      </c>
      <c r="E78" s="570">
        <v>1</v>
      </c>
      <c r="F78" s="571">
        <f t="shared" si="1"/>
        <v>3</v>
      </c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65">
        <f>IFERROR($E78*SUMIF('Daily Log'!$CK$18:$CK$1017,$B78,'Daily Log'!$CL$18:$CL$1017),0)</f>
        <v>3</v>
      </c>
      <c r="AK78" s="565">
        <f>IFERROR($E78*SUMIF('Daily Log'!$CN$18:$CN$1017,$B78,'Daily Log'!$CO$18:$CO$1017),0)</f>
        <v>0</v>
      </c>
    </row>
    <row r="79" spans="2:37" ht="33.75" hidden="1" customHeight="1">
      <c r="B79" s="566" t="s">
        <v>215</v>
      </c>
      <c r="C79" s="567"/>
      <c r="D79" s="577" t="s">
        <v>74</v>
      </c>
      <c r="E79" s="570">
        <v>1</v>
      </c>
      <c r="F79" s="571">
        <f t="shared" si="1"/>
        <v>0</v>
      </c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65">
        <f>IFERROR($E79*SUMIF('Daily Log'!$CK$18:$CK$1017,$B79,'Daily Log'!$CL$18:$CL$1017),0)</f>
        <v>0</v>
      </c>
      <c r="AK79" s="565">
        <f>IFERROR($E79*SUMIF('Daily Log'!$CN$18:$CN$1017,$B79,'Daily Log'!$CO$18:$CO$1017),0)</f>
        <v>0</v>
      </c>
    </row>
    <row r="80" spans="2:37" ht="33.75" hidden="1" customHeight="1">
      <c r="B80" s="566" t="s">
        <v>114</v>
      </c>
      <c r="C80" s="567"/>
      <c r="D80" s="577" t="s">
        <v>74</v>
      </c>
      <c r="E80" s="570">
        <v>1</v>
      </c>
      <c r="F80" s="571">
        <f t="shared" si="1"/>
        <v>4</v>
      </c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65">
        <f>IFERROR($E80*SUMIF('Daily Log'!$CK$18:$CK$1017,$B80,'Daily Log'!$CL$18:$CL$1017),0)</f>
        <v>4</v>
      </c>
      <c r="AK80" s="565">
        <f>IFERROR($E80*SUMIF('Daily Log'!$CN$18:$CN$1017,$B80,'Daily Log'!$CO$18:$CO$1017),0)</f>
        <v>0</v>
      </c>
    </row>
    <row r="81" spans="2:37" ht="33.75" hidden="1" customHeight="1">
      <c r="B81" s="566" t="s">
        <v>216</v>
      </c>
      <c r="C81" s="567"/>
      <c r="D81" s="577" t="s">
        <v>75</v>
      </c>
      <c r="E81" s="570">
        <v>1</v>
      </c>
      <c r="F81" s="571">
        <f t="shared" si="1"/>
        <v>2</v>
      </c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65">
        <f>IFERROR($E81*SUMIF('Daily Log'!$CK$18:$CK$1017,$B81,'Daily Log'!$CL$18:$CL$1017),0)</f>
        <v>2</v>
      </c>
      <c r="AK81" s="565">
        <f>IFERROR($E81*SUMIF('Daily Log'!$CN$18:$CN$1017,$B81,'Daily Log'!$CO$18:$CO$1017),0)</f>
        <v>0</v>
      </c>
    </row>
    <row r="82" spans="2:37" ht="33.75" hidden="1" customHeight="1">
      <c r="B82" s="566" t="s">
        <v>217</v>
      </c>
      <c r="C82" s="567"/>
      <c r="D82" s="577" t="s">
        <v>75</v>
      </c>
      <c r="E82" s="570">
        <v>1</v>
      </c>
      <c r="F82" s="571">
        <f t="shared" si="1"/>
        <v>0</v>
      </c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65">
        <f>IFERROR($E82*SUMIF('Daily Log'!$CK$18:$CK$1017,$B82,'Daily Log'!$CL$18:$CL$1017),0)</f>
        <v>0</v>
      </c>
      <c r="AK82" s="565">
        <f>IFERROR($E82*SUMIF('Daily Log'!$CN$18:$CN$1017,$B82,'Daily Log'!$CO$18:$CO$1017),0)</f>
        <v>0</v>
      </c>
    </row>
    <row r="83" spans="2:37" ht="33.75" hidden="1" customHeight="1">
      <c r="B83" s="566" t="s">
        <v>218</v>
      </c>
      <c r="C83" s="567"/>
      <c r="D83" s="577" t="s">
        <v>75</v>
      </c>
      <c r="E83" s="570">
        <v>1</v>
      </c>
      <c r="F83" s="571">
        <f t="shared" si="1"/>
        <v>3</v>
      </c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65">
        <f>IFERROR($E83*SUMIF('Daily Log'!$CK$18:$CK$1017,$B83,'Daily Log'!$CL$18:$CL$1017),0)</f>
        <v>3</v>
      </c>
      <c r="AK83" s="565">
        <f>IFERROR($E83*SUMIF('Daily Log'!$CN$18:$CN$1017,$B83,'Daily Log'!$CO$18:$CO$1017),0)</f>
        <v>0</v>
      </c>
    </row>
    <row r="84" spans="2:37" ht="33.75" hidden="1" customHeight="1">
      <c r="B84" s="566" t="s">
        <v>219</v>
      </c>
      <c r="C84" s="567"/>
      <c r="D84" s="577" t="s">
        <v>75</v>
      </c>
      <c r="E84" s="570">
        <v>1</v>
      </c>
      <c r="F84" s="571">
        <f t="shared" si="1"/>
        <v>1</v>
      </c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65">
        <f>IFERROR($E84*SUMIF('Daily Log'!$CK$18:$CK$1017,$B84,'Daily Log'!$CL$18:$CL$1017),0)</f>
        <v>1</v>
      </c>
      <c r="AK84" s="565">
        <f>IFERROR($E84*SUMIF('Daily Log'!$CN$18:$CN$1017,$B84,'Daily Log'!$CO$18:$CO$1017),0)</f>
        <v>0</v>
      </c>
    </row>
    <row r="85" spans="2:37" ht="33.75" hidden="1" customHeight="1">
      <c r="B85" s="566" t="s">
        <v>220</v>
      </c>
      <c r="C85" s="567"/>
      <c r="D85" s="577" t="s">
        <v>75</v>
      </c>
      <c r="E85" s="570">
        <v>1</v>
      </c>
      <c r="F85" s="571">
        <f t="shared" si="1"/>
        <v>2</v>
      </c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65">
        <f>IFERROR($E85*SUMIF('Daily Log'!$CK$18:$CK$1017,$B85,'Daily Log'!$CL$18:$CL$1017),0)</f>
        <v>2</v>
      </c>
      <c r="AK85" s="565">
        <f>IFERROR($E85*SUMIF('Daily Log'!$CN$18:$CN$1017,$B85,'Daily Log'!$CO$18:$CO$1017),0)</f>
        <v>0</v>
      </c>
    </row>
    <row r="86" spans="2:37" ht="33.75" hidden="1" customHeight="1">
      <c r="B86" s="566" t="s">
        <v>221</v>
      </c>
      <c r="C86" s="567"/>
      <c r="D86" s="577" t="s">
        <v>75</v>
      </c>
      <c r="E86" s="570">
        <v>1</v>
      </c>
      <c r="F86" s="571">
        <f t="shared" si="1"/>
        <v>3</v>
      </c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65">
        <f>IFERROR($E86*SUMIF('Daily Log'!$CK$18:$CK$1017,$B86,'Daily Log'!$CL$18:$CL$1017),0)</f>
        <v>3</v>
      </c>
      <c r="AK86" s="565">
        <f>IFERROR($E86*SUMIF('Daily Log'!$CN$18:$CN$1017,$B86,'Daily Log'!$CO$18:$CO$1017),0)</f>
        <v>0</v>
      </c>
    </row>
    <row r="87" spans="2:37" ht="33.75" hidden="1" customHeight="1">
      <c r="B87" s="566" t="s">
        <v>222</v>
      </c>
      <c r="C87" s="567"/>
      <c r="D87" s="577" t="s">
        <v>75</v>
      </c>
      <c r="E87" s="570">
        <v>1</v>
      </c>
      <c r="F87" s="571">
        <f t="shared" si="1"/>
        <v>0</v>
      </c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65">
        <f>IFERROR($E87*SUMIF('Daily Log'!$CK$18:$CK$1017,$B87,'Daily Log'!$CL$18:$CL$1017),0)</f>
        <v>0</v>
      </c>
      <c r="AK87" s="565">
        <f>IFERROR($E87*SUMIF('Daily Log'!$CN$18:$CN$1017,$B87,'Daily Log'!$CO$18:$CO$1017),0)</f>
        <v>0</v>
      </c>
    </row>
    <row r="88" spans="2:37" ht="33.75" hidden="1" customHeight="1">
      <c r="B88" s="566" t="s">
        <v>223</v>
      </c>
      <c r="C88" s="567"/>
      <c r="D88" s="577" t="s">
        <v>75</v>
      </c>
      <c r="E88" s="570">
        <v>1</v>
      </c>
      <c r="F88" s="571">
        <f t="shared" si="1"/>
        <v>4</v>
      </c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65">
        <f>IFERROR($E88*SUMIF('Daily Log'!$CK$18:$CK$1017,$B88,'Daily Log'!$CL$18:$CL$1017),0)</f>
        <v>4</v>
      </c>
      <c r="AK88" s="565">
        <f>IFERROR($E88*SUMIF('Daily Log'!$CN$18:$CN$1017,$B88,'Daily Log'!$CO$18:$CO$1017),0)</f>
        <v>0</v>
      </c>
    </row>
    <row r="89" spans="2:37" ht="33.75" hidden="1" customHeight="1">
      <c r="B89" s="566" t="s">
        <v>224</v>
      </c>
      <c r="C89" s="567"/>
      <c r="D89" s="577" t="s">
        <v>75</v>
      </c>
      <c r="E89" s="570">
        <v>1</v>
      </c>
      <c r="F89" s="571">
        <f t="shared" si="1"/>
        <v>0</v>
      </c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65">
        <f>IFERROR($E89*SUMIF('Daily Log'!$CK$18:$CK$1017,$B89,'Daily Log'!$CL$18:$CL$1017),0)</f>
        <v>0</v>
      </c>
      <c r="AK89" s="565">
        <f>IFERROR($E89*SUMIF('Daily Log'!$CN$18:$CN$1017,$B89,'Daily Log'!$CO$18:$CO$1017),0)</f>
        <v>0</v>
      </c>
    </row>
    <row r="90" spans="2:37" ht="33.75" hidden="1" customHeight="1">
      <c r="B90" s="566" t="s">
        <v>225</v>
      </c>
      <c r="C90" s="567"/>
      <c r="D90" s="577" t="s">
        <v>75</v>
      </c>
      <c r="E90" s="570">
        <v>1</v>
      </c>
      <c r="F90" s="571">
        <f t="shared" si="1"/>
        <v>1</v>
      </c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65">
        <f>IFERROR($E90*SUMIF('Daily Log'!$CK$18:$CK$1017,$B90,'Daily Log'!$CL$18:$CL$1017),0)</f>
        <v>1</v>
      </c>
      <c r="AK90" s="565">
        <f>IFERROR($E90*SUMIF('Daily Log'!$CN$18:$CN$1017,$B90,'Daily Log'!$CO$18:$CO$1017),0)</f>
        <v>0</v>
      </c>
    </row>
    <row r="91" spans="2:37" ht="33.75" hidden="1" customHeight="1">
      <c r="B91" s="566" t="s">
        <v>226</v>
      </c>
      <c r="C91" s="567"/>
      <c r="D91" s="577" t="s">
        <v>75</v>
      </c>
      <c r="E91" s="570">
        <v>1</v>
      </c>
      <c r="F91" s="571">
        <f t="shared" si="1"/>
        <v>0</v>
      </c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65">
        <f>IFERROR($E91*SUMIF('Daily Log'!$CK$18:$CK$1017,$B91,'Daily Log'!$CL$18:$CL$1017),0)</f>
        <v>0</v>
      </c>
      <c r="AK91" s="565">
        <f>IFERROR($E91*SUMIF('Daily Log'!$CN$18:$CN$1017,$B91,'Daily Log'!$CO$18:$CO$1017),0)</f>
        <v>0</v>
      </c>
    </row>
    <row r="92" spans="2:37" ht="33.75" hidden="1" customHeight="1">
      <c r="B92" s="566" t="s">
        <v>227</v>
      </c>
      <c r="C92" s="567"/>
      <c r="D92" s="577" t="s">
        <v>75</v>
      </c>
      <c r="E92" s="570">
        <v>1</v>
      </c>
      <c r="F92" s="571">
        <f t="shared" si="1"/>
        <v>0</v>
      </c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65">
        <f>IFERROR($E92*SUMIF('Daily Log'!$CK$18:$CK$1017,$B92,'Daily Log'!$CL$18:$CL$1017),0)</f>
        <v>0</v>
      </c>
      <c r="AK92" s="565">
        <f>IFERROR($E92*SUMIF('Daily Log'!$CN$18:$CN$1017,$B92,'Daily Log'!$CO$18:$CO$1017),0)</f>
        <v>0</v>
      </c>
    </row>
    <row r="93" spans="2:37" ht="33.75" hidden="1" customHeight="1">
      <c r="B93" s="566" t="s">
        <v>228</v>
      </c>
      <c r="C93" s="567"/>
      <c r="D93" s="577" t="s">
        <v>75</v>
      </c>
      <c r="E93" s="570">
        <v>1</v>
      </c>
      <c r="F93" s="571">
        <f t="shared" si="1"/>
        <v>0</v>
      </c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65">
        <f>IFERROR($E93*SUMIF('Daily Log'!$CK$18:$CK$1017,$B93,'Daily Log'!$CL$18:$CL$1017),0)</f>
        <v>0</v>
      </c>
      <c r="AK93" s="565">
        <f>IFERROR($E93*SUMIF('Daily Log'!$CN$18:$CN$1017,$B93,'Daily Log'!$CO$18:$CO$1017),0)</f>
        <v>0</v>
      </c>
    </row>
    <row r="94" spans="2:37" ht="33.75" hidden="1" customHeight="1">
      <c r="B94" s="566" t="s">
        <v>229</v>
      </c>
      <c r="C94" s="567"/>
      <c r="D94" s="577" t="s">
        <v>75</v>
      </c>
      <c r="E94" s="570">
        <v>1</v>
      </c>
      <c r="F94" s="571">
        <f t="shared" ref="F94:F160" si="2">SUM($G94:$AK94)</f>
        <v>0</v>
      </c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65">
        <f>IFERROR($E94*SUMIF('Daily Log'!$CK$18:$CK$1017,$B94,'Daily Log'!$CL$18:$CL$1017),0)</f>
        <v>0</v>
      </c>
      <c r="AK94" s="565">
        <f>IFERROR($E94*SUMIF('Daily Log'!$CN$18:$CN$1017,$B94,'Daily Log'!$CO$18:$CO$1017),0)</f>
        <v>0</v>
      </c>
    </row>
    <row r="95" spans="2:37" ht="33.75" hidden="1" customHeight="1">
      <c r="B95" s="566" t="s">
        <v>230</v>
      </c>
      <c r="C95" s="567"/>
      <c r="D95" s="577" t="s">
        <v>76</v>
      </c>
      <c r="E95" s="570">
        <v>1</v>
      </c>
      <c r="F95" s="571">
        <f t="shared" si="2"/>
        <v>6</v>
      </c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65">
        <f>IFERROR($E95*SUMIF('Daily Log'!$CK$18:$CK$1017,$B95,'Daily Log'!$CL$18:$CL$1017),0)</f>
        <v>6</v>
      </c>
      <c r="AK95" s="565">
        <f>IFERROR($E95*SUMIF('Daily Log'!$CN$18:$CN$1017,$B95,'Daily Log'!$CO$18:$CO$1017),0)</f>
        <v>0</v>
      </c>
    </row>
    <row r="96" spans="2:37" ht="33.75" hidden="1" customHeight="1">
      <c r="B96" s="566" t="s">
        <v>231</v>
      </c>
      <c r="C96" s="567"/>
      <c r="D96" s="577" t="s">
        <v>77</v>
      </c>
      <c r="E96" s="570">
        <v>1</v>
      </c>
      <c r="F96" s="571">
        <f t="shared" si="2"/>
        <v>4</v>
      </c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65">
        <f>IFERROR($E96*SUMIF('Daily Log'!$CK$18:$CK$1017,$B96,'Daily Log'!$CL$18:$CL$1017),0)</f>
        <v>4</v>
      </c>
      <c r="AK96" s="565">
        <f>IFERROR($E96*SUMIF('Daily Log'!$CN$18:$CN$1017,$B96,'Daily Log'!$CO$18:$CO$1017),0)</f>
        <v>0</v>
      </c>
    </row>
    <row r="97" spans="2:37" ht="33.75" hidden="1" customHeight="1">
      <c r="B97" s="566" t="s">
        <v>232</v>
      </c>
      <c r="C97" s="567"/>
      <c r="D97" s="577" t="s">
        <v>77</v>
      </c>
      <c r="E97" s="570">
        <v>1</v>
      </c>
      <c r="F97" s="571">
        <f t="shared" si="2"/>
        <v>0</v>
      </c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65">
        <f>IFERROR($E97*SUMIF('Daily Log'!$CK$18:$CK$1017,$B97,'Daily Log'!$CL$18:$CL$1017),0)</f>
        <v>0</v>
      </c>
      <c r="AK97" s="565">
        <f>IFERROR($E97*SUMIF('Daily Log'!$CN$18:$CN$1017,$B97,'Daily Log'!$CO$18:$CO$1017),0)</f>
        <v>0</v>
      </c>
    </row>
    <row r="98" spans="2:37" ht="33.75" hidden="1" customHeight="1">
      <c r="B98" s="566" t="s">
        <v>233</v>
      </c>
      <c r="C98" s="567"/>
      <c r="D98" s="577" t="s">
        <v>77</v>
      </c>
      <c r="E98" s="570">
        <v>1</v>
      </c>
      <c r="F98" s="571">
        <f t="shared" si="2"/>
        <v>1</v>
      </c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65">
        <f>IFERROR($E98*SUMIF('Daily Log'!$CK$18:$CK$1017,$B98,'Daily Log'!$CL$18:$CL$1017),0)</f>
        <v>1</v>
      </c>
      <c r="AK98" s="565">
        <f>IFERROR($E98*SUMIF('Daily Log'!$CN$18:$CN$1017,$B98,'Daily Log'!$CO$18:$CO$1017),0)</f>
        <v>0</v>
      </c>
    </row>
    <row r="99" spans="2:37" ht="33.75" hidden="1" customHeight="1">
      <c r="B99" s="566" t="s">
        <v>234</v>
      </c>
      <c r="C99" s="567"/>
      <c r="D99" s="577" t="s">
        <v>77</v>
      </c>
      <c r="E99" s="570">
        <v>1</v>
      </c>
      <c r="F99" s="571">
        <f t="shared" si="2"/>
        <v>1</v>
      </c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65">
        <f>IFERROR($E99*SUMIF('Daily Log'!$CK$18:$CK$1017,$B99,'Daily Log'!$CL$18:$CL$1017),0)</f>
        <v>1</v>
      </c>
      <c r="AK99" s="565">
        <f>IFERROR($E99*SUMIF('Daily Log'!$CN$18:$CN$1017,$B99,'Daily Log'!$CO$18:$CO$1017),0)</f>
        <v>0</v>
      </c>
    </row>
    <row r="100" spans="2:37" ht="33.75" hidden="1" customHeight="1">
      <c r="B100" s="566" t="s">
        <v>101</v>
      </c>
      <c r="C100" s="567"/>
      <c r="D100" s="577" t="s">
        <v>78</v>
      </c>
      <c r="E100" s="570">
        <v>1</v>
      </c>
      <c r="F100" s="571">
        <f t="shared" si="2"/>
        <v>180</v>
      </c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65">
        <f>IFERROR($E100*SUMIF('Daily Log'!$CK$18:$CK$1017,$B100,'Daily Log'!$CL$18:$CL$1017),0)</f>
        <v>180</v>
      </c>
      <c r="AK100" s="565">
        <f>IFERROR($E100*SUMIF('Daily Log'!$CN$18:$CN$1017,$B100,'Daily Log'!$CO$18:$CO$1017),0)</f>
        <v>0</v>
      </c>
    </row>
    <row r="101" spans="2:37" ht="33.75" hidden="1" customHeight="1">
      <c r="B101" s="566" t="s">
        <v>100</v>
      </c>
      <c r="C101" s="567"/>
      <c r="D101" s="577" t="s">
        <v>78</v>
      </c>
      <c r="E101" s="570">
        <v>1</v>
      </c>
      <c r="F101" s="571">
        <f t="shared" si="2"/>
        <v>338</v>
      </c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65">
        <f>IFERROR($E101*SUMIF('Daily Log'!$CK$18:$CK$1017,$B101,'Daily Log'!$CL$18:$CL$1017),0)</f>
        <v>338</v>
      </c>
      <c r="AK101" s="565">
        <f>IFERROR($E101*SUMIF('Daily Log'!$CN$18:$CN$1017,$B101,'Daily Log'!$CO$18:$CO$1017),0)</f>
        <v>0</v>
      </c>
    </row>
    <row r="102" spans="2:37" ht="33.75" hidden="1" customHeight="1">
      <c r="B102" s="566" t="s">
        <v>102</v>
      </c>
      <c r="C102" s="567"/>
      <c r="D102" s="577" t="s">
        <v>78</v>
      </c>
      <c r="E102" s="570">
        <v>1</v>
      </c>
      <c r="F102" s="571">
        <f t="shared" si="2"/>
        <v>303</v>
      </c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65">
        <f>IFERROR($E102*SUMIF('Daily Log'!$CK$18:$CK$1017,$B102,'Daily Log'!$CL$18:$CL$1017),0)</f>
        <v>303</v>
      </c>
      <c r="AK102" s="565">
        <f>IFERROR($E102*SUMIF('Daily Log'!$CN$18:$CN$1017,$B102,'Daily Log'!$CO$18:$CO$1017),0)</f>
        <v>0</v>
      </c>
    </row>
    <row r="103" spans="2:37" ht="33.75" hidden="1" customHeight="1">
      <c r="B103" s="566" t="s">
        <v>103</v>
      </c>
      <c r="C103" s="567"/>
      <c r="D103" s="577" t="s">
        <v>78</v>
      </c>
      <c r="E103" s="570">
        <v>1</v>
      </c>
      <c r="F103" s="571">
        <f t="shared" si="2"/>
        <v>570</v>
      </c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65">
        <f>IFERROR($E103*SUMIF('Daily Log'!$CK$18:$CK$1017,$B103,'Daily Log'!$CL$18:$CL$1017),0)</f>
        <v>570</v>
      </c>
      <c r="AK103" s="565">
        <f>IFERROR($E103*SUMIF('Daily Log'!$CN$18:$CN$1017,$B103,'Daily Log'!$CO$18:$CO$1017),0)</f>
        <v>0</v>
      </c>
    </row>
    <row r="104" spans="2:37" ht="33.75" hidden="1" customHeight="1">
      <c r="B104" s="566" t="s">
        <v>104</v>
      </c>
      <c r="C104" s="567"/>
      <c r="D104" s="577" t="s">
        <v>78</v>
      </c>
      <c r="E104" s="570">
        <v>1</v>
      </c>
      <c r="F104" s="571">
        <f t="shared" si="2"/>
        <v>524</v>
      </c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65">
        <f>IFERROR($E104*SUMIF('Daily Log'!$CK$18:$CK$1017,$B104,'Daily Log'!$CL$18:$CL$1017),0)</f>
        <v>524</v>
      </c>
      <c r="AK104" s="565">
        <f>IFERROR($E104*SUMIF('Daily Log'!$CN$18:$CN$1017,$B104,'Daily Log'!$CO$18:$CO$1017),0)</f>
        <v>0</v>
      </c>
    </row>
    <row r="105" spans="2:37" ht="33.75" hidden="1" customHeight="1">
      <c r="B105" s="566" t="s">
        <v>106</v>
      </c>
      <c r="C105" s="567"/>
      <c r="D105" s="577" t="s">
        <v>79</v>
      </c>
      <c r="E105" s="570">
        <v>1</v>
      </c>
      <c r="F105" s="571">
        <f t="shared" si="2"/>
        <v>19</v>
      </c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65">
        <f>IFERROR($E105*SUMIF('Daily Log'!$CK$18:$CK$1017,$B105,'Daily Log'!$CL$18:$CL$1017),0)</f>
        <v>19</v>
      </c>
      <c r="AK105" s="565">
        <f>IFERROR($E105*SUMIF('Daily Log'!$CN$18:$CN$1017,$B105,'Daily Log'!$CO$18:$CO$1017),0)</f>
        <v>0</v>
      </c>
    </row>
    <row r="106" spans="2:37" ht="33.75" hidden="1" customHeight="1">
      <c r="B106" s="566" t="s">
        <v>105</v>
      </c>
      <c r="C106" s="567"/>
      <c r="D106" s="577" t="s">
        <v>79</v>
      </c>
      <c r="E106" s="570">
        <v>1</v>
      </c>
      <c r="F106" s="571">
        <f t="shared" si="2"/>
        <v>33</v>
      </c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65">
        <f>IFERROR($E106*SUMIF('Daily Log'!$CK$18:$CK$1017,$B106,'Daily Log'!$CL$18:$CL$1017),0)</f>
        <v>33</v>
      </c>
      <c r="AK106" s="565">
        <f>IFERROR($E106*SUMIF('Daily Log'!$CN$18:$CN$1017,$B106,'Daily Log'!$CO$18:$CO$1017),0)</f>
        <v>0</v>
      </c>
    </row>
    <row r="107" spans="2:37" ht="33.75" hidden="1" customHeight="1">
      <c r="B107" s="566" t="s">
        <v>107</v>
      </c>
      <c r="C107" s="567"/>
      <c r="D107" s="577" t="s">
        <v>79</v>
      </c>
      <c r="E107" s="570">
        <v>1</v>
      </c>
      <c r="F107" s="571">
        <f t="shared" si="2"/>
        <v>9</v>
      </c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65">
        <f>IFERROR($E107*SUMIF('Daily Log'!$CK$18:$CK$1017,$B107,'Daily Log'!$CL$18:$CL$1017),0)</f>
        <v>9</v>
      </c>
      <c r="AK107" s="565">
        <f>IFERROR($E107*SUMIF('Daily Log'!$CN$18:$CN$1017,$B107,'Daily Log'!$CO$18:$CO$1017),0)</f>
        <v>0</v>
      </c>
    </row>
    <row r="108" spans="2:37" ht="33.75" hidden="1" customHeight="1">
      <c r="B108" s="566" t="s">
        <v>235</v>
      </c>
      <c r="C108" s="567"/>
      <c r="D108" s="577" t="s">
        <v>79</v>
      </c>
      <c r="E108" s="570">
        <v>1</v>
      </c>
      <c r="F108" s="571">
        <f t="shared" si="2"/>
        <v>27</v>
      </c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65">
        <f>IFERROR($E108*SUMIF('Daily Log'!$CK$18:$CK$1017,$B108,'Daily Log'!$CL$18:$CL$1017),0)</f>
        <v>27</v>
      </c>
      <c r="AK108" s="565">
        <f>IFERROR($E108*SUMIF('Daily Log'!$CN$18:$CN$1017,$B108,'Daily Log'!$CO$18:$CO$1017),0)</f>
        <v>0</v>
      </c>
    </row>
    <row r="109" spans="2:37" ht="33.75" hidden="1" customHeight="1">
      <c r="B109" s="566" t="s">
        <v>236</v>
      </c>
      <c r="C109" s="567"/>
      <c r="D109" s="577" t="s">
        <v>79</v>
      </c>
      <c r="E109" s="570">
        <v>1</v>
      </c>
      <c r="F109" s="571">
        <f t="shared" si="2"/>
        <v>67</v>
      </c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65">
        <f>IFERROR($E109*SUMIF('Daily Log'!$CK$18:$CK$1017,$B109,'Daily Log'!$CL$18:$CL$1017),0)</f>
        <v>67</v>
      </c>
      <c r="AK109" s="565">
        <f>IFERROR($E109*SUMIF('Daily Log'!$CN$18:$CN$1017,$B109,'Daily Log'!$CO$18:$CO$1017),0)</f>
        <v>0</v>
      </c>
    </row>
    <row r="110" spans="2:37" ht="33.75" hidden="1" customHeight="1">
      <c r="B110" s="566" t="s">
        <v>108</v>
      </c>
      <c r="C110" s="567"/>
      <c r="D110" s="577" t="s">
        <v>80</v>
      </c>
      <c r="E110" s="570">
        <v>1</v>
      </c>
      <c r="F110" s="571">
        <f t="shared" si="2"/>
        <v>229</v>
      </c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65">
        <f>IFERROR($E110*SUMIF('Daily Log'!$CK$18:$CK$1017,$B110,'Daily Log'!$CL$18:$CL$1017),0)</f>
        <v>229</v>
      </c>
      <c r="AK110" s="565">
        <f>IFERROR($E110*SUMIF('Daily Log'!$CN$18:$CN$1017,$B110,'Daily Log'!$CO$18:$CO$1017),0)</f>
        <v>0</v>
      </c>
    </row>
    <row r="111" spans="2:37" ht="33.75" hidden="1" customHeight="1">
      <c r="B111" s="566" t="s">
        <v>237</v>
      </c>
      <c r="C111" s="567"/>
      <c r="D111" s="577" t="s">
        <v>80</v>
      </c>
      <c r="E111" s="570">
        <v>1</v>
      </c>
      <c r="F111" s="571">
        <f t="shared" si="2"/>
        <v>48</v>
      </c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65">
        <f>IFERROR($E111*SUMIF('Daily Log'!$CK$18:$CK$1017,$B111,'Daily Log'!$CL$18:$CL$1017),0)</f>
        <v>48</v>
      </c>
      <c r="AK111" s="565">
        <f>IFERROR($E111*SUMIF('Daily Log'!$CN$18:$CN$1017,$B111,'Daily Log'!$CO$18:$CO$1017),0)</f>
        <v>0</v>
      </c>
    </row>
    <row r="112" spans="2:37" ht="33.75" hidden="1" customHeight="1">
      <c r="B112" s="566" t="s">
        <v>109</v>
      </c>
      <c r="C112" s="567"/>
      <c r="D112" s="577" t="s">
        <v>80</v>
      </c>
      <c r="E112" s="570">
        <v>1</v>
      </c>
      <c r="F112" s="571">
        <f t="shared" si="2"/>
        <v>571</v>
      </c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65">
        <f>IFERROR($E112*SUMIF('Daily Log'!$CK$18:$CK$1017,$B112,'Daily Log'!$CL$18:$CL$1017),0)</f>
        <v>571</v>
      </c>
      <c r="AK112" s="565">
        <f>IFERROR($E112*SUMIF('Daily Log'!$CN$18:$CN$1017,$B112,'Daily Log'!$CO$18:$CO$1017),0)</f>
        <v>0</v>
      </c>
    </row>
    <row r="113" spans="2:37" ht="33.75" hidden="1" customHeight="1">
      <c r="B113" s="566" t="s">
        <v>116</v>
      </c>
      <c r="C113" s="567"/>
      <c r="D113" s="577" t="s">
        <v>81</v>
      </c>
      <c r="E113" s="570">
        <v>1</v>
      </c>
      <c r="F113" s="571">
        <f t="shared" si="2"/>
        <v>451</v>
      </c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65">
        <f>IFERROR($E113*SUMIF('Daily Log'!$CK$18:$CK$1017,$B113,'Daily Log'!$CL$18:$CL$1017),0)</f>
        <v>451</v>
      </c>
      <c r="AK113" s="565">
        <f>IFERROR($E113*SUMIF('Daily Log'!$CN$18:$CN$1017,$B113,'Daily Log'!$CO$18:$CO$1017),0)</f>
        <v>0</v>
      </c>
    </row>
    <row r="114" spans="2:37" ht="33.75" hidden="1" customHeight="1">
      <c r="B114" s="566" t="s">
        <v>117</v>
      </c>
      <c r="C114" s="567"/>
      <c r="D114" s="577" t="s">
        <v>81</v>
      </c>
      <c r="E114" s="570">
        <v>1</v>
      </c>
      <c r="F114" s="571">
        <f t="shared" si="2"/>
        <v>147</v>
      </c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65">
        <f>IFERROR($E114*SUMIF('Daily Log'!$CK$18:$CK$1017,$B114,'Daily Log'!$CL$18:$CL$1017),0)</f>
        <v>147</v>
      </c>
      <c r="AK114" s="565">
        <f>IFERROR($E114*SUMIF('Daily Log'!$CN$18:$CN$1017,$B114,'Daily Log'!$CO$18:$CO$1017),0)</f>
        <v>0</v>
      </c>
    </row>
    <row r="115" spans="2:37" ht="33.75" hidden="1" customHeight="1">
      <c r="B115" s="566" t="s">
        <v>118</v>
      </c>
      <c r="C115" s="567"/>
      <c r="D115" s="577" t="s">
        <v>81</v>
      </c>
      <c r="E115" s="570">
        <v>1</v>
      </c>
      <c r="F115" s="571">
        <f t="shared" si="2"/>
        <v>282</v>
      </c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65">
        <f>IFERROR($E115*SUMIF('Daily Log'!$CK$18:$CK$1017,$B115,'Daily Log'!$CL$18:$CL$1017),0)</f>
        <v>282</v>
      </c>
      <c r="AK115" s="565">
        <f>IFERROR($E115*SUMIF('Daily Log'!$CN$18:$CN$1017,$B115,'Daily Log'!$CO$18:$CO$1017),0)</f>
        <v>0</v>
      </c>
    </row>
    <row r="116" spans="2:37" ht="33.75" hidden="1" customHeight="1">
      <c r="B116" s="566" t="s">
        <v>115</v>
      </c>
      <c r="C116" s="567"/>
      <c r="D116" s="577" t="s">
        <v>81</v>
      </c>
      <c r="E116" s="570">
        <v>1</v>
      </c>
      <c r="F116" s="571">
        <f t="shared" si="2"/>
        <v>763</v>
      </c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65">
        <f>IFERROR($E116*SUMIF('Daily Log'!$CK$18:$CK$1017,$B116,'Daily Log'!$CL$18:$CL$1017),0)</f>
        <v>763</v>
      </c>
      <c r="AK116" s="565">
        <f>IFERROR($E116*SUMIF('Daily Log'!$CN$18:$CN$1017,$B116,'Daily Log'!$CO$18:$CO$1017),0)</f>
        <v>0</v>
      </c>
    </row>
    <row r="117" spans="2:37" ht="33.75" hidden="1" customHeight="1">
      <c r="B117" s="566" t="s">
        <v>110</v>
      </c>
      <c r="C117" s="567"/>
      <c r="D117" s="577" t="s">
        <v>81</v>
      </c>
      <c r="E117" s="570">
        <v>1</v>
      </c>
      <c r="F117" s="571">
        <f t="shared" si="2"/>
        <v>835</v>
      </c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65">
        <f>IFERROR($E117*SUMIF('Daily Log'!$CK$18:$CK$1017,$B117,'Daily Log'!$CL$18:$CL$1017),0)</f>
        <v>835</v>
      </c>
      <c r="AK117" s="565">
        <f>IFERROR($E117*SUMIF('Daily Log'!$CN$18:$CN$1017,$B117,'Daily Log'!$CO$18:$CO$1017),0)</f>
        <v>0</v>
      </c>
    </row>
    <row r="118" spans="2:37" ht="33.75" hidden="1" customHeight="1">
      <c r="B118" s="566" t="s">
        <v>111</v>
      </c>
      <c r="C118" s="567"/>
      <c r="D118" s="577" t="s">
        <v>81</v>
      </c>
      <c r="E118" s="570">
        <v>1</v>
      </c>
      <c r="F118" s="571">
        <f t="shared" si="2"/>
        <v>1113</v>
      </c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65">
        <f>IFERROR($E118*SUMIF('Daily Log'!$CK$18:$CK$1017,$B118,'Daily Log'!$CL$18:$CL$1017),0)</f>
        <v>1113</v>
      </c>
      <c r="AK118" s="565">
        <f>IFERROR($E118*SUMIF('Daily Log'!$CN$18:$CN$1017,$B118,'Daily Log'!$CO$18:$CO$1017),0)</f>
        <v>0</v>
      </c>
    </row>
    <row r="119" spans="2:37" ht="33.75" hidden="1" customHeight="1">
      <c r="B119" s="566" t="s">
        <v>112</v>
      </c>
      <c r="C119" s="567"/>
      <c r="D119" s="577" t="s">
        <v>81</v>
      </c>
      <c r="E119" s="570">
        <v>1</v>
      </c>
      <c r="F119" s="571">
        <f t="shared" si="2"/>
        <v>376</v>
      </c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65">
        <f>IFERROR($E119*SUMIF('Daily Log'!$CK$18:$CK$1017,$B119,'Daily Log'!$CL$18:$CL$1017),0)</f>
        <v>376</v>
      </c>
      <c r="AK119" s="565">
        <f>IFERROR($E119*SUMIF('Daily Log'!$CN$18:$CN$1017,$B119,'Daily Log'!$CO$18:$CO$1017),0)</f>
        <v>0</v>
      </c>
    </row>
    <row r="120" spans="2:37" ht="33.75" hidden="1" customHeight="1">
      <c r="B120" s="566" t="s">
        <v>113</v>
      </c>
      <c r="C120" s="567"/>
      <c r="D120" s="577" t="s">
        <v>81</v>
      </c>
      <c r="E120" s="570">
        <v>1</v>
      </c>
      <c r="F120" s="571">
        <f t="shared" si="2"/>
        <v>1659</v>
      </c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65">
        <f>IFERROR($E120*SUMIF('Daily Log'!$CK$18:$CK$1017,$B120,'Daily Log'!$CL$18:$CL$1017),0)</f>
        <v>1659</v>
      </c>
      <c r="AK120" s="565">
        <f>IFERROR($E120*SUMIF('Daily Log'!$CN$18:$CN$1017,$B120,'Daily Log'!$CO$18:$CO$1017),0)</f>
        <v>0</v>
      </c>
    </row>
    <row r="121" spans="2:37" ht="33.75" hidden="1" customHeight="1">
      <c r="B121" s="566" t="s">
        <v>127</v>
      </c>
      <c r="C121" s="567"/>
      <c r="D121" s="577" t="s">
        <v>82</v>
      </c>
      <c r="E121" s="570">
        <v>1</v>
      </c>
      <c r="F121" s="571">
        <f t="shared" si="2"/>
        <v>469</v>
      </c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65">
        <f>IFERROR($E121*SUMIF('Daily Log'!$CK$18:$CK$1017,$B121,'Daily Log'!$CL$18:$CL$1017),0)</f>
        <v>469</v>
      </c>
      <c r="AK121" s="565">
        <f>IFERROR($E121*SUMIF('Daily Log'!$CN$18:$CN$1017,$B121,'Daily Log'!$CO$18:$CO$1017),0)</f>
        <v>0</v>
      </c>
    </row>
    <row r="122" spans="2:37" ht="33.75" hidden="1" customHeight="1">
      <c r="B122" s="566" t="s">
        <v>128</v>
      </c>
      <c r="C122" s="567"/>
      <c r="D122" s="577" t="s">
        <v>82</v>
      </c>
      <c r="E122" s="570">
        <v>1</v>
      </c>
      <c r="F122" s="571">
        <f t="shared" si="2"/>
        <v>116</v>
      </c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65">
        <f>IFERROR($E122*SUMIF('Daily Log'!$CK$18:$CK$1017,$B122,'Daily Log'!$CL$18:$CL$1017),0)</f>
        <v>116</v>
      </c>
      <c r="AK122" s="565">
        <f>IFERROR($E122*SUMIF('Daily Log'!$CN$18:$CN$1017,$B122,'Daily Log'!$CO$18:$CO$1017),0)</f>
        <v>0</v>
      </c>
    </row>
    <row r="123" spans="2:37" ht="33.75" hidden="1" customHeight="1">
      <c r="B123" s="566" t="s">
        <v>129</v>
      </c>
      <c r="C123" s="567"/>
      <c r="D123" s="577" t="s">
        <v>82</v>
      </c>
      <c r="E123" s="570">
        <v>1</v>
      </c>
      <c r="F123" s="571">
        <f t="shared" si="2"/>
        <v>38</v>
      </c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65">
        <f>IFERROR($E123*SUMIF('Daily Log'!$CK$18:$CK$1017,$B123,'Daily Log'!$CL$18:$CL$1017),0)</f>
        <v>38</v>
      </c>
      <c r="AK123" s="565">
        <f>IFERROR($E123*SUMIF('Daily Log'!$CN$18:$CN$1017,$B123,'Daily Log'!$CO$18:$CO$1017),0)</f>
        <v>0</v>
      </c>
    </row>
    <row r="124" spans="2:37" ht="33.75" hidden="1" customHeight="1">
      <c r="B124" s="578" t="s">
        <v>126</v>
      </c>
      <c r="C124" s="567"/>
      <c r="D124" s="577" t="s">
        <v>82</v>
      </c>
      <c r="E124" s="570">
        <v>1</v>
      </c>
      <c r="F124" s="571">
        <f t="shared" si="2"/>
        <v>167</v>
      </c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65">
        <f>IFERROR($E124*SUMIF('Daily Log'!$CK$18:$CK$1017,$B124,'Daily Log'!$CL$18:$CL$1017),0)</f>
        <v>167</v>
      </c>
      <c r="AK124" s="565">
        <f>IFERROR($E124*SUMIF('Daily Log'!$CN$18:$CN$1017,$B124,'Daily Log'!$CO$18:$CO$1017),0)</f>
        <v>0</v>
      </c>
    </row>
    <row r="125" spans="2:37" ht="33.75" hidden="1" customHeight="1">
      <c r="B125" s="566" t="s">
        <v>122</v>
      </c>
      <c r="C125" s="567"/>
      <c r="D125" s="577" t="s">
        <v>82</v>
      </c>
      <c r="E125" s="570">
        <v>1</v>
      </c>
      <c r="F125" s="571">
        <f t="shared" si="2"/>
        <v>278</v>
      </c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65">
        <f>IFERROR($E125*SUMIF('Daily Log'!$CK$18:$CK$1017,$B125,'Daily Log'!$CL$18:$CL$1017),0)</f>
        <v>278</v>
      </c>
      <c r="AK125" s="565">
        <f>IFERROR($E125*SUMIF('Daily Log'!$CN$18:$CN$1017,$B125,'Daily Log'!$CO$18:$CO$1017),0)</f>
        <v>0</v>
      </c>
    </row>
    <row r="126" spans="2:37" ht="33.75" hidden="1" customHeight="1">
      <c r="B126" s="578" t="s">
        <v>123</v>
      </c>
      <c r="C126" s="567"/>
      <c r="D126" s="577" t="s">
        <v>82</v>
      </c>
      <c r="E126" s="570">
        <v>1</v>
      </c>
      <c r="F126" s="571">
        <f t="shared" si="2"/>
        <v>510</v>
      </c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65">
        <f>IFERROR($E126*SUMIF('Daily Log'!$CK$18:$CK$1017,$B126,'Daily Log'!$CL$18:$CL$1017),0)</f>
        <v>510</v>
      </c>
      <c r="AK126" s="565">
        <f>IFERROR($E126*SUMIF('Daily Log'!$CN$18:$CN$1017,$B126,'Daily Log'!$CO$18:$CO$1017),0)</f>
        <v>0</v>
      </c>
    </row>
    <row r="127" spans="2:37" ht="33.75" hidden="1" customHeight="1">
      <c r="B127" s="578" t="s">
        <v>124</v>
      </c>
      <c r="C127" s="567"/>
      <c r="D127" s="577" t="s">
        <v>82</v>
      </c>
      <c r="E127" s="570">
        <v>1</v>
      </c>
      <c r="F127" s="571">
        <f t="shared" si="2"/>
        <v>267</v>
      </c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65">
        <f>IFERROR($E127*SUMIF('Daily Log'!$CK$18:$CK$1017,$B127,'Daily Log'!$CL$18:$CL$1017),0)</f>
        <v>267</v>
      </c>
      <c r="AK127" s="565">
        <f>IFERROR($E127*SUMIF('Daily Log'!$CN$18:$CN$1017,$B127,'Daily Log'!$CO$18:$CO$1017),0)</f>
        <v>0</v>
      </c>
    </row>
    <row r="128" spans="2:37" ht="33.75" hidden="1" customHeight="1">
      <c r="B128" s="566" t="s">
        <v>125</v>
      </c>
      <c r="C128" s="567"/>
      <c r="D128" s="577" t="s">
        <v>82</v>
      </c>
      <c r="E128" s="570">
        <v>1</v>
      </c>
      <c r="F128" s="571">
        <f t="shared" si="2"/>
        <v>1140</v>
      </c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65">
        <f>IFERROR($E128*SUMIF('Daily Log'!$CK$18:$CK$1017,$B128,'Daily Log'!$CL$18:$CL$1017),0)</f>
        <v>1140</v>
      </c>
      <c r="AK128" s="565">
        <f>IFERROR($E128*SUMIF('Daily Log'!$CN$18:$CN$1017,$B128,'Daily Log'!$CO$18:$CO$1017),0)</f>
        <v>0</v>
      </c>
    </row>
    <row r="129" spans="2:37" ht="33.75" hidden="1" customHeight="1">
      <c r="B129" s="566" t="s">
        <v>119</v>
      </c>
      <c r="C129" s="567"/>
      <c r="D129" s="577" t="s">
        <v>82</v>
      </c>
      <c r="E129" s="570">
        <v>1</v>
      </c>
      <c r="F129" s="571">
        <f t="shared" si="2"/>
        <v>65</v>
      </c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65">
        <f>IFERROR($E129*SUMIF('Daily Log'!$CK$18:$CK$1017,$B129,'Daily Log'!$CL$18:$CL$1017),0)</f>
        <v>65</v>
      </c>
      <c r="AK129" s="565">
        <f>IFERROR($E129*SUMIF('Daily Log'!$CN$18:$CN$1017,$B129,'Daily Log'!$CO$18:$CO$1017),0)</f>
        <v>0</v>
      </c>
    </row>
    <row r="130" spans="2:37" ht="33.75" hidden="1" customHeight="1">
      <c r="B130" s="578" t="s">
        <v>120</v>
      </c>
      <c r="C130" s="567"/>
      <c r="D130" s="577" t="s">
        <v>82</v>
      </c>
      <c r="E130" s="570">
        <v>1</v>
      </c>
      <c r="F130" s="571">
        <f t="shared" si="2"/>
        <v>13</v>
      </c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65">
        <f>IFERROR($E130*SUMIF('Daily Log'!$CK$18:$CK$1017,$B130,'Daily Log'!$CL$18:$CL$1017),0)</f>
        <v>13</v>
      </c>
      <c r="AK130" s="565">
        <f>IFERROR($E130*SUMIF('Daily Log'!$CN$18:$CN$1017,$B130,'Daily Log'!$CO$18:$CO$1017),0)</f>
        <v>0</v>
      </c>
    </row>
    <row r="131" spans="2:37" ht="33.75" hidden="1" customHeight="1">
      <c r="B131" s="566" t="s">
        <v>121</v>
      </c>
      <c r="C131" s="567"/>
      <c r="D131" s="577" t="s">
        <v>82</v>
      </c>
      <c r="E131" s="570">
        <v>1</v>
      </c>
      <c r="F131" s="571">
        <f t="shared" si="2"/>
        <v>34</v>
      </c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65">
        <f>IFERROR($E131*SUMIF('Daily Log'!$CK$18:$CK$1017,$B131,'Daily Log'!$CL$18:$CL$1017),0)</f>
        <v>34</v>
      </c>
      <c r="AK131" s="565">
        <f>IFERROR($E131*SUMIF('Daily Log'!$CN$18:$CN$1017,$B131,'Daily Log'!$CO$18:$CO$1017),0)</f>
        <v>0</v>
      </c>
    </row>
    <row r="132" spans="2:37" ht="33.75" hidden="1" customHeight="1">
      <c r="B132" s="566" t="s">
        <v>130</v>
      </c>
      <c r="C132" s="567"/>
      <c r="D132" s="577" t="s">
        <v>83</v>
      </c>
      <c r="E132" s="570">
        <v>1</v>
      </c>
      <c r="F132" s="571">
        <f t="shared" si="2"/>
        <v>38</v>
      </c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65">
        <f>IFERROR($E132*SUMIF('Daily Log'!$CK$18:$CK$1017,$B132,'Daily Log'!$CL$18:$CL$1017),0)</f>
        <v>38</v>
      </c>
      <c r="AK132" s="565">
        <f>IFERROR($E132*SUMIF('Daily Log'!$CN$18:$CN$1017,$B132,'Daily Log'!$CO$18:$CO$1017),0)</f>
        <v>0</v>
      </c>
    </row>
    <row r="133" spans="2:37" ht="33.75" hidden="1" customHeight="1">
      <c r="B133" s="566" t="s">
        <v>345</v>
      </c>
      <c r="C133" s="567"/>
      <c r="D133" s="577" t="s">
        <v>83</v>
      </c>
      <c r="E133" s="570">
        <v>1</v>
      </c>
      <c r="F133" s="571">
        <f t="shared" si="2"/>
        <v>3</v>
      </c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65">
        <f>IFERROR($E133*SUMIF('Daily Log'!$CK$18:$CK$1017,$B133,'Daily Log'!$CL$18:$CL$1017),0)</f>
        <v>3</v>
      </c>
      <c r="AK133" s="565">
        <f>IFERROR($E133*SUMIF('Daily Log'!$CN$18:$CN$1017,$B133,'Daily Log'!$CO$18:$CO$1017),0)</f>
        <v>0</v>
      </c>
    </row>
    <row r="134" spans="2:37" ht="33.75" hidden="1" customHeight="1">
      <c r="B134" s="579" t="s">
        <v>131</v>
      </c>
      <c r="C134" s="567"/>
      <c r="D134" s="577" t="s">
        <v>83</v>
      </c>
      <c r="E134" s="570">
        <v>1</v>
      </c>
      <c r="F134" s="571">
        <f t="shared" si="2"/>
        <v>62</v>
      </c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65">
        <f>IFERROR($E134*SUMIF('Daily Log'!$CK$18:$CK$1017,$B134,'Daily Log'!$CL$18:$CL$1017),0)</f>
        <v>62</v>
      </c>
      <c r="AK134" s="565">
        <f>IFERROR($E134*SUMIF('Daily Log'!$CN$18:$CN$1017,$B134,'Daily Log'!$CO$18:$CO$1017),0)</f>
        <v>0</v>
      </c>
    </row>
    <row r="135" spans="2:37" ht="33.75" hidden="1" customHeight="1">
      <c r="B135" s="579" t="s">
        <v>238</v>
      </c>
      <c r="C135" s="567"/>
      <c r="D135" s="577" t="s">
        <v>83</v>
      </c>
      <c r="E135" s="570">
        <v>1</v>
      </c>
      <c r="F135" s="571">
        <f t="shared" si="2"/>
        <v>21</v>
      </c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65">
        <f>IFERROR($E135*SUMIF('Daily Log'!$CK$18:$CK$1017,$B135,'Daily Log'!$CL$18:$CL$1017),0)</f>
        <v>21</v>
      </c>
      <c r="AK135" s="565">
        <f>IFERROR($E135*SUMIF('Daily Log'!$CN$18:$CN$1017,$B135,'Daily Log'!$CO$18:$CO$1017),0)</f>
        <v>0</v>
      </c>
    </row>
    <row r="136" spans="2:37" ht="33.75" hidden="1" customHeight="1">
      <c r="B136" s="579" t="s">
        <v>132</v>
      </c>
      <c r="C136" s="567"/>
      <c r="D136" s="577" t="s">
        <v>83</v>
      </c>
      <c r="E136" s="570">
        <v>1</v>
      </c>
      <c r="F136" s="571">
        <f t="shared" si="2"/>
        <v>25</v>
      </c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65">
        <f>IFERROR($E136*SUMIF('Daily Log'!$CK$18:$CK$1017,$B136,'Daily Log'!$CL$18:$CL$1017),0)</f>
        <v>25</v>
      </c>
      <c r="AK136" s="565">
        <f>IFERROR($E136*SUMIF('Daily Log'!$CN$18:$CN$1017,$B136,'Daily Log'!$CO$18:$CO$1017),0)</f>
        <v>0</v>
      </c>
    </row>
    <row r="137" spans="2:37" ht="33.75" hidden="1" customHeight="1">
      <c r="B137" s="566" t="s">
        <v>133</v>
      </c>
      <c r="C137" s="567"/>
      <c r="D137" s="577" t="s">
        <v>83</v>
      </c>
      <c r="E137" s="570">
        <v>1</v>
      </c>
      <c r="F137" s="571">
        <f t="shared" si="2"/>
        <v>30</v>
      </c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65">
        <f>IFERROR($E137*SUMIF('Daily Log'!$CK$18:$CK$1017,$B137,'Daily Log'!$CL$18:$CL$1017),0)</f>
        <v>30</v>
      </c>
      <c r="AK137" s="565">
        <f>IFERROR($E137*SUMIF('Daily Log'!$CN$18:$CN$1017,$B137,'Daily Log'!$CO$18:$CO$1017),0)</f>
        <v>0</v>
      </c>
    </row>
    <row r="138" spans="2:37" ht="33.75" hidden="1" customHeight="1">
      <c r="B138" s="566" t="s">
        <v>134</v>
      </c>
      <c r="C138" s="567"/>
      <c r="D138" s="577" t="s">
        <v>83</v>
      </c>
      <c r="E138" s="570">
        <v>1</v>
      </c>
      <c r="F138" s="571">
        <f t="shared" si="2"/>
        <v>13</v>
      </c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65">
        <f>IFERROR($E138*SUMIF('Daily Log'!$CK$18:$CK$1017,$B138,'Daily Log'!$CL$18:$CL$1017),0)</f>
        <v>13</v>
      </c>
      <c r="AK138" s="565">
        <f>IFERROR($E138*SUMIF('Daily Log'!$CN$18:$CN$1017,$B138,'Daily Log'!$CO$18:$CO$1017),0)</f>
        <v>0</v>
      </c>
    </row>
    <row r="139" spans="2:37" ht="33.75" hidden="1" customHeight="1">
      <c r="B139" s="566" t="s">
        <v>239</v>
      </c>
      <c r="C139" s="567"/>
      <c r="D139" s="577" t="s">
        <v>373</v>
      </c>
      <c r="E139" s="570">
        <v>1</v>
      </c>
      <c r="F139" s="571">
        <f t="shared" si="2"/>
        <v>40</v>
      </c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65">
        <f>IFERROR($E139*SUMIF('Daily Log'!$CK$18:$CK$1017,$B139,'Daily Log'!$CL$18:$CL$1017),0)</f>
        <v>40</v>
      </c>
      <c r="AK139" s="565">
        <f>IFERROR($E139*SUMIF('Daily Log'!$CN$18:$CN$1017,$B139,'Daily Log'!$CO$18:$CO$1017),0)</f>
        <v>0</v>
      </c>
    </row>
    <row r="140" spans="2:37" ht="33.75" hidden="1" customHeight="1">
      <c r="B140" s="566" t="s">
        <v>141</v>
      </c>
      <c r="C140" s="567"/>
      <c r="D140" s="577" t="s">
        <v>373</v>
      </c>
      <c r="E140" s="570">
        <v>1</v>
      </c>
      <c r="F140" s="571">
        <f t="shared" si="2"/>
        <v>38</v>
      </c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65">
        <f>IFERROR($E140*SUMIF('Daily Log'!$CK$18:$CK$1017,$B140,'Daily Log'!$CL$18:$CL$1017),0)</f>
        <v>38</v>
      </c>
      <c r="AK140" s="565">
        <f>IFERROR($E140*SUMIF('Daily Log'!$CN$18:$CN$1017,$B140,'Daily Log'!$CO$18:$CO$1017),0)</f>
        <v>0</v>
      </c>
    </row>
    <row r="141" spans="2:37" ht="33.75" hidden="1" customHeight="1">
      <c r="B141" s="566" t="s">
        <v>240</v>
      </c>
      <c r="C141" s="567"/>
      <c r="D141" s="577" t="s">
        <v>373</v>
      </c>
      <c r="E141" s="570">
        <v>1</v>
      </c>
      <c r="F141" s="571">
        <f t="shared" si="2"/>
        <v>0</v>
      </c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65">
        <f>IFERROR($E141*SUMIF('Daily Log'!$CK$18:$CK$1017,$B141,'Daily Log'!$CL$18:$CL$1017),0)</f>
        <v>0</v>
      </c>
      <c r="AK141" s="565">
        <f>IFERROR($E141*SUMIF('Daily Log'!$CN$18:$CN$1017,$B141,'Daily Log'!$CO$18:$CO$1017),0)</f>
        <v>0</v>
      </c>
    </row>
    <row r="142" spans="2:37" ht="33.75" hidden="1" customHeight="1">
      <c r="B142" s="566" t="s">
        <v>142</v>
      </c>
      <c r="C142" s="567"/>
      <c r="D142" s="577" t="s">
        <v>373</v>
      </c>
      <c r="E142" s="570">
        <v>1</v>
      </c>
      <c r="F142" s="571">
        <f t="shared" si="2"/>
        <v>12</v>
      </c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65">
        <f>IFERROR($E142*SUMIF('Daily Log'!$CK$18:$CK$1017,$B142,'Daily Log'!$CL$18:$CL$1017),0)</f>
        <v>12</v>
      </c>
      <c r="AK142" s="565">
        <f>IFERROR($E142*SUMIF('Daily Log'!$CN$18:$CN$1017,$B142,'Daily Log'!$CO$18:$CO$1017),0)</f>
        <v>0</v>
      </c>
    </row>
    <row r="143" spans="2:37" ht="33.75" hidden="1" customHeight="1">
      <c r="B143" s="566" t="s">
        <v>143</v>
      </c>
      <c r="C143" s="567"/>
      <c r="D143" s="577" t="s">
        <v>373</v>
      </c>
      <c r="E143" s="570">
        <v>1</v>
      </c>
      <c r="F143" s="571">
        <f t="shared" si="2"/>
        <v>70</v>
      </c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65">
        <f>IFERROR($E143*SUMIF('Daily Log'!$CK$18:$CK$1017,$B143,'Daily Log'!$CL$18:$CL$1017),0)</f>
        <v>70</v>
      </c>
      <c r="AK143" s="565">
        <f>IFERROR($E143*SUMIF('Daily Log'!$CN$18:$CN$1017,$B143,'Daily Log'!$CO$18:$CO$1017),0)</f>
        <v>0</v>
      </c>
    </row>
    <row r="144" spans="2:37" ht="33.75" hidden="1" customHeight="1">
      <c r="B144" s="566" t="s">
        <v>144</v>
      </c>
      <c r="C144" s="567"/>
      <c r="D144" s="577" t="s">
        <v>373</v>
      </c>
      <c r="E144" s="570">
        <v>1</v>
      </c>
      <c r="F144" s="571">
        <f t="shared" si="2"/>
        <v>27</v>
      </c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65">
        <f>IFERROR($E144*SUMIF('Daily Log'!$CK$18:$CK$1017,$B144,'Daily Log'!$CL$18:$CL$1017),0)</f>
        <v>27</v>
      </c>
      <c r="AK144" s="565">
        <f>IFERROR($E144*SUMIF('Daily Log'!$CN$18:$CN$1017,$B144,'Daily Log'!$CO$18:$CO$1017),0)</f>
        <v>0</v>
      </c>
    </row>
    <row r="145" spans="1:37" ht="33.75" hidden="1" customHeight="1">
      <c r="B145" s="566" t="s">
        <v>145</v>
      </c>
      <c r="C145" s="567"/>
      <c r="D145" s="577" t="s">
        <v>373</v>
      </c>
      <c r="E145" s="570">
        <v>1</v>
      </c>
      <c r="F145" s="571">
        <f t="shared" si="2"/>
        <v>21</v>
      </c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65">
        <f>IFERROR($E145*SUMIF('Daily Log'!$CK$18:$CK$1017,$B145,'Daily Log'!$CL$18:$CL$1017),0)</f>
        <v>21</v>
      </c>
      <c r="AK145" s="565">
        <f>IFERROR($E145*SUMIF('Daily Log'!$CN$18:$CN$1017,$B145,'Daily Log'!$CO$18:$CO$1017),0)</f>
        <v>0</v>
      </c>
    </row>
    <row r="146" spans="1:37" ht="33.75" hidden="1" customHeight="1">
      <c r="B146" s="566" t="s">
        <v>241</v>
      </c>
      <c r="C146" s="567"/>
      <c r="D146" s="577" t="s">
        <v>373</v>
      </c>
      <c r="E146" s="570">
        <v>1</v>
      </c>
      <c r="F146" s="571">
        <f t="shared" si="2"/>
        <v>10</v>
      </c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65">
        <f>IFERROR($E146*SUMIF('Daily Log'!$CK$18:$CK$1017,$B146,'Daily Log'!$CL$18:$CL$1017),0)</f>
        <v>10</v>
      </c>
      <c r="AK146" s="565">
        <f>IFERROR($E146*SUMIF('Daily Log'!$CN$18:$CN$1017,$B146,'Daily Log'!$CO$18:$CO$1017),0)</f>
        <v>0</v>
      </c>
    </row>
    <row r="147" spans="1:37" ht="33.75" hidden="1" customHeight="1">
      <c r="B147" s="566" t="s">
        <v>146</v>
      </c>
      <c r="C147" s="567"/>
      <c r="D147" s="577" t="s">
        <v>373</v>
      </c>
      <c r="E147" s="570">
        <v>1</v>
      </c>
      <c r="F147" s="571">
        <f t="shared" si="2"/>
        <v>12</v>
      </c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65">
        <f>IFERROR($E147*SUMIF('Daily Log'!$CK$18:$CK$1017,$B147,'Daily Log'!$CL$18:$CL$1017),0)</f>
        <v>12</v>
      </c>
      <c r="AK147" s="565">
        <f>IFERROR($E147*SUMIF('Daily Log'!$CN$18:$CN$1017,$B147,'Daily Log'!$CO$18:$CO$1017),0)</f>
        <v>0</v>
      </c>
    </row>
    <row r="148" spans="1:37" ht="33.75" hidden="1" customHeight="1">
      <c r="A148" s="156" t="s">
        <v>38</v>
      </c>
      <c r="B148" s="566" t="s">
        <v>147</v>
      </c>
      <c r="C148" s="567"/>
      <c r="D148" s="577" t="s">
        <v>373</v>
      </c>
      <c r="E148" s="570">
        <v>1</v>
      </c>
      <c r="F148" s="571">
        <f t="shared" si="2"/>
        <v>8</v>
      </c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65">
        <f>IFERROR($E148*SUMIF('Daily Log'!$CK$18:$CK$1017,$B148,'Daily Log'!$CL$18:$CL$1017),0)</f>
        <v>8</v>
      </c>
      <c r="AK148" s="565">
        <f>IFERROR($E148*SUMIF('Daily Log'!$CN$18:$CN$1017,$B148,'Daily Log'!$CO$18:$CO$1017),0)</f>
        <v>0</v>
      </c>
    </row>
    <row r="149" spans="1:37" ht="33.75" hidden="1" customHeight="1">
      <c r="B149" s="566" t="s">
        <v>148</v>
      </c>
      <c r="C149" s="567"/>
      <c r="D149" s="577" t="s">
        <v>373</v>
      </c>
      <c r="E149" s="570">
        <v>1</v>
      </c>
      <c r="F149" s="571">
        <f t="shared" si="2"/>
        <v>8</v>
      </c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65">
        <f>IFERROR($E149*SUMIF('Daily Log'!$CK$18:$CK$1017,$B149,'Daily Log'!$CL$18:$CL$1017),0)</f>
        <v>8</v>
      </c>
      <c r="AK149" s="565">
        <f>IFERROR($E149*SUMIF('Daily Log'!$CN$18:$CN$1017,$B149,'Daily Log'!$CO$18:$CO$1017),0)</f>
        <v>0</v>
      </c>
    </row>
    <row r="150" spans="1:37" ht="33.75" hidden="1" customHeight="1">
      <c r="B150" s="566" t="s">
        <v>242</v>
      </c>
      <c r="C150" s="567"/>
      <c r="D150" s="577" t="s">
        <v>373</v>
      </c>
      <c r="E150" s="570">
        <v>1</v>
      </c>
      <c r="F150" s="571">
        <f t="shared" si="2"/>
        <v>0</v>
      </c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65">
        <f>IFERROR($E150*SUMIF('Daily Log'!$CK$18:$CK$1017,$B150,'Daily Log'!$CL$18:$CL$1017),0)</f>
        <v>0</v>
      </c>
      <c r="AK150" s="565">
        <f>IFERROR($E150*SUMIF('Daily Log'!$CN$18:$CN$1017,$B150,'Daily Log'!$CO$18:$CO$1017),0)</f>
        <v>0</v>
      </c>
    </row>
    <row r="151" spans="1:37" ht="33.75" hidden="1" customHeight="1">
      <c r="B151" s="573" t="s">
        <v>243</v>
      </c>
      <c r="C151" s="574"/>
      <c r="D151" s="577" t="s">
        <v>373</v>
      </c>
      <c r="E151" s="570">
        <v>1</v>
      </c>
      <c r="F151" s="571">
        <f t="shared" si="2"/>
        <v>0</v>
      </c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65">
        <f>IFERROR($E151*SUMIF('Daily Log'!$CK$18:$CK$1017,$B151,'Daily Log'!$CL$18:$CL$1017),0)</f>
        <v>0</v>
      </c>
      <c r="AK151" s="565">
        <f>IFERROR($E151*SUMIF('Daily Log'!$CN$18:$CN$1017,$B151,'Daily Log'!$CO$18:$CO$1017),0)</f>
        <v>0</v>
      </c>
    </row>
    <row r="152" spans="1:37" ht="33.75" hidden="1" customHeight="1">
      <c r="B152" s="566" t="s">
        <v>244</v>
      </c>
      <c r="C152" s="580"/>
      <c r="D152" s="577" t="s">
        <v>373</v>
      </c>
      <c r="E152" s="570">
        <v>1</v>
      </c>
      <c r="F152" s="571">
        <f t="shared" si="2"/>
        <v>0</v>
      </c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65">
        <f>IFERROR($E152*SUMIF('Daily Log'!$CK$18:$CK$1017,$B152,'Daily Log'!$CL$18:$CL$1017),0)</f>
        <v>0</v>
      </c>
      <c r="AK152" s="565">
        <f>IFERROR($E152*SUMIF('Daily Log'!$CN$18:$CN$1017,$B152,'Daily Log'!$CO$18:$CO$1017),0)</f>
        <v>0</v>
      </c>
    </row>
    <row r="153" spans="1:37" ht="33.75" hidden="1" customHeight="1">
      <c r="B153" s="566" t="s">
        <v>149</v>
      </c>
      <c r="C153" s="580"/>
      <c r="D153" s="577" t="s">
        <v>373</v>
      </c>
      <c r="E153" s="570">
        <v>1</v>
      </c>
      <c r="F153" s="571">
        <f t="shared" si="2"/>
        <v>12</v>
      </c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65">
        <f>IFERROR($E153*SUMIF('Daily Log'!$CK$18:$CK$1017,$B153,'Daily Log'!$CL$18:$CL$1017),0)</f>
        <v>12</v>
      </c>
      <c r="AK153" s="565">
        <f>IFERROR($E153*SUMIF('Daily Log'!$CN$18:$CN$1017,$B153,'Daily Log'!$CO$18:$CO$1017),0)</f>
        <v>0</v>
      </c>
    </row>
    <row r="154" spans="1:37" ht="33.75" hidden="1" customHeight="1">
      <c r="B154" s="566" t="s">
        <v>245</v>
      </c>
      <c r="C154" s="580"/>
      <c r="D154" s="577" t="s">
        <v>373</v>
      </c>
      <c r="E154" s="570">
        <v>1</v>
      </c>
      <c r="F154" s="571">
        <f t="shared" si="2"/>
        <v>10</v>
      </c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65">
        <f>IFERROR($E154*SUMIF('Daily Log'!$CK$18:$CK$1017,$B154,'Daily Log'!$CL$18:$CL$1017),0)</f>
        <v>10</v>
      </c>
      <c r="AK154" s="565">
        <f>IFERROR($E154*SUMIF('Daily Log'!$CN$18:$CN$1017,$B154,'Daily Log'!$CO$18:$CO$1017),0)</f>
        <v>0</v>
      </c>
    </row>
    <row r="155" spans="1:37" ht="33.75" hidden="1" customHeight="1">
      <c r="B155" s="566" t="s">
        <v>246</v>
      </c>
      <c r="C155" s="580"/>
      <c r="D155" s="577" t="s">
        <v>84</v>
      </c>
      <c r="E155" s="570">
        <v>1</v>
      </c>
      <c r="F155" s="571">
        <f t="shared" si="2"/>
        <v>2</v>
      </c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65">
        <f>IFERROR($E155*SUMIF('Daily Log'!$CK$18:$CK$1017,$B155,'Daily Log'!$CL$18:$CL$1017),0)</f>
        <v>2</v>
      </c>
      <c r="AK155" s="565">
        <f>IFERROR($E155*SUMIF('Daily Log'!$CN$18:$CN$1017,$B155,'Daily Log'!$CO$18:$CO$1017),0)</f>
        <v>0</v>
      </c>
    </row>
    <row r="156" spans="1:37" ht="33.75" hidden="1" customHeight="1">
      <c r="B156" s="566" t="s">
        <v>156</v>
      </c>
      <c r="C156" s="580"/>
      <c r="D156" s="577" t="s">
        <v>84</v>
      </c>
      <c r="E156" s="570">
        <v>1</v>
      </c>
      <c r="F156" s="571">
        <f t="shared" si="2"/>
        <v>72</v>
      </c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65">
        <f>IFERROR($E156*SUMIF('Daily Log'!$CK$18:$CK$1017,$B156,'Daily Log'!$CL$18:$CL$1017),0)</f>
        <v>72</v>
      </c>
      <c r="AK156" s="565">
        <f>IFERROR($E156*SUMIF('Daily Log'!$CN$18:$CN$1017,$B156,'Daily Log'!$CO$18:$CO$1017),0)</f>
        <v>0</v>
      </c>
    </row>
    <row r="157" spans="1:37" ht="33.75" hidden="1" customHeight="1">
      <c r="B157" s="566" t="s">
        <v>247</v>
      </c>
      <c r="C157" s="580"/>
      <c r="D157" s="577" t="s">
        <v>84</v>
      </c>
      <c r="E157" s="570">
        <v>1</v>
      </c>
      <c r="F157" s="571">
        <f t="shared" si="2"/>
        <v>9</v>
      </c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65">
        <f>IFERROR($E157*SUMIF('Daily Log'!$CK$18:$CK$1017,$B157,'Daily Log'!$CL$18:$CL$1017),0)</f>
        <v>9</v>
      </c>
      <c r="AK157" s="565">
        <f>IFERROR($E157*SUMIF('Daily Log'!$CN$18:$CN$1017,$B157,'Daily Log'!$CO$18:$CO$1017),0)</f>
        <v>0</v>
      </c>
    </row>
    <row r="158" spans="1:37" ht="33.75" hidden="1" customHeight="1">
      <c r="B158" s="566" t="s">
        <v>248</v>
      </c>
      <c r="C158" s="580"/>
      <c r="D158" s="577" t="s">
        <v>84</v>
      </c>
      <c r="E158" s="570">
        <v>1</v>
      </c>
      <c r="F158" s="571">
        <f t="shared" si="2"/>
        <v>5</v>
      </c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65">
        <f>IFERROR($E158*SUMIF('Daily Log'!$CK$18:$CK$1017,$B158,'Daily Log'!$CL$18:$CL$1017),0)</f>
        <v>5</v>
      </c>
      <c r="AK158" s="565">
        <f>IFERROR($E158*SUMIF('Daily Log'!$CN$18:$CN$1017,$B158,'Daily Log'!$CO$18:$CO$1017),0)</f>
        <v>0</v>
      </c>
    </row>
    <row r="159" spans="1:37" ht="33.75" hidden="1" customHeight="1">
      <c r="B159" s="566" t="s">
        <v>249</v>
      </c>
      <c r="C159" s="580"/>
      <c r="D159" s="577" t="s">
        <v>84</v>
      </c>
      <c r="E159" s="570">
        <v>1</v>
      </c>
      <c r="F159" s="571">
        <f t="shared" si="2"/>
        <v>0</v>
      </c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65">
        <f>IFERROR($E159*SUMIF('Daily Log'!$CK$18:$CK$1017,$B159,'Daily Log'!$CL$18:$CL$1017),0)</f>
        <v>0</v>
      </c>
      <c r="AK159" s="565">
        <f>IFERROR($E159*SUMIF('Daily Log'!$CN$18:$CN$1017,$B159,'Daily Log'!$CO$18:$CO$1017),0)</f>
        <v>0</v>
      </c>
    </row>
    <row r="160" spans="1:37" ht="33.75" hidden="1" customHeight="1">
      <c r="B160" s="566" t="s">
        <v>250</v>
      </c>
      <c r="C160" s="580"/>
      <c r="D160" s="577" t="s">
        <v>84</v>
      </c>
      <c r="E160" s="570">
        <v>1</v>
      </c>
      <c r="F160" s="571">
        <f t="shared" si="2"/>
        <v>6</v>
      </c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65">
        <f>IFERROR($E160*SUMIF('Daily Log'!$CK$18:$CK$1017,$B160,'Daily Log'!$CL$18:$CL$1017),0)</f>
        <v>6</v>
      </c>
      <c r="AK160" s="565">
        <f>IFERROR($E160*SUMIF('Daily Log'!$CN$18:$CN$1017,$B160,'Daily Log'!$CO$18:$CO$1017),0)</f>
        <v>0</v>
      </c>
    </row>
    <row r="161" spans="2:37" ht="33.75" hidden="1" customHeight="1">
      <c r="B161" s="566" t="s">
        <v>251</v>
      </c>
      <c r="C161" s="580"/>
      <c r="D161" s="577" t="s">
        <v>84</v>
      </c>
      <c r="E161" s="570">
        <v>1</v>
      </c>
      <c r="F161" s="571">
        <f t="shared" ref="F161:F224" si="3">SUM($G161:$AK161)</f>
        <v>11</v>
      </c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65">
        <f>IFERROR($E161*SUMIF('Daily Log'!$CK$18:$CK$1017,$B161,'Daily Log'!$CL$18:$CL$1017),0)</f>
        <v>11</v>
      </c>
      <c r="AK161" s="565">
        <f>IFERROR($E161*SUMIF('Daily Log'!$CN$18:$CN$1017,$B161,'Daily Log'!$CO$18:$CO$1017),0)</f>
        <v>0</v>
      </c>
    </row>
    <row r="162" spans="2:37" ht="33.75" hidden="1" customHeight="1">
      <c r="B162" s="566" t="s">
        <v>252</v>
      </c>
      <c r="C162" s="580"/>
      <c r="D162" s="577" t="s">
        <v>84</v>
      </c>
      <c r="E162" s="570">
        <v>1</v>
      </c>
      <c r="F162" s="571">
        <f t="shared" si="3"/>
        <v>0</v>
      </c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65">
        <f>IFERROR($E162*SUMIF('Daily Log'!$CK$18:$CK$1017,$B162,'Daily Log'!$CL$18:$CL$1017),0)</f>
        <v>0</v>
      </c>
      <c r="AK162" s="565">
        <f>IFERROR($E162*SUMIF('Daily Log'!$CN$18:$CN$1017,$B162,'Daily Log'!$CO$18:$CO$1017),0)</f>
        <v>0</v>
      </c>
    </row>
    <row r="163" spans="2:37" ht="33.75" hidden="1" customHeight="1">
      <c r="B163" s="566" t="s">
        <v>253</v>
      </c>
      <c r="C163" s="567"/>
      <c r="D163" s="577" t="s">
        <v>84</v>
      </c>
      <c r="E163" s="570">
        <v>1</v>
      </c>
      <c r="F163" s="571">
        <f t="shared" si="3"/>
        <v>0</v>
      </c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65">
        <f>IFERROR($E163*SUMIF('Daily Log'!$CK$18:$CK$1017,$B163,'Daily Log'!$CL$18:$CL$1017),0)</f>
        <v>0</v>
      </c>
      <c r="AK163" s="565">
        <f>IFERROR($E163*SUMIF('Daily Log'!$CN$18:$CN$1017,$B163,'Daily Log'!$CO$18:$CO$1017),0)</f>
        <v>0</v>
      </c>
    </row>
    <row r="164" spans="2:37" ht="33.75" hidden="1" customHeight="1">
      <c r="B164" s="566" t="s">
        <v>254</v>
      </c>
      <c r="C164" s="567"/>
      <c r="D164" s="577" t="s">
        <v>84</v>
      </c>
      <c r="E164" s="570">
        <v>1</v>
      </c>
      <c r="F164" s="571">
        <f t="shared" si="3"/>
        <v>0</v>
      </c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65">
        <f>IFERROR($E164*SUMIF('Daily Log'!$CK$18:$CK$1017,$B164,'Daily Log'!$CL$18:$CL$1017),0)</f>
        <v>0</v>
      </c>
      <c r="AK164" s="565">
        <f>IFERROR($E164*SUMIF('Daily Log'!$CN$18:$CN$1017,$B164,'Daily Log'!$CO$18:$CO$1017),0)</f>
        <v>0</v>
      </c>
    </row>
    <row r="165" spans="2:37" ht="33.75" hidden="1" customHeight="1">
      <c r="B165" s="566" t="s">
        <v>157</v>
      </c>
      <c r="C165" s="567"/>
      <c r="D165" s="577" t="s">
        <v>84</v>
      </c>
      <c r="E165" s="570">
        <v>1</v>
      </c>
      <c r="F165" s="571">
        <f t="shared" si="3"/>
        <v>23</v>
      </c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65">
        <f>IFERROR($E165*SUMIF('Daily Log'!$CK$18:$CK$1017,$B165,'Daily Log'!$CL$18:$CL$1017),0)</f>
        <v>23</v>
      </c>
      <c r="AK165" s="565">
        <f>IFERROR($E165*SUMIF('Daily Log'!$CN$18:$CN$1017,$B165,'Daily Log'!$CO$18:$CO$1017),0)</f>
        <v>0</v>
      </c>
    </row>
    <row r="166" spans="2:37" ht="33.75" hidden="1" customHeight="1">
      <c r="B166" s="566" t="s">
        <v>255</v>
      </c>
      <c r="C166" s="567"/>
      <c r="D166" s="577" t="s">
        <v>84</v>
      </c>
      <c r="E166" s="570">
        <v>1</v>
      </c>
      <c r="F166" s="571">
        <f t="shared" si="3"/>
        <v>23</v>
      </c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65">
        <f>IFERROR($E166*SUMIF('Daily Log'!$CK$18:$CK$1017,$B166,'Daily Log'!$CL$18:$CL$1017),0)</f>
        <v>23</v>
      </c>
      <c r="AK166" s="565">
        <f>IFERROR($E166*SUMIF('Daily Log'!$CN$18:$CN$1017,$B166,'Daily Log'!$CO$18:$CO$1017),0)</f>
        <v>0</v>
      </c>
    </row>
    <row r="167" spans="2:37" ht="33.75" hidden="1" customHeight="1">
      <c r="B167" s="566" t="s">
        <v>256</v>
      </c>
      <c r="C167" s="567"/>
      <c r="D167" s="577" t="s">
        <v>84</v>
      </c>
      <c r="E167" s="570">
        <v>1</v>
      </c>
      <c r="F167" s="571">
        <f t="shared" si="3"/>
        <v>7</v>
      </c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65">
        <f>IFERROR($E167*SUMIF('Daily Log'!$CK$18:$CK$1017,$B167,'Daily Log'!$CL$18:$CL$1017),0)</f>
        <v>7</v>
      </c>
      <c r="AK167" s="565">
        <f>IFERROR($E167*SUMIF('Daily Log'!$CN$18:$CN$1017,$B167,'Daily Log'!$CO$18:$CO$1017),0)</f>
        <v>0</v>
      </c>
    </row>
    <row r="168" spans="2:37" ht="33.75" hidden="1" customHeight="1">
      <c r="B168" s="566" t="s">
        <v>257</v>
      </c>
      <c r="C168" s="567"/>
      <c r="D168" s="577" t="s">
        <v>84</v>
      </c>
      <c r="E168" s="570">
        <v>1</v>
      </c>
      <c r="F168" s="571">
        <f t="shared" si="3"/>
        <v>2</v>
      </c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65">
        <f>IFERROR($E168*SUMIF('Daily Log'!$CK$18:$CK$1017,$B168,'Daily Log'!$CL$18:$CL$1017),0)</f>
        <v>2</v>
      </c>
      <c r="AK168" s="565">
        <f>IFERROR($E168*SUMIF('Daily Log'!$CN$18:$CN$1017,$B168,'Daily Log'!$CO$18:$CO$1017),0)</f>
        <v>0</v>
      </c>
    </row>
    <row r="169" spans="2:37" ht="33.75" hidden="1" customHeight="1">
      <c r="B169" s="566" t="s">
        <v>258</v>
      </c>
      <c r="C169" s="567"/>
      <c r="D169" s="577" t="s">
        <v>84</v>
      </c>
      <c r="E169" s="570">
        <v>1</v>
      </c>
      <c r="F169" s="571">
        <f t="shared" si="3"/>
        <v>0</v>
      </c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65">
        <f>IFERROR($E169*SUMIF('Daily Log'!$CK$18:$CK$1017,$B169,'Daily Log'!$CL$18:$CL$1017),0)</f>
        <v>0</v>
      </c>
      <c r="AK169" s="565">
        <f>IFERROR($E169*SUMIF('Daily Log'!$CN$18:$CN$1017,$B169,'Daily Log'!$CO$18:$CO$1017),0)</f>
        <v>0</v>
      </c>
    </row>
    <row r="170" spans="2:37" ht="33.75" hidden="1" customHeight="1">
      <c r="B170" s="566" t="s">
        <v>259</v>
      </c>
      <c r="C170" s="567"/>
      <c r="D170" s="577" t="s">
        <v>84</v>
      </c>
      <c r="E170" s="570">
        <v>1</v>
      </c>
      <c r="F170" s="571">
        <f t="shared" si="3"/>
        <v>10</v>
      </c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65">
        <f>IFERROR($E170*SUMIF('Daily Log'!$CK$18:$CK$1017,$B170,'Daily Log'!$CL$18:$CL$1017),0)</f>
        <v>10</v>
      </c>
      <c r="AK170" s="565">
        <f>IFERROR($E170*SUMIF('Daily Log'!$CN$18:$CN$1017,$B170,'Daily Log'!$CO$18:$CO$1017),0)</f>
        <v>0</v>
      </c>
    </row>
    <row r="171" spans="2:37" ht="33.75" hidden="1" customHeight="1">
      <c r="B171" s="566" t="s">
        <v>260</v>
      </c>
      <c r="C171" s="567"/>
      <c r="D171" s="577" t="s">
        <v>84</v>
      </c>
      <c r="E171" s="570">
        <v>1</v>
      </c>
      <c r="F171" s="571">
        <f t="shared" si="3"/>
        <v>2</v>
      </c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65">
        <f>IFERROR($E171*SUMIF('Daily Log'!$CK$18:$CK$1017,$B171,'Daily Log'!$CL$18:$CL$1017),0)</f>
        <v>2</v>
      </c>
      <c r="AK171" s="565">
        <f>IFERROR($E171*SUMIF('Daily Log'!$CN$18:$CN$1017,$B171,'Daily Log'!$CO$18:$CO$1017),0)</f>
        <v>0</v>
      </c>
    </row>
    <row r="172" spans="2:37" ht="33.75" hidden="1" customHeight="1">
      <c r="B172" s="566" t="s">
        <v>261</v>
      </c>
      <c r="C172" s="567"/>
      <c r="D172" s="577" t="s">
        <v>84</v>
      </c>
      <c r="E172" s="570">
        <v>1</v>
      </c>
      <c r="F172" s="571">
        <f t="shared" si="3"/>
        <v>3</v>
      </c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65">
        <f>IFERROR($E172*SUMIF('Daily Log'!$CK$18:$CK$1017,$B172,'Daily Log'!$CL$18:$CL$1017),0)</f>
        <v>3</v>
      </c>
      <c r="AK172" s="565">
        <f>IFERROR($E172*SUMIF('Daily Log'!$CN$18:$CN$1017,$B172,'Daily Log'!$CO$18:$CO$1017),0)</f>
        <v>0</v>
      </c>
    </row>
    <row r="173" spans="2:37" ht="33.75" hidden="1" customHeight="1">
      <c r="B173" s="566" t="s">
        <v>158</v>
      </c>
      <c r="C173" s="567"/>
      <c r="D173" s="577" t="s">
        <v>84</v>
      </c>
      <c r="E173" s="570">
        <v>1</v>
      </c>
      <c r="F173" s="571">
        <f t="shared" si="3"/>
        <v>5</v>
      </c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65">
        <f>IFERROR($E173*SUMIF('Daily Log'!$CK$18:$CK$1017,$B173,'Daily Log'!$CL$18:$CL$1017),0)</f>
        <v>5</v>
      </c>
      <c r="AK173" s="565">
        <f>IFERROR($E173*SUMIF('Daily Log'!$CN$18:$CN$1017,$B173,'Daily Log'!$CO$18:$CO$1017),0)</f>
        <v>0</v>
      </c>
    </row>
    <row r="174" spans="2:37" ht="33.75" hidden="1" customHeight="1">
      <c r="B174" s="566" t="s">
        <v>262</v>
      </c>
      <c r="C174" s="567"/>
      <c r="D174" s="577" t="s">
        <v>84</v>
      </c>
      <c r="E174" s="570">
        <v>1</v>
      </c>
      <c r="F174" s="571">
        <f t="shared" si="3"/>
        <v>1</v>
      </c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65">
        <f>IFERROR($E174*SUMIF('Daily Log'!$CK$18:$CK$1017,$B174,'Daily Log'!$CL$18:$CL$1017),0)</f>
        <v>1</v>
      </c>
      <c r="AK174" s="565">
        <f>IFERROR($E174*SUMIF('Daily Log'!$CN$18:$CN$1017,$B174,'Daily Log'!$CO$18:$CO$1017),0)</f>
        <v>0</v>
      </c>
    </row>
    <row r="175" spans="2:37" ht="33.75" hidden="1" customHeight="1">
      <c r="B175" s="566" t="s">
        <v>263</v>
      </c>
      <c r="C175" s="567"/>
      <c r="D175" s="577" t="s">
        <v>84</v>
      </c>
      <c r="E175" s="570">
        <v>1</v>
      </c>
      <c r="F175" s="571">
        <f t="shared" si="3"/>
        <v>3</v>
      </c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65">
        <f>IFERROR($E175*SUMIF('Daily Log'!$CK$18:$CK$1017,$B175,'Daily Log'!$CL$18:$CL$1017),0)</f>
        <v>3</v>
      </c>
      <c r="AK175" s="565">
        <f>IFERROR($E175*SUMIF('Daily Log'!$CN$18:$CN$1017,$B175,'Daily Log'!$CO$18:$CO$1017),0)</f>
        <v>0</v>
      </c>
    </row>
    <row r="176" spans="2:37" ht="33.75" hidden="1" customHeight="1">
      <c r="B176" s="566" t="s">
        <v>264</v>
      </c>
      <c r="C176" s="567"/>
      <c r="D176" s="577" t="s">
        <v>85</v>
      </c>
      <c r="E176" s="570">
        <v>1</v>
      </c>
      <c r="F176" s="571">
        <f t="shared" si="3"/>
        <v>9</v>
      </c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65">
        <f>IFERROR($E176*SUMIF('Daily Log'!$CK$18:$CK$1017,$B176,'Daily Log'!$CL$18:$CL$1017),0)</f>
        <v>9</v>
      </c>
      <c r="AK176" s="565">
        <f>IFERROR($E176*SUMIF('Daily Log'!$CN$18:$CN$1017,$B176,'Daily Log'!$CO$18:$CO$1017),0)</f>
        <v>0</v>
      </c>
    </row>
    <row r="177" spans="2:37" ht="33.75" hidden="1" customHeight="1">
      <c r="B177" s="566" t="s">
        <v>265</v>
      </c>
      <c r="C177" s="567"/>
      <c r="D177" s="577" t="s">
        <v>85</v>
      </c>
      <c r="E177" s="570">
        <v>1</v>
      </c>
      <c r="F177" s="571">
        <f t="shared" si="3"/>
        <v>4</v>
      </c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65">
        <f>IFERROR($E177*SUMIF('Daily Log'!$CK$18:$CK$1017,$B177,'Daily Log'!$CL$18:$CL$1017),0)</f>
        <v>4</v>
      </c>
      <c r="AK177" s="565">
        <f>IFERROR($E177*SUMIF('Daily Log'!$CN$18:$CN$1017,$B177,'Daily Log'!$CO$18:$CO$1017),0)</f>
        <v>0</v>
      </c>
    </row>
    <row r="178" spans="2:37" ht="33.75" hidden="1" customHeight="1">
      <c r="B178" s="566" t="s">
        <v>266</v>
      </c>
      <c r="C178" s="567"/>
      <c r="D178" s="577" t="s">
        <v>27</v>
      </c>
      <c r="E178" s="570">
        <v>1</v>
      </c>
      <c r="F178" s="571">
        <f t="shared" si="3"/>
        <v>14</v>
      </c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65">
        <f>IFERROR($E178*SUMIF('Daily Log'!$CK$18:$CK$1017,$B178,'Daily Log'!$CL$18:$CL$1017),0)</f>
        <v>14</v>
      </c>
      <c r="AK178" s="565">
        <f>IFERROR($E178*SUMIF('Daily Log'!$CN$18:$CN$1017,$B178,'Daily Log'!$CO$18:$CO$1017),0)</f>
        <v>0</v>
      </c>
    </row>
    <row r="179" spans="2:37" ht="33.75" hidden="1" customHeight="1">
      <c r="B179" s="566" t="s">
        <v>267</v>
      </c>
      <c r="C179" s="567"/>
      <c r="D179" s="577" t="s">
        <v>27</v>
      </c>
      <c r="E179" s="570">
        <v>1</v>
      </c>
      <c r="F179" s="571">
        <f t="shared" si="3"/>
        <v>0</v>
      </c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65">
        <f>IFERROR($E179*SUMIF('Daily Log'!$CK$18:$CK$1017,$B179,'Daily Log'!$CL$18:$CL$1017),0)</f>
        <v>0</v>
      </c>
      <c r="AK179" s="565">
        <f>IFERROR($E179*SUMIF('Daily Log'!$CN$18:$CN$1017,$B179,'Daily Log'!$CO$18:$CO$1017),0)</f>
        <v>0</v>
      </c>
    </row>
    <row r="180" spans="2:37" ht="33.75" hidden="1" customHeight="1">
      <c r="B180" s="566" t="s">
        <v>268</v>
      </c>
      <c r="C180" s="567"/>
      <c r="D180" s="577" t="s">
        <v>27</v>
      </c>
      <c r="E180" s="570">
        <v>1</v>
      </c>
      <c r="F180" s="571">
        <f t="shared" si="3"/>
        <v>2</v>
      </c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65">
        <f>IFERROR($E180*SUMIF('Daily Log'!$CK$18:$CK$1017,$B180,'Daily Log'!$CL$18:$CL$1017),0)</f>
        <v>2</v>
      </c>
      <c r="AK180" s="565">
        <f>IFERROR($E180*SUMIF('Daily Log'!$CN$18:$CN$1017,$B180,'Daily Log'!$CO$18:$CO$1017),0)</f>
        <v>0</v>
      </c>
    </row>
    <row r="181" spans="2:37" ht="38.25" hidden="1" customHeight="1">
      <c r="B181" s="566" t="s">
        <v>269</v>
      </c>
      <c r="C181" s="567"/>
      <c r="D181" s="577" t="s">
        <v>27</v>
      </c>
      <c r="E181" s="570">
        <v>1</v>
      </c>
      <c r="F181" s="571">
        <f t="shared" si="3"/>
        <v>2</v>
      </c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65">
        <f>IFERROR($E181*SUMIF('Daily Log'!$CK$18:$CK$1017,$B181,'Daily Log'!$CL$18:$CL$1017),0)</f>
        <v>2</v>
      </c>
      <c r="AK181" s="565">
        <f>IFERROR($E181*SUMIF('Daily Log'!$CN$18:$CN$1017,$B181,'Daily Log'!$CO$18:$CO$1017),0)</f>
        <v>0</v>
      </c>
    </row>
    <row r="182" spans="2:37" ht="38.25" hidden="1" customHeight="1">
      <c r="B182" s="566" t="s">
        <v>270</v>
      </c>
      <c r="C182" s="567"/>
      <c r="D182" s="577" t="s">
        <v>27</v>
      </c>
      <c r="E182" s="570">
        <v>1</v>
      </c>
      <c r="F182" s="571">
        <f t="shared" si="3"/>
        <v>20</v>
      </c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65">
        <f>IFERROR($E182*SUMIF('Daily Log'!$CK$18:$CK$1017,$B182,'Daily Log'!$CL$18:$CL$1017),0)</f>
        <v>20</v>
      </c>
      <c r="AK182" s="565">
        <f>IFERROR($E182*SUMIF('Daily Log'!$CN$18:$CN$1017,$B182,'Daily Log'!$CO$18:$CO$1017),0)</f>
        <v>0</v>
      </c>
    </row>
    <row r="183" spans="2:37" ht="38.25" hidden="1" customHeight="1">
      <c r="B183" s="566" t="s">
        <v>271</v>
      </c>
      <c r="C183" s="567"/>
      <c r="D183" s="577" t="s">
        <v>27</v>
      </c>
      <c r="E183" s="570">
        <v>1</v>
      </c>
      <c r="F183" s="571">
        <f t="shared" si="3"/>
        <v>0</v>
      </c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65">
        <f>IFERROR($E183*SUMIF('Daily Log'!$CK$18:$CK$1017,$B183,'Daily Log'!$CL$18:$CL$1017),0)</f>
        <v>0</v>
      </c>
      <c r="AK183" s="565">
        <f>IFERROR($E183*SUMIF('Daily Log'!$CN$18:$CN$1017,$B183,'Daily Log'!$CO$18:$CO$1017),0)</f>
        <v>0</v>
      </c>
    </row>
    <row r="184" spans="2:37" ht="38.25" hidden="1" customHeight="1">
      <c r="B184" s="566" t="s">
        <v>163</v>
      </c>
      <c r="C184" s="574"/>
      <c r="D184" s="577" t="s">
        <v>27</v>
      </c>
      <c r="E184" s="570">
        <v>1</v>
      </c>
      <c r="F184" s="571">
        <f t="shared" si="3"/>
        <v>63</v>
      </c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65">
        <f>IFERROR($E184*SUMIF('Daily Log'!$CK$18:$CK$1017,$B184,'Daily Log'!$CL$18:$CL$1017),0)</f>
        <v>63</v>
      </c>
      <c r="AK184" s="565">
        <f>IFERROR($E184*SUMIF('Daily Log'!$CN$18:$CN$1017,$B184,'Daily Log'!$CO$18:$CO$1017),0)</f>
        <v>0</v>
      </c>
    </row>
    <row r="185" spans="2:37" ht="33.75" hidden="1" customHeight="1">
      <c r="B185" s="566" t="s">
        <v>272</v>
      </c>
      <c r="C185" s="574"/>
      <c r="D185" s="577" t="s">
        <v>27</v>
      </c>
      <c r="E185" s="570">
        <v>1</v>
      </c>
      <c r="F185" s="571">
        <f t="shared" si="3"/>
        <v>0</v>
      </c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65">
        <f>IFERROR($E185*SUMIF('Daily Log'!$CK$18:$CK$1017,$B185,'Daily Log'!$CL$18:$CL$1017),0)</f>
        <v>0</v>
      </c>
      <c r="AK185" s="565">
        <f>IFERROR($E185*SUMIF('Daily Log'!$CN$18:$CN$1017,$B185,'Daily Log'!$CO$18:$CO$1017),0)</f>
        <v>0</v>
      </c>
    </row>
    <row r="186" spans="2:37" ht="33.75" hidden="1" customHeight="1">
      <c r="B186" s="566" t="s">
        <v>273</v>
      </c>
      <c r="C186" s="574"/>
      <c r="D186" s="577" t="s">
        <v>27</v>
      </c>
      <c r="E186" s="570">
        <v>1</v>
      </c>
      <c r="F186" s="571">
        <f t="shared" si="3"/>
        <v>7</v>
      </c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65">
        <f>IFERROR($E186*SUMIF('Daily Log'!$CK$18:$CK$1017,$B186,'Daily Log'!$CL$18:$CL$1017),0)</f>
        <v>7</v>
      </c>
      <c r="AK186" s="565">
        <f>IFERROR($E186*SUMIF('Daily Log'!$CN$18:$CN$1017,$B186,'Daily Log'!$CO$18:$CO$1017),0)</f>
        <v>0</v>
      </c>
    </row>
    <row r="187" spans="2:37" ht="33.75" hidden="1" customHeight="1">
      <c r="B187" s="566" t="s">
        <v>274</v>
      </c>
      <c r="C187" s="574"/>
      <c r="D187" s="577" t="s">
        <v>27</v>
      </c>
      <c r="E187" s="570">
        <v>1</v>
      </c>
      <c r="F187" s="571">
        <f t="shared" si="3"/>
        <v>1</v>
      </c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65">
        <f>IFERROR($E187*SUMIF('Daily Log'!$CK$18:$CK$1017,$B187,'Daily Log'!$CL$18:$CL$1017),0)</f>
        <v>1</v>
      </c>
      <c r="AK187" s="565">
        <f>IFERROR($E187*SUMIF('Daily Log'!$CN$18:$CN$1017,$B187,'Daily Log'!$CO$18:$CO$1017),0)</f>
        <v>0</v>
      </c>
    </row>
    <row r="188" spans="2:37" ht="33.75" hidden="1" customHeight="1">
      <c r="B188" s="566" t="s">
        <v>275</v>
      </c>
      <c r="C188" s="574"/>
      <c r="D188" s="577" t="s">
        <v>27</v>
      </c>
      <c r="E188" s="570">
        <v>1</v>
      </c>
      <c r="F188" s="571">
        <f t="shared" si="3"/>
        <v>2</v>
      </c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65">
        <f>IFERROR($E188*SUMIF('Daily Log'!$CK$18:$CK$1017,$B188,'Daily Log'!$CL$18:$CL$1017),0)</f>
        <v>2</v>
      </c>
      <c r="AK188" s="565">
        <f>IFERROR($E188*SUMIF('Daily Log'!$CN$18:$CN$1017,$B188,'Daily Log'!$CO$18:$CO$1017),0)</f>
        <v>0</v>
      </c>
    </row>
    <row r="189" spans="2:37" ht="33.75" hidden="1" customHeight="1">
      <c r="B189" s="566" t="s">
        <v>164</v>
      </c>
      <c r="C189" s="567"/>
      <c r="D189" s="577" t="s">
        <v>27</v>
      </c>
      <c r="E189" s="570">
        <v>1</v>
      </c>
      <c r="F189" s="571">
        <f t="shared" si="3"/>
        <v>56</v>
      </c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65">
        <f>IFERROR($E189*SUMIF('Daily Log'!$CK$18:$CK$1017,$B189,'Daily Log'!$CL$18:$CL$1017),0)</f>
        <v>56</v>
      </c>
      <c r="AK189" s="565">
        <f>IFERROR($E189*SUMIF('Daily Log'!$CN$18:$CN$1017,$B189,'Daily Log'!$CO$18:$CO$1017),0)</f>
        <v>0</v>
      </c>
    </row>
    <row r="190" spans="2:37" ht="33.75" hidden="1" customHeight="1">
      <c r="B190" s="566" t="s">
        <v>276</v>
      </c>
      <c r="C190" s="567"/>
      <c r="D190" s="577" t="s">
        <v>27</v>
      </c>
      <c r="E190" s="570">
        <v>1</v>
      </c>
      <c r="F190" s="571">
        <f t="shared" si="3"/>
        <v>16</v>
      </c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65">
        <f>IFERROR($E190*SUMIF('Daily Log'!$CK$18:$CK$1017,$B190,'Daily Log'!$CL$18:$CL$1017),0)</f>
        <v>16</v>
      </c>
      <c r="AK190" s="565">
        <f>IFERROR($E190*SUMIF('Daily Log'!$CN$18:$CN$1017,$B190,'Daily Log'!$CO$18:$CO$1017),0)</f>
        <v>0</v>
      </c>
    </row>
    <row r="191" spans="2:37" ht="33.75" hidden="1" customHeight="1">
      <c r="B191" s="566" t="s">
        <v>277</v>
      </c>
      <c r="C191" s="574"/>
      <c r="D191" s="577" t="s">
        <v>27</v>
      </c>
      <c r="E191" s="570">
        <v>1</v>
      </c>
      <c r="F191" s="571">
        <f t="shared" si="3"/>
        <v>0</v>
      </c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65">
        <f>IFERROR($E191*SUMIF('Daily Log'!$CK$18:$CK$1017,$B191,'Daily Log'!$CL$18:$CL$1017),0)</f>
        <v>0</v>
      </c>
      <c r="AK191" s="565">
        <f>IFERROR($E191*SUMIF('Daily Log'!$CN$18:$CN$1017,$B191,'Daily Log'!$CO$18:$CO$1017),0)</f>
        <v>0</v>
      </c>
    </row>
    <row r="192" spans="2:37" ht="33.75" hidden="1" customHeight="1">
      <c r="B192" s="566" t="s">
        <v>135</v>
      </c>
      <c r="C192" s="567"/>
      <c r="D192" s="577" t="s">
        <v>86</v>
      </c>
      <c r="E192" s="570">
        <v>1</v>
      </c>
      <c r="F192" s="571">
        <f t="shared" si="3"/>
        <v>266</v>
      </c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65">
        <f>IFERROR($E192*SUMIF('Daily Log'!$CK$18:$CK$1017,$B192,'Daily Log'!$CL$18:$CL$1017),0)</f>
        <v>266</v>
      </c>
      <c r="AK192" s="565">
        <f>IFERROR($E192*SUMIF('Daily Log'!$CN$18:$CN$1017,$B192,'Daily Log'!$CO$18:$CO$1017),0)</f>
        <v>0</v>
      </c>
    </row>
    <row r="193" spans="2:37" ht="33.75" hidden="1" customHeight="1">
      <c r="B193" s="566" t="s">
        <v>278</v>
      </c>
      <c r="C193" s="574"/>
      <c r="D193" s="577" t="s">
        <v>86</v>
      </c>
      <c r="E193" s="570">
        <v>1</v>
      </c>
      <c r="F193" s="571">
        <f t="shared" si="3"/>
        <v>85</v>
      </c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65">
        <f>IFERROR($E193*SUMIF('Daily Log'!$CK$18:$CK$1017,$B193,'Daily Log'!$CL$18:$CL$1017),0)</f>
        <v>85</v>
      </c>
      <c r="AK193" s="565">
        <f>IFERROR($E193*SUMIF('Daily Log'!$CN$18:$CN$1017,$B193,'Daily Log'!$CO$18:$CO$1017),0)</f>
        <v>0</v>
      </c>
    </row>
    <row r="194" spans="2:37" ht="33.75" hidden="1" customHeight="1">
      <c r="B194" s="566" t="s">
        <v>136</v>
      </c>
      <c r="C194" s="567"/>
      <c r="D194" s="577" t="s">
        <v>86</v>
      </c>
      <c r="E194" s="570">
        <v>1</v>
      </c>
      <c r="F194" s="571">
        <f t="shared" si="3"/>
        <v>335</v>
      </c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65">
        <f>IFERROR($E194*SUMIF('Daily Log'!$CK$18:$CK$1017,$B194,'Daily Log'!$CL$18:$CL$1017),0)</f>
        <v>335</v>
      </c>
      <c r="AK194" s="565">
        <f>IFERROR($E194*SUMIF('Daily Log'!$CN$18:$CN$1017,$B194,'Daily Log'!$CO$18:$CO$1017),0)</f>
        <v>0</v>
      </c>
    </row>
    <row r="195" spans="2:37" ht="33.75" hidden="1" customHeight="1">
      <c r="B195" s="566" t="s">
        <v>137</v>
      </c>
      <c r="C195" s="574"/>
      <c r="D195" s="577" t="s">
        <v>86</v>
      </c>
      <c r="E195" s="570">
        <v>1</v>
      </c>
      <c r="F195" s="571">
        <f t="shared" si="3"/>
        <v>150</v>
      </c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65">
        <f>IFERROR($E195*SUMIF('Daily Log'!$CK$18:$CK$1017,$B195,'Daily Log'!$CL$18:$CL$1017),0)</f>
        <v>150</v>
      </c>
      <c r="AK195" s="565">
        <f>IFERROR($E195*SUMIF('Daily Log'!$CN$18:$CN$1017,$B195,'Daily Log'!$CO$18:$CO$1017),0)</f>
        <v>0</v>
      </c>
    </row>
    <row r="196" spans="2:37" ht="33.75" hidden="1" customHeight="1">
      <c r="B196" s="566" t="s">
        <v>138</v>
      </c>
      <c r="C196" s="574"/>
      <c r="D196" s="577" t="s">
        <v>86</v>
      </c>
      <c r="E196" s="570">
        <v>1</v>
      </c>
      <c r="F196" s="571">
        <f t="shared" si="3"/>
        <v>227</v>
      </c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65">
        <f>IFERROR($E196*SUMIF('Daily Log'!$CK$18:$CK$1017,$B196,'Daily Log'!$CL$18:$CL$1017),0)</f>
        <v>227</v>
      </c>
      <c r="AK196" s="565">
        <f>IFERROR($E196*SUMIF('Daily Log'!$CN$18:$CN$1017,$B196,'Daily Log'!$CO$18:$CO$1017),0)</f>
        <v>0</v>
      </c>
    </row>
    <row r="197" spans="2:37" ht="33.75" hidden="1" customHeight="1">
      <c r="B197" s="566" t="s">
        <v>139</v>
      </c>
      <c r="C197" s="574"/>
      <c r="D197" s="577" t="s">
        <v>86</v>
      </c>
      <c r="E197" s="570">
        <v>1</v>
      </c>
      <c r="F197" s="571">
        <f t="shared" si="3"/>
        <v>92</v>
      </c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65">
        <f>IFERROR($E197*SUMIF('Daily Log'!$CK$18:$CK$1017,$B197,'Daily Log'!$CL$18:$CL$1017),0)</f>
        <v>92</v>
      </c>
      <c r="AK197" s="565">
        <f>IFERROR($E197*SUMIF('Daily Log'!$CN$18:$CN$1017,$B197,'Daily Log'!$CO$18:$CO$1017),0)</f>
        <v>0</v>
      </c>
    </row>
    <row r="198" spans="2:37" ht="33.75" hidden="1" customHeight="1">
      <c r="B198" s="566" t="s">
        <v>140</v>
      </c>
      <c r="C198" s="574"/>
      <c r="D198" s="577" t="s">
        <v>86</v>
      </c>
      <c r="E198" s="570">
        <v>1</v>
      </c>
      <c r="F198" s="571">
        <f t="shared" si="3"/>
        <v>56</v>
      </c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65">
        <f>IFERROR($E198*SUMIF('Daily Log'!$CK$18:$CK$1017,$B198,'Daily Log'!$CL$18:$CL$1017),0)</f>
        <v>56</v>
      </c>
      <c r="AK198" s="565">
        <f>IFERROR($E198*SUMIF('Daily Log'!$CN$18:$CN$1017,$B198,'Daily Log'!$CO$18:$CO$1017),0)</f>
        <v>0</v>
      </c>
    </row>
    <row r="199" spans="2:37" ht="33.75" hidden="1" customHeight="1">
      <c r="B199" s="566" t="s">
        <v>150</v>
      </c>
      <c r="C199" s="567"/>
      <c r="D199" s="577" t="s">
        <v>374</v>
      </c>
      <c r="E199" s="570">
        <v>1</v>
      </c>
      <c r="F199" s="571">
        <f t="shared" si="3"/>
        <v>53</v>
      </c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65">
        <f>IFERROR($E199*SUMIF('Daily Log'!$CK$18:$CK$1017,$B199,'Daily Log'!$CL$18:$CL$1017),0)</f>
        <v>53</v>
      </c>
      <c r="AK199" s="565">
        <f>IFERROR($E199*SUMIF('Daily Log'!$CN$18:$CN$1017,$B199,'Daily Log'!$CO$18:$CO$1017),0)</f>
        <v>0</v>
      </c>
    </row>
    <row r="200" spans="2:37" ht="33.75" hidden="1" customHeight="1">
      <c r="B200" s="566" t="s">
        <v>279</v>
      </c>
      <c r="C200" s="567"/>
      <c r="D200" s="577" t="s">
        <v>374</v>
      </c>
      <c r="E200" s="570">
        <v>1</v>
      </c>
      <c r="F200" s="571">
        <f t="shared" si="3"/>
        <v>98</v>
      </c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65">
        <f>IFERROR($E200*SUMIF('Daily Log'!$CK$18:$CK$1017,$B200,'Daily Log'!$CL$18:$CL$1017),0)</f>
        <v>98</v>
      </c>
      <c r="AK200" s="565">
        <f>IFERROR($E200*SUMIF('Daily Log'!$CN$18:$CN$1017,$B200,'Daily Log'!$CO$18:$CO$1017),0)</f>
        <v>0</v>
      </c>
    </row>
    <row r="201" spans="2:37" ht="33.75" hidden="1" customHeight="1">
      <c r="B201" s="566" t="s">
        <v>280</v>
      </c>
      <c r="C201" s="567"/>
      <c r="D201" s="577" t="s">
        <v>374</v>
      </c>
      <c r="E201" s="570">
        <v>1</v>
      </c>
      <c r="F201" s="571">
        <f t="shared" si="3"/>
        <v>0</v>
      </c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65">
        <f>IFERROR($E201*SUMIF('Daily Log'!$CK$18:$CK$1017,$B201,'Daily Log'!$CL$18:$CL$1017),0)</f>
        <v>0</v>
      </c>
      <c r="AK201" s="565">
        <f>IFERROR($E201*SUMIF('Daily Log'!$CN$18:$CN$1017,$B201,'Daily Log'!$CO$18:$CO$1017),0)</f>
        <v>0</v>
      </c>
    </row>
    <row r="202" spans="2:37" ht="33.75" hidden="1" customHeight="1">
      <c r="B202" s="566" t="s">
        <v>151</v>
      </c>
      <c r="C202" s="567"/>
      <c r="D202" s="577" t="s">
        <v>374</v>
      </c>
      <c r="E202" s="570">
        <v>1</v>
      </c>
      <c r="F202" s="571">
        <f t="shared" si="3"/>
        <v>48</v>
      </c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65">
        <f>IFERROR($E202*SUMIF('Daily Log'!$CK$18:$CK$1017,$B202,'Daily Log'!$CL$18:$CL$1017),0)</f>
        <v>48</v>
      </c>
      <c r="AK202" s="565">
        <f>IFERROR($E202*SUMIF('Daily Log'!$CN$18:$CN$1017,$B202,'Daily Log'!$CO$18:$CO$1017),0)</f>
        <v>0</v>
      </c>
    </row>
    <row r="203" spans="2:37" ht="33.75" hidden="1" customHeight="1">
      <c r="B203" s="566" t="s">
        <v>152</v>
      </c>
      <c r="C203" s="567"/>
      <c r="D203" s="577" t="s">
        <v>374</v>
      </c>
      <c r="E203" s="570">
        <v>1</v>
      </c>
      <c r="F203" s="571">
        <f t="shared" si="3"/>
        <v>101</v>
      </c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65">
        <f>IFERROR($E203*SUMIF('Daily Log'!$CK$18:$CK$1017,$B203,'Daily Log'!$CL$18:$CL$1017),0)</f>
        <v>101</v>
      </c>
      <c r="AK203" s="565">
        <f>IFERROR($E203*SUMIF('Daily Log'!$CN$18:$CN$1017,$B203,'Daily Log'!$CO$18:$CO$1017),0)</f>
        <v>0</v>
      </c>
    </row>
    <row r="204" spans="2:37" ht="33.75" hidden="1" customHeight="1">
      <c r="B204" s="566" t="s">
        <v>153</v>
      </c>
      <c r="C204" s="567"/>
      <c r="D204" s="577" t="s">
        <v>374</v>
      </c>
      <c r="E204" s="570">
        <v>1</v>
      </c>
      <c r="F204" s="571">
        <f t="shared" si="3"/>
        <v>70</v>
      </c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65">
        <f>IFERROR($E204*SUMIF('Daily Log'!$CK$18:$CK$1017,$B204,'Daily Log'!$CL$18:$CL$1017),0)</f>
        <v>70</v>
      </c>
      <c r="AK204" s="565">
        <f>IFERROR($E204*SUMIF('Daily Log'!$CN$18:$CN$1017,$B204,'Daily Log'!$CO$18:$CO$1017),0)</f>
        <v>0</v>
      </c>
    </row>
    <row r="205" spans="2:37" ht="33.75" hidden="1" customHeight="1">
      <c r="B205" s="566" t="s">
        <v>281</v>
      </c>
      <c r="C205" s="567"/>
      <c r="D205" s="577" t="s">
        <v>374</v>
      </c>
      <c r="E205" s="570">
        <v>1</v>
      </c>
      <c r="F205" s="571">
        <f t="shared" si="3"/>
        <v>43</v>
      </c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65">
        <f>IFERROR($E205*SUMIF('Daily Log'!$CK$18:$CK$1017,$B205,'Daily Log'!$CL$18:$CL$1017),0)</f>
        <v>43</v>
      </c>
      <c r="AK205" s="565">
        <f>IFERROR($E205*SUMIF('Daily Log'!$CN$18:$CN$1017,$B205,'Daily Log'!$CO$18:$CO$1017),0)</f>
        <v>0</v>
      </c>
    </row>
    <row r="206" spans="2:37" ht="33.75" hidden="1" customHeight="1">
      <c r="B206" s="566" t="s">
        <v>282</v>
      </c>
      <c r="C206" s="567"/>
      <c r="D206" s="577" t="s">
        <v>374</v>
      </c>
      <c r="E206" s="570">
        <v>1</v>
      </c>
      <c r="F206" s="571">
        <f t="shared" si="3"/>
        <v>12</v>
      </c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65">
        <f>IFERROR($E206*SUMIF('Daily Log'!$CK$18:$CK$1017,$B206,'Daily Log'!$CL$18:$CL$1017),0)</f>
        <v>12</v>
      </c>
      <c r="AK206" s="565">
        <f>IFERROR($E206*SUMIF('Daily Log'!$CN$18:$CN$1017,$B206,'Daily Log'!$CO$18:$CO$1017),0)</f>
        <v>0</v>
      </c>
    </row>
    <row r="207" spans="2:37" ht="33.75" hidden="1" customHeight="1">
      <c r="B207" s="566" t="s">
        <v>154</v>
      </c>
      <c r="C207" s="567"/>
      <c r="D207" s="577" t="s">
        <v>374</v>
      </c>
      <c r="E207" s="570">
        <v>1</v>
      </c>
      <c r="F207" s="571">
        <f t="shared" si="3"/>
        <v>41</v>
      </c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65">
        <f>IFERROR($E207*SUMIF('Daily Log'!$CK$18:$CK$1017,$B207,'Daily Log'!$CL$18:$CL$1017),0)</f>
        <v>41</v>
      </c>
      <c r="AK207" s="565">
        <f>IFERROR($E207*SUMIF('Daily Log'!$CN$18:$CN$1017,$B207,'Daily Log'!$CO$18:$CO$1017),0)</f>
        <v>0</v>
      </c>
    </row>
    <row r="208" spans="2:37" ht="33.75" hidden="1" customHeight="1">
      <c r="B208" s="566" t="s">
        <v>283</v>
      </c>
      <c r="C208" s="567"/>
      <c r="D208" s="577" t="s">
        <v>374</v>
      </c>
      <c r="E208" s="570">
        <v>1</v>
      </c>
      <c r="F208" s="571">
        <f t="shared" si="3"/>
        <v>27</v>
      </c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65">
        <f>IFERROR($E208*SUMIF('Daily Log'!$CK$18:$CK$1017,$B208,'Daily Log'!$CL$18:$CL$1017),0)</f>
        <v>27</v>
      </c>
      <c r="AK208" s="565">
        <f>IFERROR($E208*SUMIF('Daily Log'!$CN$18:$CN$1017,$B208,'Daily Log'!$CO$18:$CO$1017),0)</f>
        <v>0</v>
      </c>
    </row>
    <row r="209" spans="2:37" ht="33.75" hidden="1" customHeight="1">
      <c r="B209" s="575" t="s">
        <v>284</v>
      </c>
      <c r="C209" s="576"/>
      <c r="D209" s="577" t="s">
        <v>374</v>
      </c>
      <c r="E209" s="570">
        <v>1</v>
      </c>
      <c r="F209" s="571">
        <f t="shared" si="3"/>
        <v>18</v>
      </c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65">
        <f>IFERROR($E209*SUMIF('Daily Log'!$CK$18:$CK$1017,$B209,'Daily Log'!$CL$18:$CL$1017),0)</f>
        <v>18</v>
      </c>
      <c r="AK209" s="565">
        <f>IFERROR($E209*SUMIF('Daily Log'!$CN$18:$CN$1017,$B209,'Daily Log'!$CO$18:$CO$1017),0)</f>
        <v>0</v>
      </c>
    </row>
    <row r="210" spans="2:37" ht="33.75" hidden="1" customHeight="1">
      <c r="B210" s="566" t="s">
        <v>285</v>
      </c>
      <c r="C210" s="567"/>
      <c r="D210" s="577" t="s">
        <v>374</v>
      </c>
      <c r="E210" s="570">
        <v>1</v>
      </c>
      <c r="F210" s="571">
        <f t="shared" si="3"/>
        <v>0</v>
      </c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65">
        <f>IFERROR($E210*SUMIF('Daily Log'!$CK$18:$CK$1017,$B210,'Daily Log'!$CL$18:$CL$1017),0)</f>
        <v>0</v>
      </c>
      <c r="AK210" s="565">
        <f>IFERROR($E210*SUMIF('Daily Log'!$CN$18:$CN$1017,$B210,'Daily Log'!$CO$18:$CO$1017),0)</f>
        <v>0</v>
      </c>
    </row>
    <row r="211" spans="2:37" ht="33.75" hidden="1" customHeight="1">
      <c r="B211" s="566" t="s">
        <v>286</v>
      </c>
      <c r="C211" s="567"/>
      <c r="D211" s="577" t="s">
        <v>374</v>
      </c>
      <c r="E211" s="570">
        <v>1</v>
      </c>
      <c r="F211" s="571">
        <f t="shared" si="3"/>
        <v>0</v>
      </c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65">
        <f>IFERROR($E211*SUMIF('Daily Log'!$CK$18:$CK$1017,$B211,'Daily Log'!$CL$18:$CL$1017),0)</f>
        <v>0</v>
      </c>
      <c r="AK211" s="565">
        <f>IFERROR($E211*SUMIF('Daily Log'!$CN$18:$CN$1017,$B211,'Daily Log'!$CO$18:$CO$1017),0)</f>
        <v>0</v>
      </c>
    </row>
    <row r="212" spans="2:37" ht="33.75" hidden="1" customHeight="1">
      <c r="B212" s="566" t="s">
        <v>287</v>
      </c>
      <c r="C212" s="567"/>
      <c r="D212" s="577" t="s">
        <v>374</v>
      </c>
      <c r="E212" s="570">
        <v>1</v>
      </c>
      <c r="F212" s="571">
        <f t="shared" si="3"/>
        <v>0</v>
      </c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65">
        <f>IFERROR($E212*SUMIF('Daily Log'!$CK$18:$CK$1017,$B212,'Daily Log'!$CL$18:$CL$1017),0)</f>
        <v>0</v>
      </c>
      <c r="AK212" s="565">
        <f>IFERROR($E212*SUMIF('Daily Log'!$CN$18:$CN$1017,$B212,'Daily Log'!$CO$18:$CO$1017),0)</f>
        <v>0</v>
      </c>
    </row>
    <row r="213" spans="2:37" ht="33.75" hidden="1" customHeight="1">
      <c r="B213" s="566" t="s">
        <v>288</v>
      </c>
      <c r="C213" s="567"/>
      <c r="D213" s="577" t="s">
        <v>374</v>
      </c>
      <c r="E213" s="570">
        <v>1</v>
      </c>
      <c r="F213" s="571">
        <f t="shared" si="3"/>
        <v>15</v>
      </c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65">
        <f>IFERROR($E213*SUMIF('Daily Log'!$CK$18:$CK$1017,$B213,'Daily Log'!$CL$18:$CL$1017),0)</f>
        <v>15</v>
      </c>
      <c r="AK213" s="565">
        <f>IFERROR($E213*SUMIF('Daily Log'!$CN$18:$CN$1017,$B213,'Daily Log'!$CO$18:$CO$1017),0)</f>
        <v>0</v>
      </c>
    </row>
    <row r="214" spans="2:37" ht="33.75" hidden="1" customHeight="1">
      <c r="B214" s="566" t="s">
        <v>155</v>
      </c>
      <c r="C214" s="567"/>
      <c r="D214" s="577" t="s">
        <v>374</v>
      </c>
      <c r="E214" s="570">
        <v>1</v>
      </c>
      <c r="F214" s="571">
        <f t="shared" si="3"/>
        <v>41</v>
      </c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65">
        <f>IFERROR($E214*SUMIF('Daily Log'!$CK$18:$CK$1017,$B214,'Daily Log'!$CL$18:$CL$1017),0)</f>
        <v>41</v>
      </c>
      <c r="AK214" s="565">
        <f>IFERROR($E214*SUMIF('Daily Log'!$CN$18:$CN$1017,$B214,'Daily Log'!$CO$18:$CO$1017),0)</f>
        <v>0</v>
      </c>
    </row>
    <row r="215" spans="2:37" ht="33.75" hidden="1" customHeight="1">
      <c r="B215" s="566" t="s">
        <v>289</v>
      </c>
      <c r="C215" s="567"/>
      <c r="D215" s="577" t="s">
        <v>87</v>
      </c>
      <c r="E215" s="570">
        <v>1</v>
      </c>
      <c r="F215" s="571">
        <f t="shared" si="3"/>
        <v>2</v>
      </c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65">
        <f>IFERROR($E215*SUMIF('Daily Log'!$CK$18:$CK$1017,$B215,'Daily Log'!$CL$18:$CL$1017),0)</f>
        <v>2</v>
      </c>
      <c r="AK215" s="565">
        <f>IFERROR($E215*SUMIF('Daily Log'!$CN$18:$CN$1017,$B215,'Daily Log'!$CO$18:$CO$1017),0)</f>
        <v>0</v>
      </c>
    </row>
    <row r="216" spans="2:37" ht="33.75" hidden="1" customHeight="1">
      <c r="B216" s="566" t="s">
        <v>290</v>
      </c>
      <c r="C216" s="567"/>
      <c r="D216" s="577" t="s">
        <v>87</v>
      </c>
      <c r="E216" s="570">
        <v>1</v>
      </c>
      <c r="F216" s="571">
        <f t="shared" si="3"/>
        <v>16</v>
      </c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65">
        <f>IFERROR($E216*SUMIF('Daily Log'!$CK$18:$CK$1017,$B216,'Daily Log'!$CL$18:$CL$1017),0)</f>
        <v>16</v>
      </c>
      <c r="AK216" s="565">
        <f>IFERROR($E216*SUMIF('Daily Log'!$CN$18:$CN$1017,$B216,'Daily Log'!$CO$18:$CO$1017),0)</f>
        <v>0</v>
      </c>
    </row>
    <row r="217" spans="2:37" ht="33.75" hidden="1" customHeight="1">
      <c r="B217" s="566" t="s">
        <v>291</v>
      </c>
      <c r="C217" s="567"/>
      <c r="D217" s="577" t="s">
        <v>87</v>
      </c>
      <c r="E217" s="570">
        <v>1</v>
      </c>
      <c r="F217" s="571">
        <f t="shared" si="3"/>
        <v>8</v>
      </c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65">
        <f>IFERROR($E217*SUMIF('Daily Log'!$CK$18:$CK$1017,$B217,'Daily Log'!$CL$18:$CL$1017),0)</f>
        <v>8</v>
      </c>
      <c r="AK217" s="565">
        <f>IFERROR($E217*SUMIF('Daily Log'!$CN$18:$CN$1017,$B217,'Daily Log'!$CO$18:$CO$1017),0)</f>
        <v>0</v>
      </c>
    </row>
    <row r="218" spans="2:37" ht="33.75" hidden="1" customHeight="1">
      <c r="B218" s="566" t="s">
        <v>292</v>
      </c>
      <c r="C218" s="567"/>
      <c r="D218" s="577" t="s">
        <v>87</v>
      </c>
      <c r="E218" s="570">
        <v>1</v>
      </c>
      <c r="F218" s="571">
        <f t="shared" si="3"/>
        <v>6</v>
      </c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65">
        <f>IFERROR($E218*SUMIF('Daily Log'!$CK$18:$CK$1017,$B218,'Daily Log'!$CL$18:$CL$1017),0)</f>
        <v>6</v>
      </c>
      <c r="AK218" s="565">
        <f>IFERROR($E218*SUMIF('Daily Log'!$CN$18:$CN$1017,$B218,'Daily Log'!$CO$18:$CO$1017),0)</f>
        <v>0</v>
      </c>
    </row>
    <row r="219" spans="2:37" ht="33.75" hidden="1" customHeight="1">
      <c r="B219" s="566" t="s">
        <v>293</v>
      </c>
      <c r="C219" s="567"/>
      <c r="D219" s="577" t="s">
        <v>87</v>
      </c>
      <c r="E219" s="570">
        <v>1</v>
      </c>
      <c r="F219" s="571">
        <f t="shared" si="3"/>
        <v>0</v>
      </c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65">
        <f>IFERROR($E219*SUMIF('Daily Log'!$CK$18:$CK$1017,$B219,'Daily Log'!$CL$18:$CL$1017),0)</f>
        <v>0</v>
      </c>
      <c r="AK219" s="565">
        <f>IFERROR($E219*SUMIF('Daily Log'!$CN$18:$CN$1017,$B219,'Daily Log'!$CO$18:$CO$1017),0)</f>
        <v>0</v>
      </c>
    </row>
    <row r="220" spans="2:37" ht="33.75" hidden="1" customHeight="1">
      <c r="B220" s="566" t="s">
        <v>294</v>
      </c>
      <c r="C220" s="567"/>
      <c r="D220" s="577" t="s">
        <v>87</v>
      </c>
      <c r="E220" s="570">
        <v>1</v>
      </c>
      <c r="F220" s="571">
        <f t="shared" si="3"/>
        <v>2</v>
      </c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65">
        <f>IFERROR($E220*SUMIF('Daily Log'!$CK$18:$CK$1017,$B220,'Daily Log'!$CL$18:$CL$1017),0)</f>
        <v>2</v>
      </c>
      <c r="AK220" s="565">
        <f>IFERROR($E220*SUMIF('Daily Log'!$CN$18:$CN$1017,$B220,'Daily Log'!$CO$18:$CO$1017),0)</f>
        <v>0</v>
      </c>
    </row>
    <row r="221" spans="2:37" ht="33.75" hidden="1" customHeight="1">
      <c r="B221" s="566" t="s">
        <v>295</v>
      </c>
      <c r="C221" s="567"/>
      <c r="D221" s="577" t="s">
        <v>87</v>
      </c>
      <c r="E221" s="570">
        <v>1</v>
      </c>
      <c r="F221" s="571">
        <f t="shared" si="3"/>
        <v>8</v>
      </c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65">
        <f>IFERROR($E221*SUMIF('Daily Log'!$CK$18:$CK$1017,$B221,'Daily Log'!$CL$18:$CL$1017),0)</f>
        <v>8</v>
      </c>
      <c r="AK221" s="565">
        <f>IFERROR($E221*SUMIF('Daily Log'!$CN$18:$CN$1017,$B221,'Daily Log'!$CO$18:$CO$1017),0)</f>
        <v>0</v>
      </c>
    </row>
    <row r="222" spans="2:37" ht="33.75" hidden="1" customHeight="1">
      <c r="B222" s="566" t="s">
        <v>296</v>
      </c>
      <c r="C222" s="567"/>
      <c r="D222" s="577" t="s">
        <v>87</v>
      </c>
      <c r="E222" s="570">
        <v>1</v>
      </c>
      <c r="F222" s="571">
        <f t="shared" si="3"/>
        <v>0</v>
      </c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65">
        <f>IFERROR($E222*SUMIF('Daily Log'!$CK$18:$CK$1017,$B222,'Daily Log'!$CL$18:$CL$1017),0)</f>
        <v>0</v>
      </c>
      <c r="AK222" s="565">
        <f>IFERROR($E222*SUMIF('Daily Log'!$CN$18:$CN$1017,$B222,'Daily Log'!$CO$18:$CO$1017),0)</f>
        <v>0</v>
      </c>
    </row>
    <row r="223" spans="2:37" ht="33.75" hidden="1" customHeight="1">
      <c r="B223" s="566" t="s">
        <v>297</v>
      </c>
      <c r="C223" s="567"/>
      <c r="D223" s="577" t="s">
        <v>87</v>
      </c>
      <c r="E223" s="570">
        <v>1</v>
      </c>
      <c r="F223" s="571">
        <f t="shared" si="3"/>
        <v>0</v>
      </c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65">
        <f>IFERROR($E223*SUMIF('Daily Log'!$CK$18:$CK$1017,$B223,'Daily Log'!$CL$18:$CL$1017),0)</f>
        <v>0</v>
      </c>
      <c r="AK223" s="565">
        <f>IFERROR($E223*SUMIF('Daily Log'!$CN$18:$CN$1017,$B223,'Daily Log'!$CO$18:$CO$1017),0)</f>
        <v>0</v>
      </c>
    </row>
    <row r="224" spans="2:37" ht="33.75" hidden="1" customHeight="1">
      <c r="B224" s="566" t="s">
        <v>298</v>
      </c>
      <c r="C224" s="567"/>
      <c r="D224" s="577" t="s">
        <v>87</v>
      </c>
      <c r="E224" s="570">
        <v>1</v>
      </c>
      <c r="F224" s="571">
        <f t="shared" si="3"/>
        <v>0</v>
      </c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65">
        <f>IFERROR($E224*SUMIF('Daily Log'!$CK$18:$CK$1017,$B224,'Daily Log'!$CL$18:$CL$1017),0)</f>
        <v>0</v>
      </c>
      <c r="AK224" s="565">
        <f>IFERROR($E224*SUMIF('Daily Log'!$CN$18:$CN$1017,$B224,'Daily Log'!$CO$18:$CO$1017),0)</f>
        <v>0</v>
      </c>
    </row>
    <row r="225" spans="2:37" ht="33.75" hidden="1" customHeight="1">
      <c r="B225" s="566" t="s">
        <v>299</v>
      </c>
      <c r="C225" s="567"/>
      <c r="D225" s="577" t="s">
        <v>87</v>
      </c>
      <c r="E225" s="570">
        <v>1</v>
      </c>
      <c r="F225" s="571">
        <f t="shared" ref="F225:F311" si="4">SUM($G225:$AK225)</f>
        <v>25</v>
      </c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65">
        <f>IFERROR($E225*SUMIF('Daily Log'!$CK$18:$CK$1017,$B225,'Daily Log'!$CL$18:$CL$1017),0)</f>
        <v>25</v>
      </c>
      <c r="AK225" s="565">
        <f>IFERROR($E225*SUMIF('Daily Log'!$CN$18:$CN$1017,$B225,'Daily Log'!$CO$18:$CO$1017),0)</f>
        <v>0</v>
      </c>
    </row>
    <row r="226" spans="2:37" ht="33.75" hidden="1" customHeight="1">
      <c r="B226" s="566" t="s">
        <v>300</v>
      </c>
      <c r="C226" s="567"/>
      <c r="D226" s="577" t="s">
        <v>87</v>
      </c>
      <c r="E226" s="570">
        <v>1</v>
      </c>
      <c r="F226" s="571">
        <f t="shared" si="4"/>
        <v>42</v>
      </c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65">
        <f>IFERROR($E226*SUMIF('Daily Log'!$CK$18:$CK$1017,$B226,'Daily Log'!$CL$18:$CL$1017),0)</f>
        <v>42</v>
      </c>
      <c r="AK226" s="565">
        <f>IFERROR($E226*SUMIF('Daily Log'!$CN$18:$CN$1017,$B226,'Daily Log'!$CO$18:$CO$1017),0)</f>
        <v>0</v>
      </c>
    </row>
    <row r="227" spans="2:37" ht="33.75" hidden="1" customHeight="1">
      <c r="B227" s="566" t="s">
        <v>301</v>
      </c>
      <c r="C227" s="567"/>
      <c r="D227" s="577" t="s">
        <v>87</v>
      </c>
      <c r="E227" s="570">
        <v>1</v>
      </c>
      <c r="F227" s="571">
        <f t="shared" si="4"/>
        <v>4</v>
      </c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65">
        <f>IFERROR($E227*SUMIF('Daily Log'!$CK$18:$CK$1017,$B227,'Daily Log'!$CL$18:$CL$1017),0)</f>
        <v>4</v>
      </c>
      <c r="AK227" s="565">
        <f>IFERROR($E227*SUMIF('Daily Log'!$CN$18:$CN$1017,$B227,'Daily Log'!$CO$18:$CO$1017),0)</f>
        <v>0</v>
      </c>
    </row>
    <row r="228" spans="2:37" ht="33.75" hidden="1" customHeight="1">
      <c r="B228" s="566" t="s">
        <v>302</v>
      </c>
      <c r="C228" s="567"/>
      <c r="D228" s="577" t="s">
        <v>87</v>
      </c>
      <c r="E228" s="570">
        <v>1</v>
      </c>
      <c r="F228" s="571">
        <f t="shared" si="4"/>
        <v>1</v>
      </c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65">
        <f>IFERROR($E228*SUMIF('Daily Log'!$CK$18:$CK$1017,$B228,'Daily Log'!$CL$18:$CL$1017),0)</f>
        <v>1</v>
      </c>
      <c r="AK228" s="565">
        <f>IFERROR($E228*SUMIF('Daily Log'!$CN$18:$CN$1017,$B228,'Daily Log'!$CO$18:$CO$1017),0)</f>
        <v>0</v>
      </c>
    </row>
    <row r="229" spans="2:37" ht="33.75" hidden="1" customHeight="1">
      <c r="B229" s="566" t="s">
        <v>303</v>
      </c>
      <c r="C229" s="567"/>
      <c r="D229" s="577" t="s">
        <v>87</v>
      </c>
      <c r="E229" s="570">
        <v>1</v>
      </c>
      <c r="F229" s="571">
        <f t="shared" si="4"/>
        <v>0</v>
      </c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65">
        <f>IFERROR($E229*SUMIF('Daily Log'!$CK$18:$CK$1017,$B229,'Daily Log'!$CL$18:$CL$1017),0)</f>
        <v>0</v>
      </c>
      <c r="AK229" s="565">
        <f>IFERROR($E229*SUMIF('Daily Log'!$CN$18:$CN$1017,$B229,'Daily Log'!$CO$18:$CO$1017),0)</f>
        <v>0</v>
      </c>
    </row>
    <row r="230" spans="2:37" ht="33.75" hidden="1" customHeight="1">
      <c r="B230" s="566" t="s">
        <v>304</v>
      </c>
      <c r="C230" s="567"/>
      <c r="D230" s="577" t="s">
        <v>87</v>
      </c>
      <c r="E230" s="570">
        <v>1</v>
      </c>
      <c r="F230" s="571">
        <f t="shared" si="4"/>
        <v>10</v>
      </c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65">
        <f>IFERROR($E230*SUMIF('Daily Log'!$CK$18:$CK$1017,$B230,'Daily Log'!$CL$18:$CL$1017),0)</f>
        <v>10</v>
      </c>
      <c r="AK230" s="565">
        <f>IFERROR($E230*SUMIF('Daily Log'!$CN$18:$CN$1017,$B230,'Daily Log'!$CO$18:$CO$1017),0)</f>
        <v>0</v>
      </c>
    </row>
    <row r="231" spans="2:37" ht="33.75" hidden="1" customHeight="1">
      <c r="B231" s="566" t="s">
        <v>305</v>
      </c>
      <c r="C231" s="567"/>
      <c r="D231" s="577" t="s">
        <v>87</v>
      </c>
      <c r="E231" s="570">
        <v>1</v>
      </c>
      <c r="F231" s="571">
        <f t="shared" si="4"/>
        <v>6</v>
      </c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65">
        <f>IFERROR($E231*SUMIF('Daily Log'!$CK$18:$CK$1017,$B231,'Daily Log'!$CL$18:$CL$1017),0)</f>
        <v>6</v>
      </c>
      <c r="AK231" s="565">
        <f>IFERROR($E231*SUMIF('Daily Log'!$CN$18:$CN$1017,$B231,'Daily Log'!$CO$18:$CO$1017),0)</f>
        <v>0</v>
      </c>
    </row>
    <row r="232" spans="2:37" ht="33.75" hidden="1" customHeight="1">
      <c r="B232" s="566" t="s">
        <v>306</v>
      </c>
      <c r="C232" s="567"/>
      <c r="D232" s="577" t="s">
        <v>87</v>
      </c>
      <c r="E232" s="570">
        <v>1</v>
      </c>
      <c r="F232" s="571">
        <f t="shared" si="4"/>
        <v>7</v>
      </c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65">
        <f>IFERROR($E232*SUMIF('Daily Log'!$CK$18:$CK$1017,$B232,'Daily Log'!$CL$18:$CL$1017),0)</f>
        <v>7</v>
      </c>
      <c r="AK232" s="565">
        <f>IFERROR($E232*SUMIF('Daily Log'!$CN$18:$CN$1017,$B232,'Daily Log'!$CO$18:$CO$1017),0)</f>
        <v>0</v>
      </c>
    </row>
    <row r="233" spans="2:37" ht="33.75" hidden="1" customHeight="1">
      <c r="B233" s="566" t="s">
        <v>307</v>
      </c>
      <c r="C233" s="567"/>
      <c r="D233" s="577" t="s">
        <v>87</v>
      </c>
      <c r="E233" s="570">
        <v>1</v>
      </c>
      <c r="F233" s="571">
        <f t="shared" si="4"/>
        <v>5</v>
      </c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65">
        <f>IFERROR($E233*SUMIF('Daily Log'!$CK$18:$CK$1017,$B233,'Daily Log'!$CL$18:$CL$1017),0)</f>
        <v>5</v>
      </c>
      <c r="AK233" s="565">
        <f>IFERROR($E233*SUMIF('Daily Log'!$CN$18:$CN$1017,$B233,'Daily Log'!$CO$18:$CO$1017),0)</f>
        <v>0</v>
      </c>
    </row>
    <row r="234" spans="2:37" ht="33.75" hidden="1" customHeight="1">
      <c r="B234" s="566" t="s">
        <v>159</v>
      </c>
      <c r="C234" s="567"/>
      <c r="D234" s="577" t="s">
        <v>87</v>
      </c>
      <c r="E234" s="570">
        <v>1</v>
      </c>
      <c r="F234" s="571">
        <f t="shared" si="4"/>
        <v>2</v>
      </c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65">
        <f>IFERROR($E234*SUMIF('Daily Log'!$CK$18:$CK$1017,$B234,'Daily Log'!$CL$18:$CL$1017),0)</f>
        <v>2</v>
      </c>
      <c r="AK234" s="565">
        <f>IFERROR($E234*SUMIF('Daily Log'!$CN$18:$CN$1017,$B234,'Daily Log'!$CO$18:$CO$1017),0)</f>
        <v>0</v>
      </c>
    </row>
    <row r="235" spans="2:37" ht="33.75" hidden="1" customHeight="1">
      <c r="B235" s="566" t="s">
        <v>160</v>
      </c>
      <c r="C235" s="567"/>
      <c r="D235" s="577" t="s">
        <v>87</v>
      </c>
      <c r="E235" s="570">
        <v>1</v>
      </c>
      <c r="F235" s="571">
        <f t="shared" si="4"/>
        <v>7</v>
      </c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65">
        <f>IFERROR($E235*SUMIF('Daily Log'!$CK$18:$CK$1017,$B235,'Daily Log'!$CL$18:$CL$1017),0)</f>
        <v>7</v>
      </c>
      <c r="AK235" s="565">
        <f>IFERROR($E235*SUMIF('Daily Log'!$CN$18:$CN$1017,$B235,'Daily Log'!$CO$18:$CO$1017),0)</f>
        <v>0</v>
      </c>
    </row>
    <row r="236" spans="2:37" ht="33.75" hidden="1" customHeight="1">
      <c r="B236" s="566" t="s">
        <v>308</v>
      </c>
      <c r="C236" s="567"/>
      <c r="D236" s="577" t="s">
        <v>88</v>
      </c>
      <c r="E236" s="570">
        <v>1</v>
      </c>
      <c r="F236" s="571">
        <f t="shared" si="4"/>
        <v>0</v>
      </c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65">
        <f>IFERROR($E236*SUMIF('Daily Log'!$CK$18:$CK$1017,$B236,'Daily Log'!$CL$18:$CL$1017),0)</f>
        <v>0</v>
      </c>
      <c r="AK236" s="565">
        <f>IFERROR($E236*SUMIF('Daily Log'!$CN$18:$CN$1017,$B236,'Daily Log'!$CO$18:$CO$1017),0)</f>
        <v>0</v>
      </c>
    </row>
    <row r="237" spans="2:37" ht="33.75" hidden="1" customHeight="1">
      <c r="B237" s="566" t="s">
        <v>309</v>
      </c>
      <c r="C237" s="567"/>
      <c r="D237" s="577" t="s">
        <v>88</v>
      </c>
      <c r="E237" s="570">
        <v>1</v>
      </c>
      <c r="F237" s="571">
        <f t="shared" si="4"/>
        <v>0</v>
      </c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65">
        <f>IFERROR($E237*SUMIF('Daily Log'!$CK$18:$CK$1017,$B237,'Daily Log'!$CL$18:$CL$1017),0)</f>
        <v>0</v>
      </c>
      <c r="AK237" s="565">
        <f>IFERROR($E237*SUMIF('Daily Log'!$CN$18:$CN$1017,$B237,'Daily Log'!$CO$18:$CO$1017),0)</f>
        <v>0</v>
      </c>
    </row>
    <row r="238" spans="2:37" ht="33.75" hidden="1" customHeight="1">
      <c r="B238" s="566" t="s">
        <v>310</v>
      </c>
      <c r="C238" s="567"/>
      <c r="D238" s="577" t="s">
        <v>88</v>
      </c>
      <c r="E238" s="570">
        <v>1</v>
      </c>
      <c r="F238" s="571">
        <f t="shared" si="4"/>
        <v>0</v>
      </c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65">
        <f>IFERROR($E238*SUMIF('Daily Log'!$CK$18:$CK$1017,$B238,'Daily Log'!$CL$18:$CL$1017),0)</f>
        <v>0</v>
      </c>
      <c r="AK238" s="565">
        <f>IFERROR($E238*SUMIF('Daily Log'!$CN$18:$CN$1017,$B238,'Daily Log'!$CO$18:$CO$1017),0)</f>
        <v>0</v>
      </c>
    </row>
    <row r="239" spans="2:37" ht="33.75" hidden="1" customHeight="1">
      <c r="B239" s="566" t="s">
        <v>311</v>
      </c>
      <c r="C239" s="567"/>
      <c r="D239" s="577" t="s">
        <v>88</v>
      </c>
      <c r="E239" s="570">
        <v>1</v>
      </c>
      <c r="F239" s="571">
        <f t="shared" si="4"/>
        <v>0</v>
      </c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65">
        <f>IFERROR($E239*SUMIF('Daily Log'!$CK$18:$CK$1017,$B239,'Daily Log'!$CL$18:$CL$1017),0)</f>
        <v>0</v>
      </c>
      <c r="AK239" s="565">
        <f>IFERROR($E239*SUMIF('Daily Log'!$CN$18:$CN$1017,$B239,'Daily Log'!$CO$18:$CO$1017),0)</f>
        <v>0</v>
      </c>
    </row>
    <row r="240" spans="2:37" ht="33.75" hidden="1" customHeight="1">
      <c r="B240" s="566" t="s">
        <v>312</v>
      </c>
      <c r="C240" s="567"/>
      <c r="D240" s="577" t="s">
        <v>88</v>
      </c>
      <c r="E240" s="570">
        <v>1</v>
      </c>
      <c r="F240" s="571">
        <f t="shared" si="4"/>
        <v>0</v>
      </c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65">
        <f>IFERROR($E240*SUMIF('Daily Log'!$CK$18:$CK$1017,$B240,'Daily Log'!$CL$18:$CL$1017),0)</f>
        <v>0</v>
      </c>
      <c r="AK240" s="565">
        <f>IFERROR($E240*SUMIF('Daily Log'!$CN$18:$CN$1017,$B240,'Daily Log'!$CO$18:$CO$1017),0)</f>
        <v>0</v>
      </c>
    </row>
    <row r="241" spans="1:37" ht="33.75" hidden="1" customHeight="1">
      <c r="B241" s="566" t="s">
        <v>313</v>
      </c>
      <c r="C241" s="567"/>
      <c r="D241" s="577" t="s">
        <v>88</v>
      </c>
      <c r="E241" s="570">
        <v>1</v>
      </c>
      <c r="F241" s="571">
        <f t="shared" si="4"/>
        <v>0</v>
      </c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65">
        <f>IFERROR($E241*SUMIF('Daily Log'!$CK$18:$CK$1017,$B241,'Daily Log'!$CL$18:$CL$1017),0)</f>
        <v>0</v>
      </c>
      <c r="AK241" s="565">
        <f>IFERROR($E241*SUMIF('Daily Log'!$CN$18:$CN$1017,$B241,'Daily Log'!$CO$18:$CO$1017),0)</f>
        <v>0</v>
      </c>
    </row>
    <row r="242" spans="1:37" ht="33.75" hidden="1" customHeight="1">
      <c r="B242" s="566" t="s">
        <v>314</v>
      </c>
      <c r="C242" s="567"/>
      <c r="D242" s="577" t="s">
        <v>88</v>
      </c>
      <c r="E242" s="570">
        <v>1</v>
      </c>
      <c r="F242" s="571">
        <f t="shared" si="4"/>
        <v>0</v>
      </c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65">
        <f>IFERROR($E242*SUMIF('Daily Log'!$CK$18:$CK$1017,$B242,'Daily Log'!$CL$18:$CL$1017),0)</f>
        <v>0</v>
      </c>
      <c r="AK242" s="565">
        <f>IFERROR($E242*SUMIF('Daily Log'!$CN$18:$CN$1017,$B242,'Daily Log'!$CO$18:$CO$1017),0)</f>
        <v>0</v>
      </c>
    </row>
    <row r="243" spans="1:37" ht="33.75" hidden="1" customHeight="1">
      <c r="B243" s="566" t="s">
        <v>315</v>
      </c>
      <c r="C243" s="567"/>
      <c r="D243" s="577" t="s">
        <v>88</v>
      </c>
      <c r="E243" s="570">
        <v>1</v>
      </c>
      <c r="F243" s="571">
        <f t="shared" si="4"/>
        <v>0</v>
      </c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65">
        <f>IFERROR($E243*SUMIF('Daily Log'!$CK$18:$CK$1017,$B243,'Daily Log'!$CL$18:$CL$1017),0)</f>
        <v>0</v>
      </c>
      <c r="AK243" s="565">
        <f>IFERROR($E243*SUMIF('Daily Log'!$CN$18:$CN$1017,$B243,'Daily Log'!$CO$18:$CO$1017),0)</f>
        <v>0</v>
      </c>
    </row>
    <row r="244" spans="1:37" ht="33.75" hidden="1" customHeight="1">
      <c r="B244" s="566" t="s">
        <v>316</v>
      </c>
      <c r="C244" s="567"/>
      <c r="D244" s="577" t="s">
        <v>88</v>
      </c>
      <c r="E244" s="570">
        <v>1</v>
      </c>
      <c r="F244" s="571">
        <f t="shared" si="4"/>
        <v>0</v>
      </c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65">
        <f>IFERROR($E244*SUMIF('Daily Log'!$CK$18:$CK$1017,$B244,'Daily Log'!$CL$18:$CL$1017),0)</f>
        <v>0</v>
      </c>
      <c r="AK244" s="565">
        <f>IFERROR($E244*SUMIF('Daily Log'!$CN$18:$CN$1017,$B244,'Daily Log'!$CO$18:$CO$1017),0)</f>
        <v>0</v>
      </c>
    </row>
    <row r="245" spans="1:37" ht="33.75" hidden="1" customHeight="1">
      <c r="B245" s="566" t="s">
        <v>317</v>
      </c>
      <c r="C245" s="567"/>
      <c r="D245" s="577" t="s">
        <v>88</v>
      </c>
      <c r="E245" s="570">
        <v>1</v>
      </c>
      <c r="F245" s="571">
        <f t="shared" si="4"/>
        <v>0</v>
      </c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65">
        <f>IFERROR($E245*SUMIF('Daily Log'!$CK$18:$CK$1017,$B245,'Daily Log'!$CL$18:$CL$1017),0)</f>
        <v>0</v>
      </c>
      <c r="AK245" s="565">
        <f>IFERROR($E245*SUMIF('Daily Log'!$CN$18:$CN$1017,$B245,'Daily Log'!$CO$18:$CO$1017),0)</f>
        <v>0</v>
      </c>
    </row>
    <row r="246" spans="1:37" ht="33.75" hidden="1" customHeight="1">
      <c r="B246" s="566" t="s">
        <v>318</v>
      </c>
      <c r="C246" s="567"/>
      <c r="D246" s="577" t="s">
        <v>28</v>
      </c>
      <c r="E246" s="570">
        <v>1</v>
      </c>
      <c r="F246" s="571">
        <f t="shared" si="4"/>
        <v>8</v>
      </c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65">
        <f>IFERROR($E246*SUMIF('Daily Log'!$CK$18:$CK$1017,$B246,'Daily Log'!$CL$18:$CL$1017),0)</f>
        <v>8</v>
      </c>
      <c r="AK246" s="565">
        <f>IFERROR($E246*SUMIF('Daily Log'!$CN$18:$CN$1017,$B246,'Daily Log'!$CO$18:$CO$1017),0)</f>
        <v>0</v>
      </c>
    </row>
    <row r="247" spans="1:37" ht="33.75" hidden="1" customHeight="1">
      <c r="B247" s="566" t="s">
        <v>319</v>
      </c>
      <c r="C247" s="567"/>
      <c r="D247" s="577" t="s">
        <v>28</v>
      </c>
      <c r="E247" s="570">
        <v>1</v>
      </c>
      <c r="F247" s="571">
        <f t="shared" si="4"/>
        <v>4</v>
      </c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65">
        <f>IFERROR($E247*SUMIF('Daily Log'!$CK$18:$CK$1017,$B247,'Daily Log'!$CL$18:$CL$1017),0)</f>
        <v>4</v>
      </c>
      <c r="AK247" s="565">
        <f>IFERROR($E247*SUMIF('Daily Log'!$CN$18:$CN$1017,$B247,'Daily Log'!$CO$18:$CO$1017),0)</f>
        <v>0</v>
      </c>
    </row>
    <row r="248" spans="1:37" ht="33.75" hidden="1" customHeight="1">
      <c r="B248" s="566" t="s">
        <v>320</v>
      </c>
      <c r="C248" s="567"/>
      <c r="D248" s="577" t="s">
        <v>28</v>
      </c>
      <c r="E248" s="570">
        <v>1</v>
      </c>
      <c r="F248" s="571">
        <f t="shared" si="4"/>
        <v>0</v>
      </c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65">
        <f>IFERROR($E248*SUMIF('Daily Log'!$CK$18:$CK$1017,$B248,'Daily Log'!$CL$18:$CL$1017),0)</f>
        <v>0</v>
      </c>
      <c r="AK248" s="565">
        <f>IFERROR($E248*SUMIF('Daily Log'!$CN$18:$CN$1017,$B248,'Daily Log'!$CO$18:$CO$1017),0)</f>
        <v>0</v>
      </c>
    </row>
    <row r="249" spans="1:37" s="296" customFormat="1" ht="33.75" hidden="1" customHeight="1">
      <c r="A249" s="136"/>
      <c r="B249" s="566" t="s">
        <v>321</v>
      </c>
      <c r="C249" s="567"/>
      <c r="D249" s="577" t="s">
        <v>28</v>
      </c>
      <c r="E249" s="570">
        <v>1</v>
      </c>
      <c r="F249" s="571">
        <f t="shared" si="4"/>
        <v>0</v>
      </c>
      <c r="G249" s="581"/>
      <c r="H249" s="581"/>
      <c r="I249" s="581"/>
      <c r="J249" s="581"/>
      <c r="K249" s="581"/>
      <c r="L249" s="581"/>
      <c r="M249" s="581"/>
      <c r="N249" s="581"/>
      <c r="O249" s="581"/>
      <c r="P249" s="581"/>
      <c r="Q249" s="581"/>
      <c r="R249" s="581"/>
      <c r="S249" s="581"/>
      <c r="T249" s="581"/>
      <c r="U249" s="581"/>
      <c r="V249" s="581"/>
      <c r="W249" s="581"/>
      <c r="X249" s="581"/>
      <c r="Y249" s="581"/>
      <c r="Z249" s="581"/>
      <c r="AA249" s="581"/>
      <c r="AB249" s="581"/>
      <c r="AC249" s="581"/>
      <c r="AD249" s="581"/>
      <c r="AE249" s="581"/>
      <c r="AF249" s="581"/>
      <c r="AG249" s="581"/>
      <c r="AH249" s="581"/>
      <c r="AI249" s="581"/>
      <c r="AJ249" s="565">
        <f>IFERROR($E249*SUMIF('Daily Log'!$CK$18:$CK$1017,$B249,'Daily Log'!$CL$18:$CL$1017),0)</f>
        <v>0</v>
      </c>
      <c r="AK249" s="565">
        <f>IFERROR($E249*SUMIF('Daily Log'!$CN$18:$CN$1017,$B249,'Daily Log'!$CO$18:$CO$1017),0)</f>
        <v>0</v>
      </c>
    </row>
    <row r="250" spans="1:37" s="296" customFormat="1" ht="33.75" hidden="1" customHeight="1">
      <c r="A250" s="136"/>
      <c r="B250" s="566" t="s">
        <v>322</v>
      </c>
      <c r="C250" s="567"/>
      <c r="D250" s="577" t="s">
        <v>68</v>
      </c>
      <c r="E250" s="570">
        <v>1</v>
      </c>
      <c r="F250" s="571">
        <f t="shared" si="4"/>
        <v>0</v>
      </c>
      <c r="G250" s="581"/>
      <c r="H250" s="581"/>
      <c r="I250" s="581"/>
      <c r="J250" s="581"/>
      <c r="K250" s="581"/>
      <c r="L250" s="581"/>
      <c r="M250" s="581"/>
      <c r="N250" s="581"/>
      <c r="O250" s="581"/>
      <c r="P250" s="581"/>
      <c r="Q250" s="581"/>
      <c r="R250" s="581"/>
      <c r="S250" s="581"/>
      <c r="T250" s="581"/>
      <c r="U250" s="581"/>
      <c r="V250" s="581"/>
      <c r="W250" s="581"/>
      <c r="X250" s="581"/>
      <c r="Y250" s="581"/>
      <c r="Z250" s="581"/>
      <c r="AA250" s="581"/>
      <c r="AB250" s="581"/>
      <c r="AC250" s="581"/>
      <c r="AD250" s="581"/>
      <c r="AE250" s="581"/>
      <c r="AF250" s="581"/>
      <c r="AG250" s="581"/>
      <c r="AH250" s="581"/>
      <c r="AI250" s="581"/>
      <c r="AJ250" s="565">
        <f>IFERROR($E250*SUMIF('Daily Log'!$CK$18:$CK$1017,$B250,'Daily Log'!$CL$18:$CL$1017),0)</f>
        <v>0</v>
      </c>
      <c r="AK250" s="565">
        <f>IFERROR($E250*SUMIF('Daily Log'!$CN$18:$CN$1017,$B250,'Daily Log'!$CO$18:$CO$1017),0)</f>
        <v>0</v>
      </c>
    </row>
    <row r="251" spans="1:37" s="296" customFormat="1" ht="33.75" hidden="1" customHeight="1">
      <c r="A251" s="136"/>
      <c r="B251" s="566" t="s">
        <v>323</v>
      </c>
      <c r="C251" s="580"/>
      <c r="D251" s="577" t="s">
        <v>68</v>
      </c>
      <c r="E251" s="570">
        <v>1</v>
      </c>
      <c r="F251" s="571">
        <f t="shared" si="4"/>
        <v>0</v>
      </c>
      <c r="G251" s="581"/>
      <c r="H251" s="581"/>
      <c r="I251" s="581"/>
      <c r="J251" s="581"/>
      <c r="K251" s="581"/>
      <c r="L251" s="581"/>
      <c r="M251" s="581"/>
      <c r="N251" s="581"/>
      <c r="O251" s="581"/>
      <c r="P251" s="581"/>
      <c r="Q251" s="581"/>
      <c r="R251" s="581"/>
      <c r="S251" s="581"/>
      <c r="T251" s="581"/>
      <c r="U251" s="581"/>
      <c r="V251" s="581"/>
      <c r="W251" s="581"/>
      <c r="X251" s="581"/>
      <c r="Y251" s="581"/>
      <c r="Z251" s="581"/>
      <c r="AA251" s="581"/>
      <c r="AB251" s="581"/>
      <c r="AC251" s="581"/>
      <c r="AD251" s="581"/>
      <c r="AE251" s="581"/>
      <c r="AF251" s="581"/>
      <c r="AG251" s="581"/>
      <c r="AH251" s="581"/>
      <c r="AI251" s="581"/>
      <c r="AJ251" s="565">
        <f>IFERROR($E251*SUMIF('Daily Log'!$CK$18:$CK$1017,$B251,'Daily Log'!$CL$18:$CL$1017),0)</f>
        <v>0</v>
      </c>
      <c r="AK251" s="565">
        <f>IFERROR($E251*SUMIF('Daily Log'!$CN$18:$CN$1017,$B251,'Daily Log'!$CO$18:$CO$1017),0)</f>
        <v>0</v>
      </c>
    </row>
    <row r="252" spans="1:37" s="296" customFormat="1" ht="33.75" hidden="1" customHeight="1">
      <c r="A252" s="136"/>
      <c r="B252" s="566" t="s">
        <v>324</v>
      </c>
      <c r="C252" s="580"/>
      <c r="D252" s="577" t="s">
        <v>68</v>
      </c>
      <c r="E252" s="570">
        <v>1</v>
      </c>
      <c r="F252" s="571">
        <f t="shared" si="4"/>
        <v>14</v>
      </c>
      <c r="G252" s="581"/>
      <c r="H252" s="581"/>
      <c r="I252" s="581"/>
      <c r="J252" s="581"/>
      <c r="K252" s="581"/>
      <c r="L252" s="581"/>
      <c r="M252" s="581"/>
      <c r="N252" s="581"/>
      <c r="O252" s="581"/>
      <c r="P252" s="581"/>
      <c r="Q252" s="581"/>
      <c r="R252" s="581"/>
      <c r="S252" s="581"/>
      <c r="T252" s="581"/>
      <c r="U252" s="581"/>
      <c r="V252" s="581"/>
      <c r="W252" s="581"/>
      <c r="X252" s="581"/>
      <c r="Y252" s="581"/>
      <c r="Z252" s="581"/>
      <c r="AA252" s="581"/>
      <c r="AB252" s="581"/>
      <c r="AC252" s="581"/>
      <c r="AD252" s="581"/>
      <c r="AE252" s="581"/>
      <c r="AF252" s="581"/>
      <c r="AG252" s="581"/>
      <c r="AH252" s="581"/>
      <c r="AI252" s="581"/>
      <c r="AJ252" s="565">
        <f>IFERROR($E252*SUMIF('Daily Log'!$CK$18:$CK$1017,$B252,'Daily Log'!$CL$18:$CL$1017),0)</f>
        <v>14</v>
      </c>
      <c r="AK252" s="565">
        <f>IFERROR($E252*SUMIF('Daily Log'!$CN$18:$CN$1017,$B252,'Daily Log'!$CO$18:$CO$1017),0)</f>
        <v>0</v>
      </c>
    </row>
    <row r="253" spans="1:37" s="296" customFormat="1" ht="33.75" hidden="1" customHeight="1">
      <c r="A253" s="136"/>
      <c r="B253" s="566" t="s">
        <v>167</v>
      </c>
      <c r="C253" s="580"/>
      <c r="D253" s="577" t="s">
        <v>68</v>
      </c>
      <c r="E253" s="570">
        <v>1</v>
      </c>
      <c r="F253" s="571">
        <f t="shared" si="4"/>
        <v>12</v>
      </c>
      <c r="G253" s="581"/>
      <c r="H253" s="581"/>
      <c r="I253" s="581"/>
      <c r="J253" s="581"/>
      <c r="K253" s="581"/>
      <c r="L253" s="581"/>
      <c r="M253" s="581"/>
      <c r="N253" s="581"/>
      <c r="O253" s="581"/>
      <c r="P253" s="581"/>
      <c r="Q253" s="581"/>
      <c r="R253" s="581"/>
      <c r="S253" s="581"/>
      <c r="T253" s="581"/>
      <c r="U253" s="581"/>
      <c r="V253" s="581"/>
      <c r="W253" s="581"/>
      <c r="X253" s="581"/>
      <c r="Y253" s="581"/>
      <c r="Z253" s="581"/>
      <c r="AA253" s="581"/>
      <c r="AB253" s="581"/>
      <c r="AC253" s="581"/>
      <c r="AD253" s="581"/>
      <c r="AE253" s="581"/>
      <c r="AF253" s="581"/>
      <c r="AG253" s="581"/>
      <c r="AH253" s="581"/>
      <c r="AI253" s="581"/>
      <c r="AJ253" s="565">
        <f>IFERROR($E253*SUMIF('Daily Log'!$CK$18:$CK$1017,$B253,'Daily Log'!$CL$18:$CL$1017),0)</f>
        <v>12</v>
      </c>
      <c r="AK253" s="565">
        <f>IFERROR($E253*SUMIF('Daily Log'!$CN$18:$CN$1017,$B253,'Daily Log'!$CO$18:$CO$1017),0)</f>
        <v>0</v>
      </c>
    </row>
    <row r="254" spans="1:37" s="296" customFormat="1" ht="33.75" hidden="1" customHeight="1">
      <c r="A254" s="136"/>
      <c r="B254" s="566" t="s">
        <v>325</v>
      </c>
      <c r="C254" s="580"/>
      <c r="D254" s="577" t="s">
        <v>68</v>
      </c>
      <c r="E254" s="570">
        <v>1</v>
      </c>
      <c r="F254" s="571">
        <f t="shared" si="4"/>
        <v>3</v>
      </c>
      <c r="G254" s="581"/>
      <c r="H254" s="581"/>
      <c r="I254" s="581"/>
      <c r="J254" s="581"/>
      <c r="K254" s="581"/>
      <c r="L254" s="581"/>
      <c r="M254" s="581"/>
      <c r="N254" s="581"/>
      <c r="O254" s="581"/>
      <c r="P254" s="581"/>
      <c r="Q254" s="581"/>
      <c r="R254" s="581"/>
      <c r="S254" s="581"/>
      <c r="T254" s="581"/>
      <c r="U254" s="581"/>
      <c r="V254" s="581"/>
      <c r="W254" s="581"/>
      <c r="X254" s="581"/>
      <c r="Y254" s="581"/>
      <c r="Z254" s="581"/>
      <c r="AA254" s="581"/>
      <c r="AB254" s="581"/>
      <c r="AC254" s="581"/>
      <c r="AD254" s="581"/>
      <c r="AE254" s="581"/>
      <c r="AF254" s="581"/>
      <c r="AG254" s="581"/>
      <c r="AH254" s="581"/>
      <c r="AI254" s="581"/>
      <c r="AJ254" s="565">
        <f>IFERROR($E254*SUMIF('Daily Log'!$CK$18:$CK$1017,$B254,'Daily Log'!$CL$18:$CL$1017),0)</f>
        <v>3</v>
      </c>
      <c r="AK254" s="565">
        <f>IFERROR($E254*SUMIF('Daily Log'!$CN$18:$CN$1017,$B254,'Daily Log'!$CO$18:$CO$1017),0)</f>
        <v>0</v>
      </c>
    </row>
    <row r="255" spans="1:37" s="296" customFormat="1" ht="33.75" hidden="1" customHeight="1">
      <c r="A255" s="136"/>
      <c r="B255" s="566" t="s">
        <v>326</v>
      </c>
      <c r="C255" s="580"/>
      <c r="D255" s="577" t="s">
        <v>68</v>
      </c>
      <c r="E255" s="570">
        <v>1</v>
      </c>
      <c r="F255" s="571">
        <f t="shared" si="4"/>
        <v>0</v>
      </c>
      <c r="G255" s="581"/>
      <c r="H255" s="581"/>
      <c r="I255" s="581"/>
      <c r="J255" s="581"/>
      <c r="K255" s="581"/>
      <c r="L255" s="581"/>
      <c r="M255" s="581"/>
      <c r="N255" s="581"/>
      <c r="O255" s="581"/>
      <c r="P255" s="581"/>
      <c r="Q255" s="581"/>
      <c r="R255" s="581"/>
      <c r="S255" s="581"/>
      <c r="T255" s="581"/>
      <c r="U255" s="581"/>
      <c r="V255" s="581"/>
      <c r="W255" s="581"/>
      <c r="X255" s="581"/>
      <c r="Y255" s="581"/>
      <c r="Z255" s="581"/>
      <c r="AA255" s="581"/>
      <c r="AB255" s="581"/>
      <c r="AC255" s="581"/>
      <c r="AD255" s="581"/>
      <c r="AE255" s="581"/>
      <c r="AF255" s="581"/>
      <c r="AG255" s="581"/>
      <c r="AH255" s="581"/>
      <c r="AI255" s="581"/>
      <c r="AJ255" s="565">
        <f>IFERROR($E255*SUMIF('Daily Log'!$CK$18:$CK$1017,$B255,'Daily Log'!$CL$18:$CL$1017),0)</f>
        <v>0</v>
      </c>
      <c r="AK255" s="565">
        <f>IFERROR($E255*SUMIF('Daily Log'!$CN$18:$CN$1017,$B255,'Daily Log'!$CO$18:$CO$1017),0)</f>
        <v>0</v>
      </c>
    </row>
    <row r="256" spans="1:37" s="296" customFormat="1" ht="33.75" hidden="1" customHeight="1">
      <c r="A256" s="136"/>
      <c r="B256" s="566" t="s">
        <v>327</v>
      </c>
      <c r="C256" s="580"/>
      <c r="D256" s="577" t="s">
        <v>68</v>
      </c>
      <c r="E256" s="570">
        <v>1</v>
      </c>
      <c r="F256" s="571">
        <f t="shared" si="4"/>
        <v>0</v>
      </c>
      <c r="G256" s="581"/>
      <c r="H256" s="581"/>
      <c r="I256" s="581"/>
      <c r="J256" s="581"/>
      <c r="K256" s="581"/>
      <c r="L256" s="581"/>
      <c r="M256" s="581"/>
      <c r="N256" s="581"/>
      <c r="O256" s="581"/>
      <c r="P256" s="581"/>
      <c r="Q256" s="581"/>
      <c r="R256" s="581"/>
      <c r="S256" s="581"/>
      <c r="T256" s="581"/>
      <c r="U256" s="581"/>
      <c r="V256" s="581"/>
      <c r="W256" s="581"/>
      <c r="X256" s="581"/>
      <c r="Y256" s="581"/>
      <c r="Z256" s="581"/>
      <c r="AA256" s="581"/>
      <c r="AB256" s="581"/>
      <c r="AC256" s="581"/>
      <c r="AD256" s="581"/>
      <c r="AE256" s="581"/>
      <c r="AF256" s="581"/>
      <c r="AG256" s="581"/>
      <c r="AH256" s="581"/>
      <c r="AI256" s="581"/>
      <c r="AJ256" s="565">
        <f>IFERROR($E256*SUMIF('Daily Log'!$CK$18:$CK$1017,$B256,'Daily Log'!$CL$18:$CL$1017),0)</f>
        <v>0</v>
      </c>
      <c r="AK256" s="565">
        <f>IFERROR($E256*SUMIF('Daily Log'!$CN$18:$CN$1017,$B256,'Daily Log'!$CO$18:$CO$1017),0)</f>
        <v>0</v>
      </c>
    </row>
    <row r="257" spans="1:37" s="296" customFormat="1" ht="33.75" hidden="1" customHeight="1">
      <c r="A257" s="136"/>
      <c r="B257" s="566" t="s">
        <v>168</v>
      </c>
      <c r="C257" s="580"/>
      <c r="D257" s="577" t="s">
        <v>68</v>
      </c>
      <c r="E257" s="570">
        <v>1</v>
      </c>
      <c r="F257" s="571">
        <f t="shared" si="4"/>
        <v>0</v>
      </c>
      <c r="G257" s="581"/>
      <c r="H257" s="581"/>
      <c r="I257" s="581"/>
      <c r="J257" s="581"/>
      <c r="K257" s="581"/>
      <c r="L257" s="581"/>
      <c r="M257" s="581"/>
      <c r="N257" s="581"/>
      <c r="O257" s="581"/>
      <c r="P257" s="581"/>
      <c r="Q257" s="581"/>
      <c r="R257" s="581"/>
      <c r="S257" s="581"/>
      <c r="T257" s="581"/>
      <c r="U257" s="581"/>
      <c r="V257" s="581"/>
      <c r="W257" s="581"/>
      <c r="X257" s="581"/>
      <c r="Y257" s="581"/>
      <c r="Z257" s="581"/>
      <c r="AA257" s="581"/>
      <c r="AB257" s="581"/>
      <c r="AC257" s="581"/>
      <c r="AD257" s="581"/>
      <c r="AE257" s="581"/>
      <c r="AF257" s="581"/>
      <c r="AG257" s="581"/>
      <c r="AH257" s="581"/>
      <c r="AI257" s="581"/>
      <c r="AJ257" s="565">
        <f>IFERROR($E257*SUMIF('Daily Log'!$CK$18:$CK$1017,$B257,'Daily Log'!$CL$18:$CL$1017),0)</f>
        <v>0</v>
      </c>
      <c r="AK257" s="565">
        <f>IFERROR($E257*SUMIF('Daily Log'!$CN$18:$CN$1017,$B257,'Daily Log'!$CO$18:$CO$1017),0)</f>
        <v>0</v>
      </c>
    </row>
    <row r="258" spans="1:37" s="296" customFormat="1" ht="33.75" hidden="1" customHeight="1">
      <c r="A258" s="136"/>
      <c r="B258" s="566" t="s">
        <v>328</v>
      </c>
      <c r="C258" s="580"/>
      <c r="D258" s="577" t="s">
        <v>68</v>
      </c>
      <c r="E258" s="570">
        <v>1</v>
      </c>
      <c r="F258" s="571">
        <f t="shared" si="4"/>
        <v>14</v>
      </c>
      <c r="G258" s="581"/>
      <c r="H258" s="581"/>
      <c r="I258" s="581"/>
      <c r="J258" s="581"/>
      <c r="K258" s="581"/>
      <c r="L258" s="581"/>
      <c r="M258" s="581"/>
      <c r="N258" s="581"/>
      <c r="O258" s="581"/>
      <c r="P258" s="581"/>
      <c r="Q258" s="581"/>
      <c r="R258" s="581"/>
      <c r="S258" s="581"/>
      <c r="T258" s="581"/>
      <c r="U258" s="581"/>
      <c r="V258" s="581"/>
      <c r="W258" s="581"/>
      <c r="X258" s="581"/>
      <c r="Y258" s="581"/>
      <c r="Z258" s="581"/>
      <c r="AA258" s="581"/>
      <c r="AB258" s="581"/>
      <c r="AC258" s="581"/>
      <c r="AD258" s="581"/>
      <c r="AE258" s="581"/>
      <c r="AF258" s="581"/>
      <c r="AG258" s="581"/>
      <c r="AH258" s="581"/>
      <c r="AI258" s="581"/>
      <c r="AJ258" s="565">
        <f>IFERROR($E258*SUMIF('Daily Log'!$CK$18:$CK$1017,$B258,'Daily Log'!$CL$18:$CL$1017),0)</f>
        <v>14</v>
      </c>
      <c r="AK258" s="565">
        <f>IFERROR($E258*SUMIF('Daily Log'!$CN$18:$CN$1017,$B258,'Daily Log'!$CO$18:$CO$1017),0)</f>
        <v>0</v>
      </c>
    </row>
    <row r="259" spans="1:37" s="296" customFormat="1" ht="33.75" hidden="1" customHeight="1">
      <c r="A259" s="136"/>
      <c r="B259" s="566" t="s">
        <v>329</v>
      </c>
      <c r="C259" s="580"/>
      <c r="D259" s="577" t="s">
        <v>68</v>
      </c>
      <c r="E259" s="570">
        <v>1</v>
      </c>
      <c r="F259" s="571">
        <f t="shared" si="4"/>
        <v>0</v>
      </c>
      <c r="G259" s="581"/>
      <c r="H259" s="581"/>
      <c r="I259" s="581"/>
      <c r="J259" s="581"/>
      <c r="K259" s="581"/>
      <c r="L259" s="581"/>
      <c r="M259" s="581"/>
      <c r="N259" s="581"/>
      <c r="O259" s="581"/>
      <c r="P259" s="581"/>
      <c r="Q259" s="581"/>
      <c r="R259" s="581"/>
      <c r="S259" s="581"/>
      <c r="T259" s="581"/>
      <c r="U259" s="581"/>
      <c r="V259" s="581"/>
      <c r="W259" s="581"/>
      <c r="X259" s="581"/>
      <c r="Y259" s="581"/>
      <c r="Z259" s="581"/>
      <c r="AA259" s="581"/>
      <c r="AB259" s="581"/>
      <c r="AC259" s="581"/>
      <c r="AD259" s="581"/>
      <c r="AE259" s="581"/>
      <c r="AF259" s="581"/>
      <c r="AG259" s="581"/>
      <c r="AH259" s="581"/>
      <c r="AI259" s="581"/>
      <c r="AJ259" s="565">
        <f>IFERROR($E259*SUMIF('Daily Log'!$CK$18:$CK$1017,$B259,'Daily Log'!$CL$18:$CL$1017),0)</f>
        <v>0</v>
      </c>
      <c r="AK259" s="565">
        <f>IFERROR($E259*SUMIF('Daily Log'!$CN$18:$CN$1017,$B259,'Daily Log'!$CO$18:$CO$1017),0)</f>
        <v>0</v>
      </c>
    </row>
    <row r="260" spans="1:37" s="296" customFormat="1" ht="33.75" hidden="1" customHeight="1">
      <c r="A260" s="136"/>
      <c r="B260" s="566" t="s">
        <v>330</v>
      </c>
      <c r="C260" s="580"/>
      <c r="D260" s="577" t="s">
        <v>68</v>
      </c>
      <c r="E260" s="570">
        <v>1</v>
      </c>
      <c r="F260" s="571">
        <f t="shared" si="4"/>
        <v>0</v>
      </c>
      <c r="G260" s="581"/>
      <c r="H260" s="581"/>
      <c r="I260" s="581"/>
      <c r="J260" s="581"/>
      <c r="K260" s="581"/>
      <c r="L260" s="581"/>
      <c r="M260" s="581"/>
      <c r="N260" s="581"/>
      <c r="O260" s="581"/>
      <c r="P260" s="581"/>
      <c r="Q260" s="581"/>
      <c r="R260" s="581"/>
      <c r="S260" s="581"/>
      <c r="T260" s="581"/>
      <c r="U260" s="581"/>
      <c r="V260" s="581"/>
      <c r="W260" s="581"/>
      <c r="X260" s="581"/>
      <c r="Y260" s="581"/>
      <c r="Z260" s="581"/>
      <c r="AA260" s="581"/>
      <c r="AB260" s="581"/>
      <c r="AC260" s="581"/>
      <c r="AD260" s="581"/>
      <c r="AE260" s="581"/>
      <c r="AF260" s="581"/>
      <c r="AG260" s="581"/>
      <c r="AH260" s="581"/>
      <c r="AI260" s="581"/>
      <c r="AJ260" s="565">
        <f>IFERROR($E260*SUMIF('Daily Log'!$CK$18:$CK$1017,$B260,'Daily Log'!$CL$18:$CL$1017),0)</f>
        <v>0</v>
      </c>
      <c r="AK260" s="565">
        <f>IFERROR($E260*SUMIF('Daily Log'!$CN$18:$CN$1017,$B260,'Daily Log'!$CO$18:$CO$1017),0)</f>
        <v>0</v>
      </c>
    </row>
    <row r="261" spans="1:37" s="296" customFormat="1" ht="33.75" hidden="1" customHeight="1">
      <c r="A261" s="136"/>
      <c r="B261" s="566" t="s">
        <v>331</v>
      </c>
      <c r="C261" s="580"/>
      <c r="D261" s="577" t="s">
        <v>68</v>
      </c>
      <c r="E261" s="570">
        <v>1</v>
      </c>
      <c r="F261" s="571">
        <f t="shared" si="4"/>
        <v>0</v>
      </c>
      <c r="G261" s="581"/>
      <c r="H261" s="581"/>
      <c r="I261" s="581"/>
      <c r="J261" s="581"/>
      <c r="K261" s="581"/>
      <c r="L261" s="581"/>
      <c r="M261" s="581"/>
      <c r="N261" s="581"/>
      <c r="O261" s="581"/>
      <c r="P261" s="581"/>
      <c r="Q261" s="581"/>
      <c r="R261" s="581"/>
      <c r="S261" s="581"/>
      <c r="T261" s="581"/>
      <c r="U261" s="581"/>
      <c r="V261" s="581"/>
      <c r="W261" s="581"/>
      <c r="X261" s="581"/>
      <c r="Y261" s="581"/>
      <c r="Z261" s="581"/>
      <c r="AA261" s="581"/>
      <c r="AB261" s="581"/>
      <c r="AC261" s="581"/>
      <c r="AD261" s="581"/>
      <c r="AE261" s="581"/>
      <c r="AF261" s="581"/>
      <c r="AG261" s="581"/>
      <c r="AH261" s="581"/>
      <c r="AI261" s="581"/>
      <c r="AJ261" s="565">
        <f>IFERROR($E261*SUMIF('Daily Log'!$CK$18:$CK$1017,$B261,'Daily Log'!$CL$18:$CL$1017),0)</f>
        <v>0</v>
      </c>
      <c r="AK261" s="565">
        <f>IFERROR($E261*SUMIF('Daily Log'!$CN$18:$CN$1017,$B261,'Daily Log'!$CO$18:$CO$1017),0)</f>
        <v>0</v>
      </c>
    </row>
    <row r="262" spans="1:37" s="296" customFormat="1" ht="33.75" hidden="1" customHeight="1">
      <c r="A262" s="136"/>
      <c r="B262" s="566" t="s">
        <v>332</v>
      </c>
      <c r="C262" s="580"/>
      <c r="D262" s="577" t="s">
        <v>68</v>
      </c>
      <c r="E262" s="570">
        <v>1</v>
      </c>
      <c r="F262" s="571">
        <f t="shared" si="4"/>
        <v>0</v>
      </c>
      <c r="G262" s="581"/>
      <c r="H262" s="581"/>
      <c r="I262" s="581"/>
      <c r="J262" s="581"/>
      <c r="K262" s="581"/>
      <c r="L262" s="581"/>
      <c r="M262" s="581"/>
      <c r="N262" s="581"/>
      <c r="O262" s="581"/>
      <c r="P262" s="581"/>
      <c r="Q262" s="581"/>
      <c r="R262" s="581"/>
      <c r="S262" s="581"/>
      <c r="T262" s="581"/>
      <c r="U262" s="581"/>
      <c r="V262" s="581"/>
      <c r="W262" s="581"/>
      <c r="X262" s="581"/>
      <c r="Y262" s="581"/>
      <c r="Z262" s="581"/>
      <c r="AA262" s="581"/>
      <c r="AB262" s="581"/>
      <c r="AC262" s="581"/>
      <c r="AD262" s="581"/>
      <c r="AE262" s="581"/>
      <c r="AF262" s="581"/>
      <c r="AG262" s="581"/>
      <c r="AH262" s="581"/>
      <c r="AI262" s="581"/>
      <c r="AJ262" s="565">
        <f>IFERROR($E262*SUMIF('Daily Log'!$CK$18:$CK$1017,$B262,'Daily Log'!$CL$18:$CL$1017),0)</f>
        <v>0</v>
      </c>
      <c r="AK262" s="565">
        <f>IFERROR($E262*SUMIF('Daily Log'!$CN$18:$CN$1017,$B262,'Daily Log'!$CO$18:$CO$1017),0)</f>
        <v>0</v>
      </c>
    </row>
    <row r="263" spans="1:37" s="296" customFormat="1" ht="33.75" hidden="1" customHeight="1">
      <c r="A263" s="136"/>
      <c r="B263" s="566" t="s">
        <v>347</v>
      </c>
      <c r="C263" s="580"/>
      <c r="D263" s="577" t="s">
        <v>369</v>
      </c>
      <c r="E263" s="570">
        <v>1</v>
      </c>
      <c r="F263" s="571">
        <f t="shared" si="4"/>
        <v>14</v>
      </c>
      <c r="G263" s="581"/>
      <c r="H263" s="581"/>
      <c r="I263" s="581"/>
      <c r="J263" s="581"/>
      <c r="K263" s="581"/>
      <c r="L263" s="581"/>
      <c r="M263" s="581"/>
      <c r="N263" s="581"/>
      <c r="O263" s="581"/>
      <c r="P263" s="581"/>
      <c r="Q263" s="581"/>
      <c r="R263" s="581"/>
      <c r="S263" s="581"/>
      <c r="T263" s="581"/>
      <c r="U263" s="581"/>
      <c r="V263" s="581"/>
      <c r="W263" s="581"/>
      <c r="X263" s="581"/>
      <c r="Y263" s="581"/>
      <c r="Z263" s="581"/>
      <c r="AA263" s="581"/>
      <c r="AB263" s="581"/>
      <c r="AC263" s="581"/>
      <c r="AD263" s="581"/>
      <c r="AE263" s="581"/>
      <c r="AF263" s="581"/>
      <c r="AG263" s="581"/>
      <c r="AH263" s="581"/>
      <c r="AI263" s="581"/>
      <c r="AJ263" s="565">
        <f>IFERROR($E263*SUMIF('Daily Log'!$CK$18:$CK$1017,$B263,'Daily Log'!$CL$18:$CL$1017),0)</f>
        <v>14</v>
      </c>
      <c r="AK263" s="565">
        <f>IFERROR($E263*SUMIF('Daily Log'!$CN$18:$CN$1017,$B263,'Daily Log'!$CO$18:$CO$1017),0)</f>
        <v>0</v>
      </c>
    </row>
    <row r="264" spans="1:37" s="296" customFormat="1" ht="33.75" hidden="1" customHeight="1">
      <c r="A264" s="136"/>
      <c r="B264" s="566" t="s">
        <v>348</v>
      </c>
      <c r="C264" s="580"/>
      <c r="D264" s="577" t="s">
        <v>369</v>
      </c>
      <c r="E264" s="570">
        <v>1</v>
      </c>
      <c r="F264" s="571">
        <f t="shared" si="4"/>
        <v>110</v>
      </c>
      <c r="G264" s="581"/>
      <c r="H264" s="581"/>
      <c r="I264" s="581"/>
      <c r="J264" s="581"/>
      <c r="K264" s="581"/>
      <c r="L264" s="581"/>
      <c r="M264" s="581"/>
      <c r="N264" s="581"/>
      <c r="O264" s="581"/>
      <c r="P264" s="581"/>
      <c r="Q264" s="581"/>
      <c r="R264" s="581"/>
      <c r="S264" s="581"/>
      <c r="T264" s="581"/>
      <c r="U264" s="581"/>
      <c r="V264" s="581"/>
      <c r="W264" s="581"/>
      <c r="X264" s="581"/>
      <c r="Y264" s="581"/>
      <c r="Z264" s="581"/>
      <c r="AA264" s="581"/>
      <c r="AB264" s="581"/>
      <c r="AC264" s="581"/>
      <c r="AD264" s="581"/>
      <c r="AE264" s="581"/>
      <c r="AF264" s="581"/>
      <c r="AG264" s="581"/>
      <c r="AH264" s="581"/>
      <c r="AI264" s="581"/>
      <c r="AJ264" s="565">
        <f>IFERROR($E264*SUMIF('Daily Log'!$CK$18:$CK$1017,$B264,'Daily Log'!$CL$18:$CL$1017),0)</f>
        <v>110</v>
      </c>
      <c r="AK264" s="565">
        <f>IFERROR($E264*SUMIF('Daily Log'!$CN$18:$CN$1017,$B264,'Daily Log'!$CO$18:$CO$1017),0)</f>
        <v>0</v>
      </c>
    </row>
    <row r="265" spans="1:37" s="296" customFormat="1" ht="33.75" hidden="1" customHeight="1">
      <c r="A265" s="136"/>
      <c r="B265" s="566" t="s">
        <v>349</v>
      </c>
      <c r="C265" s="580"/>
      <c r="D265" s="577" t="s">
        <v>369</v>
      </c>
      <c r="E265" s="570">
        <v>1</v>
      </c>
      <c r="F265" s="571">
        <f t="shared" si="4"/>
        <v>35</v>
      </c>
      <c r="G265" s="581"/>
      <c r="H265" s="581"/>
      <c r="I265" s="581"/>
      <c r="J265" s="581"/>
      <c r="K265" s="581"/>
      <c r="L265" s="581"/>
      <c r="M265" s="581"/>
      <c r="N265" s="581"/>
      <c r="O265" s="581"/>
      <c r="P265" s="581"/>
      <c r="Q265" s="581"/>
      <c r="R265" s="581"/>
      <c r="S265" s="581"/>
      <c r="T265" s="581"/>
      <c r="U265" s="581"/>
      <c r="V265" s="581"/>
      <c r="W265" s="581"/>
      <c r="X265" s="581"/>
      <c r="Y265" s="581"/>
      <c r="Z265" s="581"/>
      <c r="AA265" s="581"/>
      <c r="AB265" s="581"/>
      <c r="AC265" s="581"/>
      <c r="AD265" s="581"/>
      <c r="AE265" s="581"/>
      <c r="AF265" s="581"/>
      <c r="AG265" s="581"/>
      <c r="AH265" s="581"/>
      <c r="AI265" s="581"/>
      <c r="AJ265" s="565">
        <f>IFERROR($E265*SUMIF('Daily Log'!$CK$18:$CK$1017,$B265,'Daily Log'!$CL$18:$CL$1017),0)</f>
        <v>35</v>
      </c>
      <c r="AK265" s="565">
        <f>IFERROR($E265*SUMIF('Daily Log'!$CN$18:$CN$1017,$B265,'Daily Log'!$CO$18:$CO$1017),0)</f>
        <v>0</v>
      </c>
    </row>
    <row r="266" spans="1:37" s="296" customFormat="1" ht="33.75" hidden="1" customHeight="1">
      <c r="A266" s="136"/>
      <c r="B266" s="566" t="s">
        <v>350</v>
      </c>
      <c r="C266" s="580"/>
      <c r="D266" s="577" t="s">
        <v>369</v>
      </c>
      <c r="E266" s="570">
        <v>1</v>
      </c>
      <c r="F266" s="571">
        <f t="shared" si="4"/>
        <v>17</v>
      </c>
      <c r="G266" s="581"/>
      <c r="H266" s="581"/>
      <c r="I266" s="581"/>
      <c r="J266" s="581"/>
      <c r="K266" s="581"/>
      <c r="L266" s="581"/>
      <c r="M266" s="581"/>
      <c r="N266" s="581"/>
      <c r="O266" s="581"/>
      <c r="P266" s="581"/>
      <c r="Q266" s="581"/>
      <c r="R266" s="581"/>
      <c r="S266" s="581"/>
      <c r="T266" s="581"/>
      <c r="U266" s="581"/>
      <c r="V266" s="581"/>
      <c r="W266" s="581"/>
      <c r="X266" s="581"/>
      <c r="Y266" s="581"/>
      <c r="Z266" s="581"/>
      <c r="AA266" s="581"/>
      <c r="AB266" s="581"/>
      <c r="AC266" s="581"/>
      <c r="AD266" s="581"/>
      <c r="AE266" s="581"/>
      <c r="AF266" s="581"/>
      <c r="AG266" s="581"/>
      <c r="AH266" s="581"/>
      <c r="AI266" s="581"/>
      <c r="AJ266" s="565">
        <f>IFERROR($E266*SUMIF('Daily Log'!$CK$18:$CK$1017,$B266,'Daily Log'!$CL$18:$CL$1017),0)</f>
        <v>17</v>
      </c>
      <c r="AK266" s="565">
        <f>IFERROR($E266*SUMIF('Daily Log'!$CN$18:$CN$1017,$B266,'Daily Log'!$CO$18:$CO$1017),0)</f>
        <v>0</v>
      </c>
    </row>
    <row r="267" spans="1:37" s="296" customFormat="1" ht="33.75" hidden="1" customHeight="1">
      <c r="A267" s="136"/>
      <c r="B267" s="582" t="s">
        <v>351</v>
      </c>
      <c r="C267" s="583"/>
      <c r="D267" s="577" t="s">
        <v>369</v>
      </c>
      <c r="E267" s="570">
        <v>1</v>
      </c>
      <c r="F267" s="571">
        <f t="shared" si="4"/>
        <v>33</v>
      </c>
      <c r="G267" s="581"/>
      <c r="H267" s="581"/>
      <c r="I267" s="581"/>
      <c r="J267" s="581"/>
      <c r="K267" s="581"/>
      <c r="L267" s="581"/>
      <c r="M267" s="581"/>
      <c r="N267" s="581"/>
      <c r="O267" s="581"/>
      <c r="P267" s="581"/>
      <c r="Q267" s="581"/>
      <c r="R267" s="581"/>
      <c r="S267" s="581"/>
      <c r="T267" s="581"/>
      <c r="U267" s="581"/>
      <c r="V267" s="581"/>
      <c r="W267" s="581"/>
      <c r="X267" s="581"/>
      <c r="Y267" s="581"/>
      <c r="Z267" s="581"/>
      <c r="AA267" s="581"/>
      <c r="AB267" s="581"/>
      <c r="AC267" s="581"/>
      <c r="AD267" s="581"/>
      <c r="AE267" s="581"/>
      <c r="AF267" s="581"/>
      <c r="AG267" s="581"/>
      <c r="AH267" s="581"/>
      <c r="AI267" s="581"/>
      <c r="AJ267" s="565">
        <f>IFERROR($E267*SUMIF('Daily Log'!$CK$18:$CK$1017,$B267,'Daily Log'!$CL$18:$CL$1017),0)</f>
        <v>33</v>
      </c>
      <c r="AK267" s="565">
        <f>IFERROR($E267*SUMIF('Daily Log'!$CN$18:$CN$1017,$B267,'Daily Log'!$CO$18:$CO$1017),0)</f>
        <v>0</v>
      </c>
    </row>
    <row r="268" spans="1:37" s="296" customFormat="1" ht="33.75" hidden="1" customHeight="1">
      <c r="A268" s="136"/>
      <c r="B268" s="582" t="s">
        <v>352</v>
      </c>
      <c r="C268" s="583"/>
      <c r="D268" s="577" t="s">
        <v>369</v>
      </c>
      <c r="E268" s="570">
        <v>1</v>
      </c>
      <c r="F268" s="571">
        <f t="shared" si="4"/>
        <v>45</v>
      </c>
      <c r="G268" s="581"/>
      <c r="H268" s="581"/>
      <c r="I268" s="581"/>
      <c r="J268" s="581"/>
      <c r="K268" s="581"/>
      <c r="L268" s="581"/>
      <c r="M268" s="581"/>
      <c r="N268" s="581"/>
      <c r="O268" s="581"/>
      <c r="P268" s="581"/>
      <c r="Q268" s="581"/>
      <c r="R268" s="581"/>
      <c r="S268" s="581"/>
      <c r="T268" s="581"/>
      <c r="U268" s="581"/>
      <c r="V268" s="581"/>
      <c r="W268" s="581"/>
      <c r="X268" s="581"/>
      <c r="Y268" s="581"/>
      <c r="Z268" s="581"/>
      <c r="AA268" s="581"/>
      <c r="AB268" s="581"/>
      <c r="AC268" s="581"/>
      <c r="AD268" s="581"/>
      <c r="AE268" s="581"/>
      <c r="AF268" s="581"/>
      <c r="AG268" s="581"/>
      <c r="AH268" s="581"/>
      <c r="AI268" s="581"/>
      <c r="AJ268" s="565">
        <f>IFERROR($E268*SUMIF('Daily Log'!$CK$18:$CK$1017,$B268,'Daily Log'!$CL$18:$CL$1017),0)</f>
        <v>45</v>
      </c>
      <c r="AK268" s="565">
        <f>IFERROR($E268*SUMIF('Daily Log'!$CN$18:$CN$1017,$B268,'Daily Log'!$CO$18:$CO$1017),0)</f>
        <v>0</v>
      </c>
    </row>
    <row r="269" spans="1:37" s="296" customFormat="1" ht="33.75" hidden="1" customHeight="1">
      <c r="A269" s="136"/>
      <c r="B269" s="582" t="s">
        <v>353</v>
      </c>
      <c r="C269" s="583"/>
      <c r="D269" s="577" t="s">
        <v>369</v>
      </c>
      <c r="E269" s="570">
        <v>1</v>
      </c>
      <c r="F269" s="571">
        <f t="shared" si="4"/>
        <v>40</v>
      </c>
      <c r="G269" s="581"/>
      <c r="H269" s="581"/>
      <c r="I269" s="581"/>
      <c r="J269" s="581"/>
      <c r="K269" s="581"/>
      <c r="L269" s="581"/>
      <c r="M269" s="581"/>
      <c r="N269" s="581"/>
      <c r="O269" s="581"/>
      <c r="P269" s="581"/>
      <c r="Q269" s="581"/>
      <c r="R269" s="581"/>
      <c r="S269" s="581"/>
      <c r="T269" s="581"/>
      <c r="U269" s="581"/>
      <c r="V269" s="581"/>
      <c r="W269" s="581"/>
      <c r="X269" s="581"/>
      <c r="Y269" s="581"/>
      <c r="Z269" s="581"/>
      <c r="AA269" s="581"/>
      <c r="AB269" s="581"/>
      <c r="AC269" s="581"/>
      <c r="AD269" s="581"/>
      <c r="AE269" s="581"/>
      <c r="AF269" s="581"/>
      <c r="AG269" s="581"/>
      <c r="AH269" s="581"/>
      <c r="AI269" s="581"/>
      <c r="AJ269" s="565">
        <f>IFERROR($E269*SUMIF('Daily Log'!$CK$18:$CK$1017,$B269,'Daily Log'!$CL$18:$CL$1017),0)</f>
        <v>40</v>
      </c>
      <c r="AK269" s="565">
        <f>IFERROR($E269*SUMIF('Daily Log'!$CN$18:$CN$1017,$B269,'Daily Log'!$CO$18:$CO$1017),0)</f>
        <v>0</v>
      </c>
    </row>
    <row r="270" spans="1:37" s="296" customFormat="1" ht="33.75" hidden="1" customHeight="1">
      <c r="A270" s="136"/>
      <c r="B270" s="582" t="s">
        <v>354</v>
      </c>
      <c r="C270" s="583"/>
      <c r="D270" s="577" t="s">
        <v>369</v>
      </c>
      <c r="E270" s="570">
        <v>1</v>
      </c>
      <c r="F270" s="571">
        <f t="shared" si="4"/>
        <v>52</v>
      </c>
      <c r="G270" s="581"/>
      <c r="H270" s="581"/>
      <c r="I270" s="581"/>
      <c r="J270" s="581"/>
      <c r="K270" s="581"/>
      <c r="L270" s="581"/>
      <c r="M270" s="581"/>
      <c r="N270" s="581"/>
      <c r="O270" s="581"/>
      <c r="P270" s="581"/>
      <c r="Q270" s="581"/>
      <c r="R270" s="581"/>
      <c r="S270" s="581"/>
      <c r="T270" s="581"/>
      <c r="U270" s="581"/>
      <c r="V270" s="581"/>
      <c r="W270" s="581"/>
      <c r="X270" s="581"/>
      <c r="Y270" s="581"/>
      <c r="Z270" s="581"/>
      <c r="AA270" s="581"/>
      <c r="AB270" s="581"/>
      <c r="AC270" s="581"/>
      <c r="AD270" s="581"/>
      <c r="AE270" s="581"/>
      <c r="AF270" s="581"/>
      <c r="AG270" s="581"/>
      <c r="AH270" s="581"/>
      <c r="AI270" s="581"/>
      <c r="AJ270" s="565">
        <f>IFERROR($E270*SUMIF('Daily Log'!$CK$18:$CK$1017,$B270,'Daily Log'!$CL$18:$CL$1017),0)</f>
        <v>52</v>
      </c>
      <c r="AK270" s="565">
        <f>IFERROR($E270*SUMIF('Daily Log'!$CN$18:$CN$1017,$B270,'Daily Log'!$CO$18:$CO$1017),0)</f>
        <v>0</v>
      </c>
    </row>
    <row r="271" spans="1:37" s="296" customFormat="1" ht="33.75" hidden="1" customHeight="1">
      <c r="A271" s="136"/>
      <c r="B271" s="582" t="s">
        <v>355</v>
      </c>
      <c r="C271" s="583"/>
      <c r="D271" s="577" t="s">
        <v>369</v>
      </c>
      <c r="E271" s="570">
        <v>1</v>
      </c>
      <c r="F271" s="571">
        <f t="shared" si="4"/>
        <v>9</v>
      </c>
      <c r="G271" s="581"/>
      <c r="H271" s="581"/>
      <c r="I271" s="581"/>
      <c r="J271" s="581"/>
      <c r="K271" s="581"/>
      <c r="L271" s="581"/>
      <c r="M271" s="581"/>
      <c r="N271" s="581"/>
      <c r="O271" s="581"/>
      <c r="P271" s="581"/>
      <c r="Q271" s="581"/>
      <c r="R271" s="581"/>
      <c r="S271" s="581"/>
      <c r="T271" s="581"/>
      <c r="U271" s="581"/>
      <c r="V271" s="581"/>
      <c r="W271" s="581"/>
      <c r="X271" s="581"/>
      <c r="Y271" s="581"/>
      <c r="Z271" s="581"/>
      <c r="AA271" s="581"/>
      <c r="AB271" s="581"/>
      <c r="AC271" s="581"/>
      <c r="AD271" s="581"/>
      <c r="AE271" s="581"/>
      <c r="AF271" s="581"/>
      <c r="AG271" s="581"/>
      <c r="AH271" s="581"/>
      <c r="AI271" s="581"/>
      <c r="AJ271" s="565">
        <f>IFERROR($E271*SUMIF('Daily Log'!$CK$18:$CK$1017,$B271,'Daily Log'!$CL$18:$CL$1017),0)</f>
        <v>9</v>
      </c>
      <c r="AK271" s="565">
        <f>IFERROR($E271*SUMIF('Daily Log'!$CN$18:$CN$1017,$B271,'Daily Log'!$CO$18:$CO$1017),0)</f>
        <v>0</v>
      </c>
    </row>
    <row r="272" spans="1:37" s="296" customFormat="1" ht="33.75" hidden="1" customHeight="1">
      <c r="A272" s="136"/>
      <c r="B272" s="582" t="s">
        <v>356</v>
      </c>
      <c r="C272" s="583"/>
      <c r="D272" s="577" t="s">
        <v>369</v>
      </c>
      <c r="E272" s="570">
        <v>1</v>
      </c>
      <c r="F272" s="571">
        <f t="shared" si="4"/>
        <v>9</v>
      </c>
      <c r="G272" s="581"/>
      <c r="H272" s="581"/>
      <c r="I272" s="581"/>
      <c r="J272" s="581"/>
      <c r="K272" s="581"/>
      <c r="L272" s="581"/>
      <c r="M272" s="581"/>
      <c r="N272" s="581"/>
      <c r="O272" s="581"/>
      <c r="P272" s="581"/>
      <c r="Q272" s="581"/>
      <c r="R272" s="581"/>
      <c r="S272" s="581"/>
      <c r="T272" s="581"/>
      <c r="U272" s="581"/>
      <c r="V272" s="581"/>
      <c r="W272" s="581"/>
      <c r="X272" s="581"/>
      <c r="Y272" s="581"/>
      <c r="Z272" s="581"/>
      <c r="AA272" s="581"/>
      <c r="AB272" s="581"/>
      <c r="AC272" s="581"/>
      <c r="AD272" s="581"/>
      <c r="AE272" s="581"/>
      <c r="AF272" s="581"/>
      <c r="AG272" s="581"/>
      <c r="AH272" s="581"/>
      <c r="AI272" s="581"/>
      <c r="AJ272" s="565">
        <f>IFERROR($E272*SUMIF('Daily Log'!$CK$18:$CK$1017,$B272,'Daily Log'!$CL$18:$CL$1017),0)</f>
        <v>9</v>
      </c>
      <c r="AK272" s="565">
        <f>IFERROR($E272*SUMIF('Daily Log'!$CN$18:$CN$1017,$B272,'Daily Log'!$CO$18:$CO$1017),0)</f>
        <v>0</v>
      </c>
    </row>
    <row r="273" spans="1:37" s="296" customFormat="1" ht="33.75" hidden="1" customHeight="1">
      <c r="A273" s="136"/>
      <c r="B273" s="582" t="s">
        <v>357</v>
      </c>
      <c r="C273" s="583"/>
      <c r="D273" s="577" t="s">
        <v>369</v>
      </c>
      <c r="E273" s="570">
        <v>1</v>
      </c>
      <c r="F273" s="571">
        <f t="shared" si="4"/>
        <v>22</v>
      </c>
      <c r="G273" s="581"/>
      <c r="H273" s="581"/>
      <c r="I273" s="581"/>
      <c r="J273" s="581"/>
      <c r="K273" s="581"/>
      <c r="L273" s="581"/>
      <c r="M273" s="581"/>
      <c r="N273" s="581"/>
      <c r="O273" s="581"/>
      <c r="P273" s="581"/>
      <c r="Q273" s="581"/>
      <c r="R273" s="581"/>
      <c r="S273" s="581"/>
      <c r="T273" s="581"/>
      <c r="U273" s="581"/>
      <c r="V273" s="581"/>
      <c r="W273" s="581"/>
      <c r="X273" s="581"/>
      <c r="Y273" s="581"/>
      <c r="Z273" s="581"/>
      <c r="AA273" s="581"/>
      <c r="AB273" s="581"/>
      <c r="AC273" s="581"/>
      <c r="AD273" s="581"/>
      <c r="AE273" s="581"/>
      <c r="AF273" s="581"/>
      <c r="AG273" s="581"/>
      <c r="AH273" s="581"/>
      <c r="AI273" s="581"/>
      <c r="AJ273" s="565">
        <f>IFERROR($E273*SUMIF('Daily Log'!$CK$18:$CK$1017,$B273,'Daily Log'!$CL$18:$CL$1017),0)</f>
        <v>22</v>
      </c>
      <c r="AK273" s="565">
        <f>IFERROR($E273*SUMIF('Daily Log'!$CN$18:$CN$1017,$B273,'Daily Log'!$CO$18:$CO$1017),0)</f>
        <v>0</v>
      </c>
    </row>
    <row r="274" spans="1:37" s="296" customFormat="1" ht="33.75" hidden="1" customHeight="1">
      <c r="A274" s="136"/>
      <c r="B274" s="582" t="s">
        <v>358</v>
      </c>
      <c r="C274" s="583"/>
      <c r="D274" s="577" t="s">
        <v>369</v>
      </c>
      <c r="E274" s="570">
        <v>1</v>
      </c>
      <c r="F274" s="571">
        <f t="shared" si="4"/>
        <v>9</v>
      </c>
      <c r="G274" s="581"/>
      <c r="H274" s="581"/>
      <c r="I274" s="581"/>
      <c r="J274" s="581"/>
      <c r="K274" s="581"/>
      <c r="L274" s="581"/>
      <c r="M274" s="581"/>
      <c r="N274" s="581"/>
      <c r="O274" s="581"/>
      <c r="P274" s="581"/>
      <c r="Q274" s="581"/>
      <c r="R274" s="581"/>
      <c r="S274" s="581"/>
      <c r="T274" s="581"/>
      <c r="U274" s="581"/>
      <c r="V274" s="581"/>
      <c r="W274" s="581"/>
      <c r="X274" s="581"/>
      <c r="Y274" s="581"/>
      <c r="Z274" s="581"/>
      <c r="AA274" s="581"/>
      <c r="AB274" s="581"/>
      <c r="AC274" s="581"/>
      <c r="AD274" s="581"/>
      <c r="AE274" s="581"/>
      <c r="AF274" s="581"/>
      <c r="AG274" s="581"/>
      <c r="AH274" s="581"/>
      <c r="AI274" s="581"/>
      <c r="AJ274" s="565">
        <f>IFERROR($E274*SUMIF('Daily Log'!$CK$18:$CK$1017,$B274,'Daily Log'!$CL$18:$CL$1017),0)</f>
        <v>9</v>
      </c>
      <c r="AK274" s="565">
        <f>IFERROR($E274*SUMIF('Daily Log'!$CN$18:$CN$1017,$B274,'Daily Log'!$CO$18:$CO$1017),0)</f>
        <v>0</v>
      </c>
    </row>
    <row r="275" spans="1:37" s="296" customFormat="1" ht="33.75" hidden="1" customHeight="1">
      <c r="A275" s="136"/>
      <c r="B275" s="582" t="s">
        <v>359</v>
      </c>
      <c r="C275" s="583"/>
      <c r="D275" s="577" t="s">
        <v>369</v>
      </c>
      <c r="E275" s="570">
        <v>1</v>
      </c>
      <c r="F275" s="571">
        <f t="shared" si="4"/>
        <v>10</v>
      </c>
      <c r="G275" s="581"/>
      <c r="H275" s="581"/>
      <c r="I275" s="581"/>
      <c r="J275" s="581"/>
      <c r="K275" s="581"/>
      <c r="L275" s="581"/>
      <c r="M275" s="581"/>
      <c r="N275" s="581"/>
      <c r="O275" s="581"/>
      <c r="P275" s="581"/>
      <c r="Q275" s="581"/>
      <c r="R275" s="581"/>
      <c r="S275" s="581"/>
      <c r="T275" s="581"/>
      <c r="U275" s="581"/>
      <c r="V275" s="581"/>
      <c r="W275" s="581"/>
      <c r="X275" s="581"/>
      <c r="Y275" s="581"/>
      <c r="Z275" s="581"/>
      <c r="AA275" s="581"/>
      <c r="AB275" s="581"/>
      <c r="AC275" s="581"/>
      <c r="AD275" s="581"/>
      <c r="AE275" s="581"/>
      <c r="AF275" s="581"/>
      <c r="AG275" s="581"/>
      <c r="AH275" s="581"/>
      <c r="AI275" s="581"/>
      <c r="AJ275" s="565">
        <f>IFERROR($E275*SUMIF('Daily Log'!$CK$18:$CK$1017,$B275,'Daily Log'!$CL$18:$CL$1017),0)</f>
        <v>10</v>
      </c>
      <c r="AK275" s="565">
        <f>IFERROR($E275*SUMIF('Daily Log'!$CN$18:$CN$1017,$B275,'Daily Log'!$CO$18:$CO$1017),0)</f>
        <v>0</v>
      </c>
    </row>
    <row r="276" spans="1:37" s="296" customFormat="1" ht="33.75" hidden="1" customHeight="1">
      <c r="A276" s="136"/>
      <c r="B276" s="582" t="s">
        <v>360</v>
      </c>
      <c r="C276" s="583"/>
      <c r="D276" s="577" t="s">
        <v>369</v>
      </c>
      <c r="E276" s="570">
        <v>1</v>
      </c>
      <c r="F276" s="571">
        <f t="shared" si="4"/>
        <v>7</v>
      </c>
      <c r="G276" s="581"/>
      <c r="H276" s="581"/>
      <c r="I276" s="581"/>
      <c r="J276" s="581"/>
      <c r="K276" s="581"/>
      <c r="L276" s="581"/>
      <c r="M276" s="581"/>
      <c r="N276" s="581"/>
      <c r="O276" s="581"/>
      <c r="P276" s="581"/>
      <c r="Q276" s="581"/>
      <c r="R276" s="581"/>
      <c r="S276" s="581"/>
      <c r="T276" s="581"/>
      <c r="U276" s="581"/>
      <c r="V276" s="581"/>
      <c r="W276" s="581"/>
      <c r="X276" s="581"/>
      <c r="Y276" s="581"/>
      <c r="Z276" s="581"/>
      <c r="AA276" s="581"/>
      <c r="AB276" s="581"/>
      <c r="AC276" s="581"/>
      <c r="AD276" s="581"/>
      <c r="AE276" s="581"/>
      <c r="AF276" s="581"/>
      <c r="AG276" s="581"/>
      <c r="AH276" s="581"/>
      <c r="AI276" s="581"/>
      <c r="AJ276" s="565">
        <f>IFERROR($E276*SUMIF('Daily Log'!$CK$18:$CK$1017,$B276,'Daily Log'!$CL$18:$CL$1017),0)</f>
        <v>7</v>
      </c>
      <c r="AK276" s="565">
        <f>IFERROR($E276*SUMIF('Daily Log'!$CN$18:$CN$1017,$B276,'Daily Log'!$CO$18:$CO$1017),0)</f>
        <v>0</v>
      </c>
    </row>
    <row r="277" spans="1:37" s="296" customFormat="1" ht="33.75" hidden="1" customHeight="1">
      <c r="A277" s="136"/>
      <c r="B277" s="582" t="s">
        <v>361</v>
      </c>
      <c r="C277" s="583"/>
      <c r="D277" s="577" t="s">
        <v>369</v>
      </c>
      <c r="E277" s="570">
        <v>1</v>
      </c>
      <c r="F277" s="571">
        <f t="shared" si="4"/>
        <v>4</v>
      </c>
      <c r="G277" s="581"/>
      <c r="H277" s="581"/>
      <c r="I277" s="581"/>
      <c r="J277" s="581"/>
      <c r="K277" s="581"/>
      <c r="L277" s="581"/>
      <c r="M277" s="581"/>
      <c r="N277" s="581"/>
      <c r="O277" s="581"/>
      <c r="P277" s="581"/>
      <c r="Q277" s="581"/>
      <c r="R277" s="581"/>
      <c r="S277" s="581"/>
      <c r="T277" s="581"/>
      <c r="U277" s="581"/>
      <c r="V277" s="581"/>
      <c r="W277" s="581"/>
      <c r="X277" s="581"/>
      <c r="Y277" s="581"/>
      <c r="Z277" s="581"/>
      <c r="AA277" s="581"/>
      <c r="AB277" s="581"/>
      <c r="AC277" s="581"/>
      <c r="AD277" s="581"/>
      <c r="AE277" s="581"/>
      <c r="AF277" s="581"/>
      <c r="AG277" s="581"/>
      <c r="AH277" s="581"/>
      <c r="AI277" s="581"/>
      <c r="AJ277" s="565">
        <f>IFERROR($E277*SUMIF('Daily Log'!$CK$18:$CK$1017,$B277,'Daily Log'!$CL$18:$CL$1017),0)</f>
        <v>4</v>
      </c>
      <c r="AK277" s="565">
        <f>IFERROR($E277*SUMIF('Daily Log'!$CN$18:$CN$1017,$B277,'Daily Log'!$CO$18:$CO$1017),0)</f>
        <v>0</v>
      </c>
    </row>
    <row r="278" spans="1:37" s="296" customFormat="1" ht="33.75" hidden="1" customHeight="1">
      <c r="A278" s="136"/>
      <c r="B278" s="582" t="s">
        <v>362</v>
      </c>
      <c r="C278" s="583"/>
      <c r="D278" s="577" t="s">
        <v>369</v>
      </c>
      <c r="E278" s="570">
        <v>1</v>
      </c>
      <c r="F278" s="571">
        <f t="shared" si="4"/>
        <v>14</v>
      </c>
      <c r="G278" s="581"/>
      <c r="H278" s="581"/>
      <c r="I278" s="581"/>
      <c r="J278" s="581"/>
      <c r="K278" s="581"/>
      <c r="L278" s="581"/>
      <c r="M278" s="581"/>
      <c r="N278" s="581"/>
      <c r="O278" s="581"/>
      <c r="P278" s="581"/>
      <c r="Q278" s="581"/>
      <c r="R278" s="581"/>
      <c r="S278" s="581"/>
      <c r="T278" s="581"/>
      <c r="U278" s="581"/>
      <c r="V278" s="581"/>
      <c r="W278" s="581"/>
      <c r="X278" s="581"/>
      <c r="Y278" s="581"/>
      <c r="Z278" s="581"/>
      <c r="AA278" s="581"/>
      <c r="AB278" s="581"/>
      <c r="AC278" s="581"/>
      <c r="AD278" s="581"/>
      <c r="AE278" s="581"/>
      <c r="AF278" s="581"/>
      <c r="AG278" s="581"/>
      <c r="AH278" s="581"/>
      <c r="AI278" s="581"/>
      <c r="AJ278" s="565">
        <f>IFERROR($E278*SUMIF('Daily Log'!$CK$18:$CK$1017,$B278,'Daily Log'!$CL$18:$CL$1017),0)</f>
        <v>14</v>
      </c>
      <c r="AK278" s="565">
        <f>IFERROR($E278*SUMIF('Daily Log'!$CN$18:$CN$1017,$B278,'Daily Log'!$CO$18:$CO$1017),0)</f>
        <v>0</v>
      </c>
    </row>
    <row r="279" spans="1:37" s="296" customFormat="1" ht="33.75" customHeight="1">
      <c r="A279" s="136"/>
      <c r="B279" s="682" t="s">
        <v>598</v>
      </c>
      <c r="C279" s="583"/>
      <c r="D279" s="577" t="s">
        <v>582</v>
      </c>
      <c r="E279" s="570">
        <v>1</v>
      </c>
      <c r="F279" s="571">
        <f t="shared" si="4"/>
        <v>13</v>
      </c>
      <c r="G279" s="581"/>
      <c r="H279" s="581"/>
      <c r="I279" s="581"/>
      <c r="J279" s="581"/>
      <c r="K279" s="581"/>
      <c r="L279" s="581"/>
      <c r="M279" s="581"/>
      <c r="N279" s="581"/>
      <c r="O279" s="581"/>
      <c r="P279" s="581"/>
      <c r="Q279" s="581"/>
      <c r="R279" s="581"/>
      <c r="S279" s="581"/>
      <c r="T279" s="581"/>
      <c r="U279" s="581"/>
      <c r="V279" s="581"/>
      <c r="W279" s="581"/>
      <c r="X279" s="581"/>
      <c r="Y279" s="581"/>
      <c r="Z279" s="581"/>
      <c r="AA279" s="581"/>
      <c r="AB279" s="581"/>
      <c r="AC279" s="581"/>
      <c r="AD279" s="581"/>
      <c r="AE279" s="581"/>
      <c r="AF279" s="581"/>
      <c r="AG279" s="581"/>
      <c r="AH279" s="581"/>
      <c r="AI279" s="581"/>
      <c r="AJ279" s="565">
        <f>IFERROR($E279*SUMIF('Daily Log'!$CK$18:$CK$1017,$B279,'Daily Log'!$CL$18:$CL$1017),0)</f>
        <v>13</v>
      </c>
      <c r="AK279" s="565">
        <f>IFERROR($E279*SUMIF('Daily Log'!$CN$18:$CN$1017,$B279,'Daily Log'!$CO$18:$CO$1017),0)</f>
        <v>0</v>
      </c>
    </row>
    <row r="280" spans="1:37" s="296" customFormat="1" ht="33.75" customHeight="1">
      <c r="A280" s="136"/>
      <c r="B280" s="682" t="s">
        <v>537</v>
      </c>
      <c r="C280" s="583"/>
      <c r="D280" s="577" t="s">
        <v>582</v>
      </c>
      <c r="E280" s="570">
        <v>1</v>
      </c>
      <c r="F280" s="571">
        <f t="shared" si="4"/>
        <v>1</v>
      </c>
      <c r="G280" s="581"/>
      <c r="H280" s="581"/>
      <c r="I280" s="581"/>
      <c r="J280" s="581"/>
      <c r="K280" s="581"/>
      <c r="L280" s="581"/>
      <c r="M280" s="581"/>
      <c r="N280" s="581"/>
      <c r="O280" s="581"/>
      <c r="P280" s="581"/>
      <c r="Q280" s="581"/>
      <c r="R280" s="581"/>
      <c r="S280" s="581"/>
      <c r="T280" s="581"/>
      <c r="U280" s="581"/>
      <c r="V280" s="581"/>
      <c r="W280" s="581"/>
      <c r="X280" s="581"/>
      <c r="Y280" s="581"/>
      <c r="Z280" s="581"/>
      <c r="AA280" s="581"/>
      <c r="AB280" s="581"/>
      <c r="AC280" s="581"/>
      <c r="AD280" s="581"/>
      <c r="AE280" s="581"/>
      <c r="AF280" s="581"/>
      <c r="AG280" s="581"/>
      <c r="AH280" s="581"/>
      <c r="AI280" s="581"/>
      <c r="AJ280" s="565">
        <f>IFERROR($E280*SUMIF('Daily Log'!$CK$18:$CK$1017,$B280,'Daily Log'!$CL$18:$CL$1017),0)</f>
        <v>1</v>
      </c>
      <c r="AK280" s="565"/>
    </row>
    <row r="281" spans="1:37" s="296" customFormat="1" ht="33.75" customHeight="1">
      <c r="A281" s="136"/>
      <c r="B281" s="682" t="s">
        <v>538</v>
      </c>
      <c r="C281" s="583"/>
      <c r="D281" s="577" t="s">
        <v>582</v>
      </c>
      <c r="E281" s="570">
        <v>1</v>
      </c>
      <c r="F281" s="571">
        <f t="shared" si="4"/>
        <v>10</v>
      </c>
      <c r="G281" s="581"/>
      <c r="H281" s="581"/>
      <c r="I281" s="581"/>
      <c r="J281" s="581"/>
      <c r="K281" s="581"/>
      <c r="L281" s="581"/>
      <c r="M281" s="581"/>
      <c r="N281" s="581"/>
      <c r="O281" s="581"/>
      <c r="P281" s="581"/>
      <c r="Q281" s="581"/>
      <c r="R281" s="581"/>
      <c r="S281" s="581"/>
      <c r="T281" s="581"/>
      <c r="U281" s="581"/>
      <c r="V281" s="581"/>
      <c r="W281" s="581"/>
      <c r="X281" s="581"/>
      <c r="Y281" s="581"/>
      <c r="Z281" s="581"/>
      <c r="AA281" s="581"/>
      <c r="AB281" s="581"/>
      <c r="AC281" s="581"/>
      <c r="AD281" s="581"/>
      <c r="AE281" s="581"/>
      <c r="AF281" s="581"/>
      <c r="AG281" s="581"/>
      <c r="AH281" s="581"/>
      <c r="AI281" s="581"/>
      <c r="AJ281" s="565">
        <f>IFERROR($E281*SUMIF('Daily Log'!$CK$18:$CK$1017,$B281,'Daily Log'!$CL$18:$CL$1017),0)</f>
        <v>10</v>
      </c>
      <c r="AK281" s="565"/>
    </row>
    <row r="282" spans="1:37" s="296" customFormat="1" ht="33.75" customHeight="1">
      <c r="A282" s="136"/>
      <c r="B282" s="682" t="s">
        <v>599</v>
      </c>
      <c r="C282" s="583"/>
      <c r="D282" s="577" t="s">
        <v>582</v>
      </c>
      <c r="E282" s="570">
        <v>1</v>
      </c>
      <c r="F282" s="571">
        <f t="shared" si="4"/>
        <v>7</v>
      </c>
      <c r="G282" s="581"/>
      <c r="H282" s="581"/>
      <c r="I282" s="581"/>
      <c r="J282" s="581"/>
      <c r="K282" s="581"/>
      <c r="L282" s="581"/>
      <c r="M282" s="581"/>
      <c r="N282" s="581"/>
      <c r="O282" s="581"/>
      <c r="P282" s="581"/>
      <c r="Q282" s="581"/>
      <c r="R282" s="581"/>
      <c r="S282" s="581"/>
      <c r="T282" s="581"/>
      <c r="U282" s="581"/>
      <c r="V282" s="581"/>
      <c r="W282" s="581"/>
      <c r="X282" s="581"/>
      <c r="Y282" s="581"/>
      <c r="Z282" s="581"/>
      <c r="AA282" s="581"/>
      <c r="AB282" s="581"/>
      <c r="AC282" s="581"/>
      <c r="AD282" s="581"/>
      <c r="AE282" s="581"/>
      <c r="AF282" s="581"/>
      <c r="AG282" s="581"/>
      <c r="AH282" s="581"/>
      <c r="AI282" s="581"/>
      <c r="AJ282" s="565">
        <f>IFERROR($E282*SUMIF('Daily Log'!$CK$18:$CK$1017,$B282,'Daily Log'!$CL$18:$CL$1017),0)</f>
        <v>7</v>
      </c>
      <c r="AK282" s="565"/>
    </row>
    <row r="283" spans="1:37" s="296" customFormat="1" ht="33.75" customHeight="1">
      <c r="A283" s="136"/>
      <c r="B283" s="682" t="s">
        <v>600</v>
      </c>
      <c r="C283" s="583"/>
      <c r="D283" s="577" t="s">
        <v>582</v>
      </c>
      <c r="E283" s="570">
        <v>1</v>
      </c>
      <c r="F283" s="571">
        <f t="shared" si="4"/>
        <v>1</v>
      </c>
      <c r="G283" s="581"/>
      <c r="H283" s="581"/>
      <c r="I283" s="581"/>
      <c r="J283" s="581"/>
      <c r="K283" s="581"/>
      <c r="L283" s="581"/>
      <c r="M283" s="581"/>
      <c r="N283" s="581"/>
      <c r="O283" s="581"/>
      <c r="P283" s="581"/>
      <c r="Q283" s="581"/>
      <c r="R283" s="581"/>
      <c r="S283" s="581"/>
      <c r="T283" s="581"/>
      <c r="U283" s="581"/>
      <c r="V283" s="581"/>
      <c r="W283" s="581"/>
      <c r="X283" s="581"/>
      <c r="Y283" s="581"/>
      <c r="Z283" s="581"/>
      <c r="AA283" s="581"/>
      <c r="AB283" s="581"/>
      <c r="AC283" s="581"/>
      <c r="AD283" s="581"/>
      <c r="AE283" s="581"/>
      <c r="AF283" s="581"/>
      <c r="AG283" s="581"/>
      <c r="AH283" s="581"/>
      <c r="AI283" s="581"/>
      <c r="AJ283" s="565">
        <f>IFERROR($E283*SUMIF('Daily Log'!$CK$18:$CK$1017,$B283,'Daily Log'!$CL$18:$CL$1017),0)</f>
        <v>1</v>
      </c>
      <c r="AK283" s="565"/>
    </row>
    <row r="284" spans="1:37" s="296" customFormat="1" ht="33.75" customHeight="1">
      <c r="A284" s="136"/>
      <c r="B284" s="682" t="s">
        <v>601</v>
      </c>
      <c r="C284" s="583"/>
      <c r="D284" s="577" t="s">
        <v>582</v>
      </c>
      <c r="E284" s="570">
        <v>1</v>
      </c>
      <c r="F284" s="571">
        <f t="shared" si="4"/>
        <v>2</v>
      </c>
      <c r="G284" s="581"/>
      <c r="H284" s="581"/>
      <c r="I284" s="581"/>
      <c r="J284" s="581"/>
      <c r="K284" s="581"/>
      <c r="L284" s="581"/>
      <c r="M284" s="581"/>
      <c r="N284" s="581"/>
      <c r="O284" s="581"/>
      <c r="P284" s="581"/>
      <c r="Q284" s="581"/>
      <c r="R284" s="581"/>
      <c r="S284" s="581"/>
      <c r="T284" s="581"/>
      <c r="U284" s="581"/>
      <c r="V284" s="581"/>
      <c r="W284" s="581"/>
      <c r="X284" s="581"/>
      <c r="Y284" s="581"/>
      <c r="Z284" s="581"/>
      <c r="AA284" s="581"/>
      <c r="AB284" s="581"/>
      <c r="AC284" s="581"/>
      <c r="AD284" s="581"/>
      <c r="AE284" s="581"/>
      <c r="AF284" s="581"/>
      <c r="AG284" s="581"/>
      <c r="AH284" s="581"/>
      <c r="AI284" s="581"/>
      <c r="AJ284" s="565">
        <f>IFERROR($E284*SUMIF('Daily Log'!$CK$18:$CK$1017,$B284,'Daily Log'!$CL$18:$CL$1017),0)</f>
        <v>2</v>
      </c>
      <c r="AK284" s="565"/>
    </row>
    <row r="285" spans="1:37" s="296" customFormat="1" ht="33.75" customHeight="1">
      <c r="A285" s="136"/>
      <c r="B285" s="682" t="s">
        <v>602</v>
      </c>
      <c r="C285" s="583"/>
      <c r="D285" s="577" t="s">
        <v>582</v>
      </c>
      <c r="E285" s="570">
        <v>1</v>
      </c>
      <c r="F285" s="571">
        <f t="shared" si="4"/>
        <v>4</v>
      </c>
      <c r="G285" s="581"/>
      <c r="H285" s="581"/>
      <c r="I285" s="581"/>
      <c r="J285" s="581"/>
      <c r="K285" s="581"/>
      <c r="L285" s="581"/>
      <c r="M285" s="581"/>
      <c r="N285" s="581"/>
      <c r="O285" s="581"/>
      <c r="P285" s="581"/>
      <c r="Q285" s="581"/>
      <c r="R285" s="581"/>
      <c r="S285" s="581"/>
      <c r="T285" s="581"/>
      <c r="U285" s="581"/>
      <c r="V285" s="581"/>
      <c r="W285" s="581"/>
      <c r="X285" s="581"/>
      <c r="Y285" s="581"/>
      <c r="Z285" s="581"/>
      <c r="AA285" s="581"/>
      <c r="AB285" s="581"/>
      <c r="AC285" s="581"/>
      <c r="AD285" s="581"/>
      <c r="AE285" s="581"/>
      <c r="AF285" s="581"/>
      <c r="AG285" s="581"/>
      <c r="AH285" s="581"/>
      <c r="AI285" s="581"/>
      <c r="AJ285" s="565">
        <f>IFERROR($E285*SUMIF('Daily Log'!$CK$18:$CK$1017,$B285,'Daily Log'!$CL$18:$CL$1017),0)</f>
        <v>4</v>
      </c>
      <c r="AK285" s="565"/>
    </row>
    <row r="286" spans="1:37" s="296" customFormat="1" ht="33.75" customHeight="1">
      <c r="A286" s="136"/>
      <c r="B286" s="682" t="s">
        <v>539</v>
      </c>
      <c r="C286" s="583"/>
      <c r="D286" s="577" t="s">
        <v>582</v>
      </c>
      <c r="E286" s="570">
        <v>1</v>
      </c>
      <c r="F286" s="571">
        <f t="shared" si="4"/>
        <v>4</v>
      </c>
      <c r="G286" s="581"/>
      <c r="H286" s="581"/>
      <c r="I286" s="581"/>
      <c r="J286" s="581"/>
      <c r="K286" s="581"/>
      <c r="L286" s="581"/>
      <c r="M286" s="581"/>
      <c r="N286" s="581"/>
      <c r="O286" s="581"/>
      <c r="P286" s="581"/>
      <c r="Q286" s="581"/>
      <c r="R286" s="581"/>
      <c r="S286" s="581"/>
      <c r="T286" s="581"/>
      <c r="U286" s="581"/>
      <c r="V286" s="581"/>
      <c r="W286" s="581"/>
      <c r="X286" s="581"/>
      <c r="Y286" s="581"/>
      <c r="Z286" s="581"/>
      <c r="AA286" s="581"/>
      <c r="AB286" s="581"/>
      <c r="AC286" s="581"/>
      <c r="AD286" s="581"/>
      <c r="AE286" s="581"/>
      <c r="AF286" s="581"/>
      <c r="AG286" s="581"/>
      <c r="AH286" s="581"/>
      <c r="AI286" s="581"/>
      <c r="AJ286" s="565">
        <f>IFERROR($E286*SUMIF('Daily Log'!$CK$18:$CK$1017,$B286,'Daily Log'!$CL$18:$CL$1017),0)</f>
        <v>4</v>
      </c>
      <c r="AK286" s="565"/>
    </row>
    <row r="287" spans="1:37" s="296" customFormat="1" ht="33.75" customHeight="1">
      <c r="A287" s="136"/>
      <c r="B287" s="682" t="s">
        <v>540</v>
      </c>
      <c r="C287" s="583"/>
      <c r="D287" s="577" t="s">
        <v>582</v>
      </c>
      <c r="E287" s="570">
        <v>1</v>
      </c>
      <c r="F287" s="571">
        <f t="shared" si="4"/>
        <v>5</v>
      </c>
      <c r="G287" s="581"/>
      <c r="H287" s="581"/>
      <c r="I287" s="581"/>
      <c r="J287" s="581"/>
      <c r="K287" s="581"/>
      <c r="L287" s="581"/>
      <c r="M287" s="581"/>
      <c r="N287" s="581"/>
      <c r="O287" s="581"/>
      <c r="P287" s="581"/>
      <c r="Q287" s="581"/>
      <c r="R287" s="581"/>
      <c r="S287" s="581"/>
      <c r="T287" s="581"/>
      <c r="U287" s="581"/>
      <c r="V287" s="581"/>
      <c r="W287" s="581"/>
      <c r="X287" s="581"/>
      <c r="Y287" s="581"/>
      <c r="Z287" s="581"/>
      <c r="AA287" s="581"/>
      <c r="AB287" s="581"/>
      <c r="AC287" s="581"/>
      <c r="AD287" s="581"/>
      <c r="AE287" s="581"/>
      <c r="AF287" s="581"/>
      <c r="AG287" s="581"/>
      <c r="AH287" s="581"/>
      <c r="AI287" s="581"/>
      <c r="AJ287" s="565">
        <f>IFERROR($E287*SUMIF('Daily Log'!$CK$18:$CK$1017,$B287,'Daily Log'!$CL$18:$CL$1017),0)</f>
        <v>5</v>
      </c>
      <c r="AK287" s="565"/>
    </row>
    <row r="288" spans="1:37" s="296" customFormat="1" ht="33.75" customHeight="1">
      <c r="A288" s="136"/>
      <c r="B288" s="682" t="s">
        <v>541</v>
      </c>
      <c r="C288" s="583"/>
      <c r="D288" s="577" t="s">
        <v>582</v>
      </c>
      <c r="E288" s="570">
        <v>1</v>
      </c>
      <c r="F288" s="571">
        <f t="shared" si="4"/>
        <v>1</v>
      </c>
      <c r="G288" s="581"/>
      <c r="H288" s="581"/>
      <c r="I288" s="581"/>
      <c r="J288" s="581"/>
      <c r="K288" s="581"/>
      <c r="L288" s="581"/>
      <c r="M288" s="581"/>
      <c r="N288" s="581"/>
      <c r="O288" s="581"/>
      <c r="P288" s="581"/>
      <c r="Q288" s="581"/>
      <c r="R288" s="581"/>
      <c r="S288" s="581"/>
      <c r="T288" s="581"/>
      <c r="U288" s="581"/>
      <c r="V288" s="581"/>
      <c r="W288" s="581"/>
      <c r="X288" s="581"/>
      <c r="Y288" s="581"/>
      <c r="Z288" s="581"/>
      <c r="AA288" s="581"/>
      <c r="AB288" s="581"/>
      <c r="AC288" s="581"/>
      <c r="AD288" s="581"/>
      <c r="AE288" s="581"/>
      <c r="AF288" s="581"/>
      <c r="AG288" s="581"/>
      <c r="AH288" s="581"/>
      <c r="AI288" s="581"/>
      <c r="AJ288" s="565">
        <f>IFERROR($E288*SUMIF('Daily Log'!$CK$18:$CK$1017,$B288,'Daily Log'!$CL$18:$CL$1017),0)</f>
        <v>1</v>
      </c>
      <c r="AK288" s="565"/>
    </row>
    <row r="289" spans="1:37" s="296" customFormat="1" ht="33.75" customHeight="1">
      <c r="A289" s="136"/>
      <c r="B289" s="682" t="s">
        <v>542</v>
      </c>
      <c r="C289" s="583"/>
      <c r="D289" s="577" t="s">
        <v>582</v>
      </c>
      <c r="E289" s="570">
        <v>1</v>
      </c>
      <c r="F289" s="571">
        <f t="shared" si="4"/>
        <v>8</v>
      </c>
      <c r="G289" s="581"/>
      <c r="H289" s="581"/>
      <c r="I289" s="581"/>
      <c r="J289" s="581"/>
      <c r="K289" s="581"/>
      <c r="L289" s="581"/>
      <c r="M289" s="581"/>
      <c r="N289" s="581"/>
      <c r="O289" s="581"/>
      <c r="P289" s="581"/>
      <c r="Q289" s="581"/>
      <c r="R289" s="581"/>
      <c r="S289" s="581"/>
      <c r="T289" s="581"/>
      <c r="U289" s="581"/>
      <c r="V289" s="581"/>
      <c r="W289" s="581"/>
      <c r="X289" s="581"/>
      <c r="Y289" s="581"/>
      <c r="Z289" s="581"/>
      <c r="AA289" s="581"/>
      <c r="AB289" s="581"/>
      <c r="AC289" s="581"/>
      <c r="AD289" s="581"/>
      <c r="AE289" s="581"/>
      <c r="AF289" s="581"/>
      <c r="AG289" s="581"/>
      <c r="AH289" s="581"/>
      <c r="AI289" s="581"/>
      <c r="AJ289" s="565">
        <f>IFERROR($E289*SUMIF('Daily Log'!$CK$18:$CK$1017,$B289,'Daily Log'!$CL$18:$CL$1017),0)</f>
        <v>8</v>
      </c>
      <c r="AK289" s="565"/>
    </row>
    <row r="290" spans="1:37" s="296" customFormat="1" ht="33.75" customHeight="1">
      <c r="A290" s="136"/>
      <c r="B290" s="682" t="s">
        <v>543</v>
      </c>
      <c r="C290" s="583"/>
      <c r="D290" s="577" t="s">
        <v>582</v>
      </c>
      <c r="E290" s="570">
        <v>1</v>
      </c>
      <c r="F290" s="571">
        <f t="shared" si="4"/>
        <v>7</v>
      </c>
      <c r="G290" s="581"/>
      <c r="H290" s="581"/>
      <c r="I290" s="581"/>
      <c r="J290" s="581"/>
      <c r="K290" s="581"/>
      <c r="L290" s="581"/>
      <c r="M290" s="581"/>
      <c r="N290" s="581"/>
      <c r="O290" s="581"/>
      <c r="P290" s="581"/>
      <c r="Q290" s="581"/>
      <c r="R290" s="581"/>
      <c r="S290" s="581"/>
      <c r="T290" s="581"/>
      <c r="U290" s="581"/>
      <c r="V290" s="581"/>
      <c r="W290" s="581"/>
      <c r="X290" s="581"/>
      <c r="Y290" s="581"/>
      <c r="Z290" s="581"/>
      <c r="AA290" s="581"/>
      <c r="AB290" s="581"/>
      <c r="AC290" s="581"/>
      <c r="AD290" s="581"/>
      <c r="AE290" s="581"/>
      <c r="AF290" s="581"/>
      <c r="AG290" s="581"/>
      <c r="AH290" s="581"/>
      <c r="AI290" s="581"/>
      <c r="AJ290" s="565">
        <f>IFERROR($E290*SUMIF('Daily Log'!$CK$18:$CK$1017,$B290,'Daily Log'!$CL$18:$CL$1017),0)</f>
        <v>7</v>
      </c>
      <c r="AK290" s="565"/>
    </row>
    <row r="291" spans="1:37" s="296" customFormat="1" ht="33.75" customHeight="1">
      <c r="A291" s="136"/>
      <c r="B291" s="682" t="s">
        <v>603</v>
      </c>
      <c r="C291" s="583"/>
      <c r="D291" s="577" t="s">
        <v>582</v>
      </c>
      <c r="E291" s="570">
        <v>1</v>
      </c>
      <c r="F291" s="571">
        <f t="shared" si="4"/>
        <v>2</v>
      </c>
      <c r="G291" s="581"/>
      <c r="H291" s="581"/>
      <c r="I291" s="581"/>
      <c r="J291" s="581"/>
      <c r="K291" s="581"/>
      <c r="L291" s="581"/>
      <c r="M291" s="581"/>
      <c r="N291" s="581"/>
      <c r="O291" s="581"/>
      <c r="P291" s="581"/>
      <c r="Q291" s="581"/>
      <c r="R291" s="581"/>
      <c r="S291" s="581"/>
      <c r="T291" s="581"/>
      <c r="U291" s="581"/>
      <c r="V291" s="581"/>
      <c r="W291" s="581"/>
      <c r="X291" s="581"/>
      <c r="Y291" s="581"/>
      <c r="Z291" s="581"/>
      <c r="AA291" s="581"/>
      <c r="AB291" s="581"/>
      <c r="AC291" s="581"/>
      <c r="AD291" s="581"/>
      <c r="AE291" s="581"/>
      <c r="AF291" s="581"/>
      <c r="AG291" s="581"/>
      <c r="AH291" s="581"/>
      <c r="AI291" s="581"/>
      <c r="AJ291" s="565">
        <f>IFERROR($E291*SUMIF('Daily Log'!$CK$18:$CK$1017,$B291,'Daily Log'!$CL$18:$CL$1017),0)</f>
        <v>2</v>
      </c>
      <c r="AK291" s="565"/>
    </row>
    <row r="292" spans="1:37" s="296" customFormat="1" ht="33.75" customHeight="1">
      <c r="A292" s="136"/>
      <c r="B292" s="682" t="s">
        <v>604</v>
      </c>
      <c r="C292" s="583"/>
      <c r="D292" s="577" t="s">
        <v>582</v>
      </c>
      <c r="E292" s="570">
        <v>1</v>
      </c>
      <c r="F292" s="571">
        <f t="shared" si="4"/>
        <v>1</v>
      </c>
      <c r="G292" s="581"/>
      <c r="H292" s="581"/>
      <c r="I292" s="581"/>
      <c r="J292" s="581"/>
      <c r="K292" s="581"/>
      <c r="L292" s="581"/>
      <c r="M292" s="581"/>
      <c r="N292" s="581"/>
      <c r="O292" s="581"/>
      <c r="P292" s="581"/>
      <c r="Q292" s="581"/>
      <c r="R292" s="581"/>
      <c r="S292" s="581"/>
      <c r="T292" s="581"/>
      <c r="U292" s="581"/>
      <c r="V292" s="581"/>
      <c r="W292" s="581"/>
      <c r="X292" s="581"/>
      <c r="Y292" s="581"/>
      <c r="Z292" s="581"/>
      <c r="AA292" s="581"/>
      <c r="AB292" s="581"/>
      <c r="AC292" s="581"/>
      <c r="AD292" s="581"/>
      <c r="AE292" s="581"/>
      <c r="AF292" s="581"/>
      <c r="AG292" s="581"/>
      <c r="AH292" s="581"/>
      <c r="AI292" s="581"/>
      <c r="AJ292" s="565">
        <f>IFERROR($E292*SUMIF('Daily Log'!$CK$18:$CK$1017,$B292,'Daily Log'!$CL$18:$CL$1017),0)</f>
        <v>1</v>
      </c>
      <c r="AK292" s="565"/>
    </row>
    <row r="293" spans="1:37" s="296" customFormat="1" ht="33.75" customHeight="1">
      <c r="A293" s="136"/>
      <c r="B293" s="682" t="s">
        <v>544</v>
      </c>
      <c r="C293" s="583"/>
      <c r="D293" s="577" t="s">
        <v>582</v>
      </c>
      <c r="E293" s="570">
        <v>1</v>
      </c>
      <c r="F293" s="571">
        <f t="shared" si="4"/>
        <v>2</v>
      </c>
      <c r="G293" s="581"/>
      <c r="H293" s="581"/>
      <c r="I293" s="581"/>
      <c r="J293" s="581"/>
      <c r="K293" s="581"/>
      <c r="L293" s="581"/>
      <c r="M293" s="581"/>
      <c r="N293" s="581"/>
      <c r="O293" s="581"/>
      <c r="P293" s="581"/>
      <c r="Q293" s="581"/>
      <c r="R293" s="581"/>
      <c r="S293" s="581"/>
      <c r="T293" s="581"/>
      <c r="U293" s="581"/>
      <c r="V293" s="581"/>
      <c r="W293" s="581"/>
      <c r="X293" s="581"/>
      <c r="Y293" s="581"/>
      <c r="Z293" s="581"/>
      <c r="AA293" s="581"/>
      <c r="AB293" s="581"/>
      <c r="AC293" s="581"/>
      <c r="AD293" s="581"/>
      <c r="AE293" s="581"/>
      <c r="AF293" s="581"/>
      <c r="AG293" s="581"/>
      <c r="AH293" s="581"/>
      <c r="AI293" s="581"/>
      <c r="AJ293" s="565">
        <f>IFERROR($E293*SUMIF('Daily Log'!$CK$18:$CK$1017,$B293,'Daily Log'!$CL$18:$CL$1017),0)</f>
        <v>2</v>
      </c>
      <c r="AK293" s="565"/>
    </row>
    <row r="294" spans="1:37" s="296" customFormat="1" ht="33.75" customHeight="1">
      <c r="A294" s="136"/>
      <c r="B294" s="682" t="s">
        <v>605</v>
      </c>
      <c r="C294" s="583"/>
      <c r="D294" s="577" t="s">
        <v>582</v>
      </c>
      <c r="E294" s="570">
        <v>1</v>
      </c>
      <c r="F294" s="571">
        <f t="shared" si="4"/>
        <v>8</v>
      </c>
      <c r="G294" s="581"/>
      <c r="H294" s="581"/>
      <c r="I294" s="581"/>
      <c r="J294" s="581"/>
      <c r="K294" s="581"/>
      <c r="L294" s="581"/>
      <c r="M294" s="581"/>
      <c r="N294" s="581"/>
      <c r="O294" s="581"/>
      <c r="P294" s="581"/>
      <c r="Q294" s="581"/>
      <c r="R294" s="581"/>
      <c r="S294" s="581"/>
      <c r="T294" s="581"/>
      <c r="U294" s="581"/>
      <c r="V294" s="581"/>
      <c r="W294" s="581"/>
      <c r="X294" s="581"/>
      <c r="Y294" s="581"/>
      <c r="Z294" s="581"/>
      <c r="AA294" s="581"/>
      <c r="AB294" s="581"/>
      <c r="AC294" s="581"/>
      <c r="AD294" s="581"/>
      <c r="AE294" s="581"/>
      <c r="AF294" s="581"/>
      <c r="AG294" s="581"/>
      <c r="AH294" s="581"/>
      <c r="AI294" s="581"/>
      <c r="AJ294" s="565">
        <f>IFERROR($E294*SUMIF('Daily Log'!$CK$18:$CK$1017,$B294,'Daily Log'!$CL$18:$CL$1017),0)</f>
        <v>8</v>
      </c>
      <c r="AK294" s="565"/>
    </row>
    <row r="295" spans="1:37" s="296" customFormat="1" ht="33.75" customHeight="1">
      <c r="A295" s="136"/>
      <c r="B295" s="682" t="s">
        <v>545</v>
      </c>
      <c r="C295" s="583"/>
      <c r="D295" s="577" t="s">
        <v>582</v>
      </c>
      <c r="E295" s="570">
        <v>1</v>
      </c>
      <c r="F295" s="571">
        <f t="shared" si="4"/>
        <v>0</v>
      </c>
      <c r="G295" s="581"/>
      <c r="H295" s="581"/>
      <c r="I295" s="581"/>
      <c r="J295" s="581"/>
      <c r="K295" s="581"/>
      <c r="L295" s="581"/>
      <c r="M295" s="581"/>
      <c r="N295" s="581"/>
      <c r="O295" s="581"/>
      <c r="P295" s="581"/>
      <c r="Q295" s="581"/>
      <c r="R295" s="581"/>
      <c r="S295" s="581"/>
      <c r="T295" s="581"/>
      <c r="U295" s="581"/>
      <c r="V295" s="581"/>
      <c r="W295" s="581"/>
      <c r="X295" s="581"/>
      <c r="Y295" s="581"/>
      <c r="Z295" s="581"/>
      <c r="AA295" s="581"/>
      <c r="AB295" s="581"/>
      <c r="AC295" s="581"/>
      <c r="AD295" s="581"/>
      <c r="AE295" s="581"/>
      <c r="AF295" s="581"/>
      <c r="AG295" s="581"/>
      <c r="AH295" s="581"/>
      <c r="AI295" s="581"/>
      <c r="AJ295" s="565">
        <f>IFERROR($E295*SUMIF('Daily Log'!$CK$18:$CK$1017,$B295,'Daily Log'!$CL$18:$CL$1017),0)</f>
        <v>0</v>
      </c>
      <c r="AK295" s="565"/>
    </row>
    <row r="296" spans="1:37" s="296" customFormat="1" ht="33.75" customHeight="1">
      <c r="A296" s="136"/>
      <c r="B296" s="682" t="s">
        <v>606</v>
      </c>
      <c r="C296" s="583"/>
      <c r="D296" s="577" t="s">
        <v>582</v>
      </c>
      <c r="E296" s="570">
        <v>1</v>
      </c>
      <c r="F296" s="571">
        <f t="shared" si="4"/>
        <v>0</v>
      </c>
      <c r="G296" s="581"/>
      <c r="H296" s="581"/>
      <c r="I296" s="581"/>
      <c r="J296" s="581"/>
      <c r="K296" s="581"/>
      <c r="L296" s="581"/>
      <c r="M296" s="581"/>
      <c r="N296" s="581"/>
      <c r="O296" s="581"/>
      <c r="P296" s="581"/>
      <c r="Q296" s="581"/>
      <c r="R296" s="581"/>
      <c r="S296" s="581"/>
      <c r="T296" s="581"/>
      <c r="U296" s="581"/>
      <c r="V296" s="581"/>
      <c r="W296" s="581"/>
      <c r="X296" s="581"/>
      <c r="Y296" s="581"/>
      <c r="Z296" s="581"/>
      <c r="AA296" s="581"/>
      <c r="AB296" s="581"/>
      <c r="AC296" s="581"/>
      <c r="AD296" s="581"/>
      <c r="AE296" s="581"/>
      <c r="AF296" s="581"/>
      <c r="AG296" s="581"/>
      <c r="AH296" s="581"/>
      <c r="AI296" s="581"/>
      <c r="AJ296" s="565">
        <f>IFERROR($E296*SUMIF('Daily Log'!$CK$18:$CK$1017,$B296,'Daily Log'!$CL$18:$CL$1017),0)</f>
        <v>0</v>
      </c>
      <c r="AK296" s="565"/>
    </row>
    <row r="297" spans="1:37" s="296" customFormat="1" ht="33.75" customHeight="1">
      <c r="A297" s="136"/>
      <c r="B297" s="682" t="s">
        <v>546</v>
      </c>
      <c r="C297" s="583"/>
      <c r="D297" s="577" t="s">
        <v>582</v>
      </c>
      <c r="E297" s="570">
        <v>1</v>
      </c>
      <c r="F297" s="571">
        <f t="shared" si="4"/>
        <v>3</v>
      </c>
      <c r="G297" s="581"/>
      <c r="H297" s="581"/>
      <c r="I297" s="581"/>
      <c r="J297" s="581"/>
      <c r="K297" s="581"/>
      <c r="L297" s="581"/>
      <c r="M297" s="581"/>
      <c r="N297" s="581"/>
      <c r="O297" s="581"/>
      <c r="P297" s="581"/>
      <c r="Q297" s="581"/>
      <c r="R297" s="581"/>
      <c r="S297" s="581"/>
      <c r="T297" s="581"/>
      <c r="U297" s="581"/>
      <c r="V297" s="581"/>
      <c r="W297" s="581"/>
      <c r="X297" s="581"/>
      <c r="Y297" s="581"/>
      <c r="Z297" s="581"/>
      <c r="AA297" s="581"/>
      <c r="AB297" s="581"/>
      <c r="AC297" s="581"/>
      <c r="AD297" s="581"/>
      <c r="AE297" s="581"/>
      <c r="AF297" s="581"/>
      <c r="AG297" s="581"/>
      <c r="AH297" s="581"/>
      <c r="AI297" s="581"/>
      <c r="AJ297" s="565">
        <f>IFERROR($E297*SUMIF('Daily Log'!$CK$18:$CK$1017,$B297,'Daily Log'!$CL$18:$CL$1017),0)</f>
        <v>3</v>
      </c>
      <c r="AK297" s="565"/>
    </row>
    <row r="298" spans="1:37" s="296" customFormat="1" ht="33.75" customHeight="1">
      <c r="A298" s="136"/>
      <c r="B298" s="682" t="s">
        <v>476</v>
      </c>
      <c r="C298" s="583"/>
      <c r="D298" s="577" t="s">
        <v>610</v>
      </c>
      <c r="E298" s="570">
        <v>1</v>
      </c>
      <c r="F298" s="571">
        <f t="shared" si="4"/>
        <v>64</v>
      </c>
      <c r="G298" s="581"/>
      <c r="H298" s="581"/>
      <c r="I298" s="581"/>
      <c r="J298" s="581"/>
      <c r="K298" s="581"/>
      <c r="L298" s="581"/>
      <c r="M298" s="581"/>
      <c r="N298" s="581"/>
      <c r="O298" s="581"/>
      <c r="P298" s="581"/>
      <c r="Q298" s="581"/>
      <c r="R298" s="581"/>
      <c r="S298" s="581"/>
      <c r="T298" s="581"/>
      <c r="U298" s="581"/>
      <c r="V298" s="581"/>
      <c r="W298" s="581"/>
      <c r="X298" s="581"/>
      <c r="Y298" s="581"/>
      <c r="Z298" s="581"/>
      <c r="AA298" s="581"/>
      <c r="AB298" s="581"/>
      <c r="AC298" s="581"/>
      <c r="AD298" s="581"/>
      <c r="AE298" s="581"/>
      <c r="AF298" s="581"/>
      <c r="AG298" s="581"/>
      <c r="AH298" s="581"/>
      <c r="AI298" s="581"/>
      <c r="AJ298" s="565">
        <f>IFERROR($E298*SUMIF('Daily Log'!$CK$18:$CK$1017,$B298,'Daily Log'!$CL$18:$CL$1017),0)</f>
        <v>64</v>
      </c>
      <c r="AK298" s="565"/>
    </row>
    <row r="299" spans="1:37" s="296" customFormat="1" ht="33.75" customHeight="1">
      <c r="A299" s="136"/>
      <c r="B299" s="682" t="s">
        <v>477</v>
      </c>
      <c r="C299" s="583"/>
      <c r="D299" s="577" t="s">
        <v>610</v>
      </c>
      <c r="E299" s="570">
        <v>1</v>
      </c>
      <c r="F299" s="571">
        <f t="shared" si="4"/>
        <v>5</v>
      </c>
      <c r="G299" s="581"/>
      <c r="H299" s="581"/>
      <c r="I299" s="581"/>
      <c r="J299" s="581"/>
      <c r="K299" s="581"/>
      <c r="L299" s="581"/>
      <c r="M299" s="581"/>
      <c r="N299" s="581"/>
      <c r="O299" s="581"/>
      <c r="P299" s="581"/>
      <c r="Q299" s="581"/>
      <c r="R299" s="581"/>
      <c r="S299" s="581"/>
      <c r="T299" s="581"/>
      <c r="U299" s="581"/>
      <c r="V299" s="581"/>
      <c r="W299" s="581"/>
      <c r="X299" s="581"/>
      <c r="Y299" s="581"/>
      <c r="Z299" s="581"/>
      <c r="AA299" s="581"/>
      <c r="AB299" s="581"/>
      <c r="AC299" s="581"/>
      <c r="AD299" s="581"/>
      <c r="AE299" s="581"/>
      <c r="AF299" s="581"/>
      <c r="AG299" s="581"/>
      <c r="AH299" s="581"/>
      <c r="AI299" s="581"/>
      <c r="AJ299" s="565">
        <f>IFERROR($E299*SUMIF('Daily Log'!$CK$18:$CK$1017,$B299,'Daily Log'!$CL$18:$CL$1017),0)</f>
        <v>5</v>
      </c>
      <c r="AK299" s="565"/>
    </row>
    <row r="300" spans="1:37" s="296" customFormat="1" ht="33.75" customHeight="1">
      <c r="A300" s="136"/>
      <c r="B300" s="682" t="s">
        <v>478</v>
      </c>
      <c r="C300" s="583"/>
      <c r="D300" s="577" t="s">
        <v>610</v>
      </c>
      <c r="E300" s="570">
        <v>1</v>
      </c>
      <c r="F300" s="571">
        <f t="shared" si="4"/>
        <v>2</v>
      </c>
      <c r="G300" s="581"/>
      <c r="H300" s="581"/>
      <c r="I300" s="581"/>
      <c r="J300" s="581"/>
      <c r="K300" s="581"/>
      <c r="L300" s="581"/>
      <c r="M300" s="581"/>
      <c r="N300" s="581"/>
      <c r="O300" s="581"/>
      <c r="P300" s="581"/>
      <c r="Q300" s="581"/>
      <c r="R300" s="581"/>
      <c r="S300" s="581"/>
      <c r="T300" s="581"/>
      <c r="U300" s="581"/>
      <c r="V300" s="581"/>
      <c r="W300" s="581"/>
      <c r="X300" s="581"/>
      <c r="Y300" s="581"/>
      <c r="Z300" s="581"/>
      <c r="AA300" s="581"/>
      <c r="AB300" s="581"/>
      <c r="AC300" s="581"/>
      <c r="AD300" s="581"/>
      <c r="AE300" s="581"/>
      <c r="AF300" s="581"/>
      <c r="AG300" s="581"/>
      <c r="AH300" s="581"/>
      <c r="AI300" s="581"/>
      <c r="AJ300" s="565">
        <f>IFERROR($E300*SUMIF('Daily Log'!$CK$18:$CK$1017,$B300,'Daily Log'!$CL$18:$CL$1017),0)</f>
        <v>2</v>
      </c>
      <c r="AK300" s="565"/>
    </row>
    <row r="301" spans="1:37" s="296" customFormat="1" ht="33.75" customHeight="1">
      <c r="A301" s="136"/>
      <c r="B301" s="682" t="s">
        <v>479</v>
      </c>
      <c r="C301" s="583"/>
      <c r="D301" s="577" t="s">
        <v>610</v>
      </c>
      <c r="E301" s="570">
        <v>1</v>
      </c>
      <c r="F301" s="571">
        <f t="shared" si="4"/>
        <v>0</v>
      </c>
      <c r="G301" s="581"/>
      <c r="H301" s="581"/>
      <c r="I301" s="581"/>
      <c r="J301" s="581"/>
      <c r="K301" s="581"/>
      <c r="L301" s="581"/>
      <c r="M301" s="581"/>
      <c r="N301" s="581"/>
      <c r="O301" s="581"/>
      <c r="P301" s="581"/>
      <c r="Q301" s="581"/>
      <c r="R301" s="581"/>
      <c r="S301" s="581"/>
      <c r="T301" s="581"/>
      <c r="U301" s="581"/>
      <c r="V301" s="581"/>
      <c r="W301" s="581"/>
      <c r="X301" s="581"/>
      <c r="Y301" s="581"/>
      <c r="Z301" s="581"/>
      <c r="AA301" s="581"/>
      <c r="AB301" s="581"/>
      <c r="AC301" s="581"/>
      <c r="AD301" s="581"/>
      <c r="AE301" s="581"/>
      <c r="AF301" s="581"/>
      <c r="AG301" s="581"/>
      <c r="AH301" s="581"/>
      <c r="AI301" s="581"/>
      <c r="AJ301" s="565">
        <f>IFERROR($E301*SUMIF('Daily Log'!$CK$18:$CK$1017,$B301,'Daily Log'!$CL$18:$CL$1017),0)</f>
        <v>0</v>
      </c>
      <c r="AK301" s="565"/>
    </row>
    <row r="302" spans="1:37" s="296" customFormat="1" ht="33.75" customHeight="1">
      <c r="A302" s="136"/>
      <c r="B302" s="582" t="s">
        <v>480</v>
      </c>
      <c r="C302" s="583"/>
      <c r="D302" s="577" t="s">
        <v>610</v>
      </c>
      <c r="E302" s="570">
        <v>1</v>
      </c>
      <c r="F302" s="571">
        <f t="shared" si="4"/>
        <v>61</v>
      </c>
      <c r="G302" s="581"/>
      <c r="H302" s="581"/>
      <c r="I302" s="581"/>
      <c r="J302" s="581"/>
      <c r="K302" s="581"/>
      <c r="L302" s="581"/>
      <c r="M302" s="581"/>
      <c r="N302" s="581"/>
      <c r="O302" s="581"/>
      <c r="P302" s="581"/>
      <c r="Q302" s="581"/>
      <c r="R302" s="581"/>
      <c r="S302" s="581"/>
      <c r="T302" s="581"/>
      <c r="U302" s="581"/>
      <c r="V302" s="581"/>
      <c r="W302" s="581"/>
      <c r="X302" s="581"/>
      <c r="Y302" s="581"/>
      <c r="Z302" s="581"/>
      <c r="AA302" s="581"/>
      <c r="AB302" s="581"/>
      <c r="AC302" s="581"/>
      <c r="AD302" s="581"/>
      <c r="AE302" s="581"/>
      <c r="AF302" s="581"/>
      <c r="AG302" s="581"/>
      <c r="AH302" s="581"/>
      <c r="AI302" s="581"/>
      <c r="AJ302" s="565">
        <f>IFERROR($E302*SUMIF('Daily Log'!$CK$18:$CK$1017,$B302,'Daily Log'!$CL$18:$CL$1017),0)</f>
        <v>61</v>
      </c>
      <c r="AK302" s="565">
        <f>IFERROR($E302*SUMIF('Daily Log'!$CN$18:$CN$1017,$B302,'Daily Log'!$CO$18:$CO$1017),0)</f>
        <v>0</v>
      </c>
    </row>
    <row r="303" spans="1:37" s="296" customFormat="1" ht="33.75" customHeight="1">
      <c r="A303" s="136"/>
      <c r="B303" s="582" t="s">
        <v>481</v>
      </c>
      <c r="C303" s="583"/>
      <c r="D303" s="577" t="s">
        <v>610</v>
      </c>
      <c r="E303" s="570">
        <v>1</v>
      </c>
      <c r="F303" s="571">
        <f t="shared" si="4"/>
        <v>33</v>
      </c>
      <c r="G303" s="581"/>
      <c r="H303" s="581"/>
      <c r="I303" s="581"/>
      <c r="J303" s="581"/>
      <c r="K303" s="581"/>
      <c r="L303" s="581"/>
      <c r="M303" s="581"/>
      <c r="N303" s="581"/>
      <c r="O303" s="581"/>
      <c r="P303" s="581"/>
      <c r="Q303" s="581"/>
      <c r="R303" s="581"/>
      <c r="S303" s="581"/>
      <c r="T303" s="581"/>
      <c r="U303" s="581"/>
      <c r="V303" s="581"/>
      <c r="W303" s="581"/>
      <c r="X303" s="581"/>
      <c r="Y303" s="581"/>
      <c r="Z303" s="581"/>
      <c r="AA303" s="581"/>
      <c r="AB303" s="581"/>
      <c r="AC303" s="581"/>
      <c r="AD303" s="581"/>
      <c r="AE303" s="581"/>
      <c r="AF303" s="581"/>
      <c r="AG303" s="581"/>
      <c r="AH303" s="581"/>
      <c r="AI303" s="581"/>
      <c r="AJ303" s="565">
        <f>IFERROR($E303*SUMIF('Daily Log'!$CK$18:$CK$1017,$B303,'Daily Log'!$CL$18:$CL$1017),0)</f>
        <v>33</v>
      </c>
      <c r="AK303" s="565">
        <f>IFERROR($E303*SUMIF('Daily Log'!$CN$18:$CN$1017,$B303,'Daily Log'!$CO$18:$CO$1017),0)</f>
        <v>0</v>
      </c>
    </row>
    <row r="304" spans="1:37" ht="33.75" customHeight="1">
      <c r="B304" s="566" t="s">
        <v>482</v>
      </c>
      <c r="C304" s="583"/>
      <c r="D304" s="577" t="s">
        <v>610</v>
      </c>
      <c r="E304" s="570">
        <v>1</v>
      </c>
      <c r="F304" s="571">
        <f t="shared" si="4"/>
        <v>14</v>
      </c>
      <c r="G304" s="581"/>
      <c r="H304" s="581"/>
      <c r="I304" s="581"/>
      <c r="J304" s="581"/>
      <c r="K304" s="581"/>
      <c r="L304" s="581"/>
      <c r="M304" s="581"/>
      <c r="N304" s="581"/>
      <c r="O304" s="581"/>
      <c r="P304" s="581"/>
      <c r="Q304" s="581"/>
      <c r="R304" s="581"/>
      <c r="S304" s="581"/>
      <c r="T304" s="581"/>
      <c r="U304" s="581"/>
      <c r="V304" s="581"/>
      <c r="W304" s="581"/>
      <c r="X304" s="581"/>
      <c r="Y304" s="581"/>
      <c r="Z304" s="581"/>
      <c r="AA304" s="581"/>
      <c r="AB304" s="581"/>
      <c r="AC304" s="581"/>
      <c r="AD304" s="581"/>
      <c r="AE304" s="581"/>
      <c r="AF304" s="581"/>
      <c r="AG304" s="581"/>
      <c r="AH304" s="581"/>
      <c r="AI304" s="581"/>
      <c r="AJ304" s="565">
        <f>IFERROR($E304*SUMIF('Daily Log'!$CK$18:$CK$1017,$B304,'Daily Log'!$CL$18:$CL$1017),0)</f>
        <v>14</v>
      </c>
      <c r="AK304" s="565">
        <f>IFERROR($E304*SUMIF('Daily Log'!$CN$18:$CN$1017,$B304,'Daily Log'!$CO$18:$CO$1017),0)</f>
        <v>0</v>
      </c>
    </row>
    <row r="305" spans="2:37" ht="33.75" customHeight="1">
      <c r="B305" s="566" t="s">
        <v>483</v>
      </c>
      <c r="C305" s="583"/>
      <c r="D305" s="577" t="s">
        <v>610</v>
      </c>
      <c r="E305" s="570">
        <v>1</v>
      </c>
      <c r="F305" s="571">
        <f t="shared" si="4"/>
        <v>14</v>
      </c>
      <c r="G305" s="581"/>
      <c r="H305" s="581"/>
      <c r="I305" s="581"/>
      <c r="J305" s="581"/>
      <c r="K305" s="581"/>
      <c r="L305" s="581"/>
      <c r="M305" s="581"/>
      <c r="N305" s="581"/>
      <c r="O305" s="581"/>
      <c r="P305" s="581"/>
      <c r="Q305" s="581"/>
      <c r="R305" s="581"/>
      <c r="S305" s="581"/>
      <c r="T305" s="581"/>
      <c r="U305" s="581"/>
      <c r="V305" s="581"/>
      <c r="W305" s="581"/>
      <c r="X305" s="581"/>
      <c r="Y305" s="581"/>
      <c r="Z305" s="581"/>
      <c r="AA305" s="581"/>
      <c r="AB305" s="581"/>
      <c r="AC305" s="581"/>
      <c r="AD305" s="581"/>
      <c r="AE305" s="581"/>
      <c r="AF305" s="581"/>
      <c r="AG305" s="581"/>
      <c r="AH305" s="581"/>
      <c r="AI305" s="581"/>
      <c r="AJ305" s="565">
        <f>IFERROR($E305*SUMIF('Daily Log'!$CK$18:$CK$1017,$B305,'Daily Log'!$CL$18:$CL$1017),0)</f>
        <v>14</v>
      </c>
      <c r="AK305" s="565">
        <f>IFERROR($E305*SUMIF('Daily Log'!$CN$18:$CN$1017,$B305,'Daily Log'!$CO$18:$CO$1017),0)</f>
        <v>0</v>
      </c>
    </row>
    <row r="306" spans="2:37" ht="33.75" customHeight="1">
      <c r="B306" s="566" t="s">
        <v>484</v>
      </c>
      <c r="C306" s="583"/>
      <c r="D306" s="577" t="s">
        <v>610</v>
      </c>
      <c r="E306" s="570">
        <v>1</v>
      </c>
      <c r="F306" s="571">
        <f t="shared" si="4"/>
        <v>5</v>
      </c>
      <c r="G306" s="581"/>
      <c r="H306" s="581"/>
      <c r="I306" s="581"/>
      <c r="J306" s="581"/>
      <c r="K306" s="581"/>
      <c r="L306" s="581"/>
      <c r="M306" s="581"/>
      <c r="N306" s="581"/>
      <c r="O306" s="581"/>
      <c r="P306" s="581"/>
      <c r="Q306" s="581"/>
      <c r="R306" s="581"/>
      <c r="S306" s="581"/>
      <c r="T306" s="581"/>
      <c r="U306" s="581"/>
      <c r="V306" s="581"/>
      <c r="W306" s="581"/>
      <c r="X306" s="581"/>
      <c r="Y306" s="581"/>
      <c r="Z306" s="581"/>
      <c r="AA306" s="581"/>
      <c r="AB306" s="581"/>
      <c r="AC306" s="581"/>
      <c r="AD306" s="581"/>
      <c r="AE306" s="581"/>
      <c r="AF306" s="581"/>
      <c r="AG306" s="581"/>
      <c r="AH306" s="581"/>
      <c r="AI306" s="581"/>
      <c r="AJ306" s="565">
        <f>IFERROR($E306*SUMIF('Daily Log'!$CK$18:$CK$1017,$B306,'Daily Log'!$CL$18:$CL$1017),0)</f>
        <v>5</v>
      </c>
      <c r="AK306" s="565">
        <f>IFERROR($E306*SUMIF('Daily Log'!$CN$18:$CN$1017,$B306,'Daily Log'!$CO$18:$CO$1017),0)</f>
        <v>0</v>
      </c>
    </row>
    <row r="307" spans="2:37" ht="33.75" customHeight="1">
      <c r="B307" s="566" t="s">
        <v>485</v>
      </c>
      <c r="C307" s="583"/>
      <c r="D307" s="577" t="s">
        <v>610</v>
      </c>
      <c r="E307" s="570">
        <v>1</v>
      </c>
      <c r="F307" s="571">
        <f t="shared" si="4"/>
        <v>34</v>
      </c>
      <c r="G307" s="581"/>
      <c r="H307" s="581"/>
      <c r="I307" s="581"/>
      <c r="J307" s="581"/>
      <c r="K307" s="581"/>
      <c r="L307" s="581"/>
      <c r="M307" s="581"/>
      <c r="N307" s="581"/>
      <c r="O307" s="581"/>
      <c r="P307" s="581"/>
      <c r="Q307" s="581"/>
      <c r="R307" s="581"/>
      <c r="S307" s="581"/>
      <c r="T307" s="581"/>
      <c r="U307" s="581"/>
      <c r="V307" s="581"/>
      <c r="W307" s="581"/>
      <c r="X307" s="581"/>
      <c r="Y307" s="581"/>
      <c r="Z307" s="581"/>
      <c r="AA307" s="581"/>
      <c r="AB307" s="581"/>
      <c r="AC307" s="581"/>
      <c r="AD307" s="581"/>
      <c r="AE307" s="581"/>
      <c r="AF307" s="581"/>
      <c r="AG307" s="581"/>
      <c r="AH307" s="581"/>
      <c r="AI307" s="581"/>
      <c r="AJ307" s="565">
        <f>IFERROR($E307*SUMIF('Daily Log'!$CK$18:$CK$1017,$B307,'Daily Log'!$CL$18:$CL$1017),0)</f>
        <v>34</v>
      </c>
      <c r="AK307" s="565">
        <f>IFERROR($E307*SUMIF('Daily Log'!$CN$18:$CN$1017,$B307,'Daily Log'!$CO$18:$CO$1017),0)</f>
        <v>0</v>
      </c>
    </row>
    <row r="308" spans="2:37" ht="33.75" customHeight="1">
      <c r="B308" s="566" t="s">
        <v>486</v>
      </c>
      <c r="C308" s="583"/>
      <c r="D308" s="577" t="s">
        <v>610</v>
      </c>
      <c r="E308" s="570">
        <v>1</v>
      </c>
      <c r="F308" s="571">
        <f t="shared" si="4"/>
        <v>56</v>
      </c>
      <c r="G308" s="581"/>
      <c r="H308" s="581"/>
      <c r="I308" s="581"/>
      <c r="J308" s="581"/>
      <c r="K308" s="581"/>
      <c r="L308" s="581"/>
      <c r="M308" s="581"/>
      <c r="N308" s="581"/>
      <c r="O308" s="581"/>
      <c r="P308" s="581"/>
      <c r="Q308" s="581"/>
      <c r="R308" s="581"/>
      <c r="S308" s="581"/>
      <c r="T308" s="581"/>
      <c r="U308" s="581"/>
      <c r="V308" s="581"/>
      <c r="W308" s="581"/>
      <c r="X308" s="581"/>
      <c r="Y308" s="581"/>
      <c r="Z308" s="581"/>
      <c r="AA308" s="581"/>
      <c r="AB308" s="581"/>
      <c r="AC308" s="581"/>
      <c r="AD308" s="581"/>
      <c r="AE308" s="581"/>
      <c r="AF308" s="581"/>
      <c r="AG308" s="581"/>
      <c r="AH308" s="581"/>
      <c r="AI308" s="581"/>
      <c r="AJ308" s="565">
        <f>IFERROR($E308*SUMIF('Daily Log'!$CK$18:$CK$1017,$B308,'Daily Log'!$CL$18:$CL$1017),0)</f>
        <v>56</v>
      </c>
      <c r="AK308" s="565">
        <f>IFERROR($E308*SUMIF('Daily Log'!$CN$18:$CN$1017,$B308,'Daily Log'!$CO$18:$CO$1017),0)</f>
        <v>0</v>
      </c>
    </row>
    <row r="309" spans="2:37" ht="33.75" customHeight="1">
      <c r="B309" s="566" t="s">
        <v>487</v>
      </c>
      <c r="C309" s="583"/>
      <c r="D309" s="577" t="s">
        <v>610</v>
      </c>
      <c r="E309" s="570">
        <v>1</v>
      </c>
      <c r="F309" s="571">
        <f t="shared" si="4"/>
        <v>10</v>
      </c>
      <c r="G309" s="581"/>
      <c r="H309" s="581"/>
      <c r="I309" s="581"/>
      <c r="J309" s="581"/>
      <c r="K309" s="581"/>
      <c r="L309" s="581"/>
      <c r="M309" s="581"/>
      <c r="N309" s="581"/>
      <c r="O309" s="581"/>
      <c r="P309" s="581"/>
      <c r="Q309" s="581"/>
      <c r="R309" s="581"/>
      <c r="S309" s="581"/>
      <c r="T309" s="581"/>
      <c r="U309" s="581"/>
      <c r="V309" s="581"/>
      <c r="W309" s="581"/>
      <c r="X309" s="581"/>
      <c r="Y309" s="581"/>
      <c r="Z309" s="581"/>
      <c r="AA309" s="581"/>
      <c r="AB309" s="581"/>
      <c r="AC309" s="581"/>
      <c r="AD309" s="581"/>
      <c r="AE309" s="581"/>
      <c r="AF309" s="581"/>
      <c r="AG309" s="581"/>
      <c r="AH309" s="581"/>
      <c r="AI309" s="581"/>
      <c r="AJ309" s="565">
        <f>IFERROR($E309*SUMIF('Daily Log'!$CK$18:$CK$1017,$B309,'Daily Log'!$CL$18:$CL$1017),0)</f>
        <v>10</v>
      </c>
      <c r="AK309" s="565">
        <f>IFERROR($E309*SUMIF('Daily Log'!$CN$18:$CN$1017,$B309,'Daily Log'!$CO$18:$CO$1017),0)</f>
        <v>0</v>
      </c>
    </row>
    <row r="310" spans="2:37" ht="33.75" customHeight="1">
      <c r="B310" s="566" t="s">
        <v>488</v>
      </c>
      <c r="C310" s="583"/>
      <c r="D310" s="577" t="s">
        <v>610</v>
      </c>
      <c r="E310" s="570">
        <v>1</v>
      </c>
      <c r="F310" s="571">
        <f t="shared" si="4"/>
        <v>34</v>
      </c>
      <c r="G310" s="581"/>
      <c r="H310" s="581"/>
      <c r="I310" s="581"/>
      <c r="J310" s="581"/>
      <c r="K310" s="581"/>
      <c r="L310" s="581"/>
      <c r="M310" s="581"/>
      <c r="N310" s="581"/>
      <c r="O310" s="581"/>
      <c r="P310" s="581"/>
      <c r="Q310" s="581"/>
      <c r="R310" s="581"/>
      <c r="S310" s="581"/>
      <c r="T310" s="581"/>
      <c r="U310" s="581"/>
      <c r="V310" s="581"/>
      <c r="W310" s="581"/>
      <c r="X310" s="581"/>
      <c r="Y310" s="581"/>
      <c r="Z310" s="581"/>
      <c r="AA310" s="581"/>
      <c r="AB310" s="581"/>
      <c r="AC310" s="581"/>
      <c r="AD310" s="581"/>
      <c r="AE310" s="581"/>
      <c r="AF310" s="581"/>
      <c r="AG310" s="581"/>
      <c r="AH310" s="581"/>
      <c r="AI310" s="581"/>
      <c r="AJ310" s="565">
        <f>IFERROR($E310*SUMIF('Daily Log'!$CK$18:$CK$1017,$B310,'Daily Log'!$CL$18:$CL$1017),0)</f>
        <v>34</v>
      </c>
      <c r="AK310" s="565">
        <f>IFERROR($E310*SUMIF('Daily Log'!$CN$18:$CN$1017,$B310,'Daily Log'!$CO$18:$CO$1017),0)</f>
        <v>0</v>
      </c>
    </row>
    <row r="311" spans="2:37" ht="33.75" customHeight="1">
      <c r="B311" s="566" t="s">
        <v>489</v>
      </c>
      <c r="C311" s="583"/>
      <c r="D311" s="577" t="s">
        <v>610</v>
      </c>
      <c r="E311" s="570">
        <v>1</v>
      </c>
      <c r="F311" s="571">
        <f t="shared" si="4"/>
        <v>73</v>
      </c>
      <c r="G311" s="581"/>
      <c r="H311" s="581"/>
      <c r="I311" s="581"/>
      <c r="J311" s="581"/>
      <c r="K311" s="581"/>
      <c r="L311" s="581"/>
      <c r="M311" s="581"/>
      <c r="N311" s="581"/>
      <c r="O311" s="581"/>
      <c r="P311" s="581"/>
      <c r="Q311" s="581"/>
      <c r="R311" s="581"/>
      <c r="S311" s="581"/>
      <c r="T311" s="581"/>
      <c r="U311" s="581"/>
      <c r="V311" s="581"/>
      <c r="W311" s="581"/>
      <c r="X311" s="581"/>
      <c r="Y311" s="581"/>
      <c r="Z311" s="581"/>
      <c r="AA311" s="581"/>
      <c r="AB311" s="581"/>
      <c r="AC311" s="581"/>
      <c r="AD311" s="581"/>
      <c r="AE311" s="581"/>
      <c r="AF311" s="581"/>
      <c r="AG311" s="581"/>
      <c r="AH311" s="581"/>
      <c r="AI311" s="581"/>
      <c r="AJ311" s="565">
        <f>IFERROR($E311*SUMIF('Daily Log'!$CK$18:$CK$1017,$B311,'Daily Log'!$CL$18:$CL$1017),0)</f>
        <v>73</v>
      </c>
      <c r="AK311" s="565">
        <f>IFERROR($E311*SUMIF('Daily Log'!$CN$18:$CN$1017,$B311,'Daily Log'!$CO$18:$CO$1017),0)</f>
        <v>0</v>
      </c>
    </row>
    <row r="312" spans="2:37" ht="33.75" customHeight="1">
      <c r="B312" s="566" t="s">
        <v>490</v>
      </c>
      <c r="C312" s="583"/>
      <c r="D312" s="577" t="s">
        <v>610</v>
      </c>
      <c r="E312" s="570">
        <v>1</v>
      </c>
      <c r="F312" s="571">
        <f t="shared" ref="F312:F365" si="5">SUM($G312:$AK312)</f>
        <v>0</v>
      </c>
      <c r="G312" s="581"/>
      <c r="H312" s="581"/>
      <c r="I312" s="581"/>
      <c r="J312" s="581"/>
      <c r="K312" s="581"/>
      <c r="L312" s="581"/>
      <c r="M312" s="581"/>
      <c r="N312" s="581"/>
      <c r="O312" s="581"/>
      <c r="P312" s="581"/>
      <c r="Q312" s="581"/>
      <c r="R312" s="581"/>
      <c r="S312" s="581"/>
      <c r="T312" s="581"/>
      <c r="U312" s="581"/>
      <c r="V312" s="581"/>
      <c r="W312" s="581"/>
      <c r="X312" s="581"/>
      <c r="Y312" s="581"/>
      <c r="Z312" s="581"/>
      <c r="AA312" s="581"/>
      <c r="AB312" s="581"/>
      <c r="AC312" s="581"/>
      <c r="AD312" s="581"/>
      <c r="AE312" s="581"/>
      <c r="AF312" s="581"/>
      <c r="AG312" s="581"/>
      <c r="AH312" s="581"/>
      <c r="AI312" s="581"/>
      <c r="AJ312" s="565">
        <f>IFERROR($E312*SUMIF('Daily Log'!$CK$18:$CK$1017,$B312,'Daily Log'!$CL$18:$CL$1017),0)</f>
        <v>0</v>
      </c>
      <c r="AK312" s="565">
        <f>IFERROR($E312*SUMIF('Daily Log'!$CN$18:$CN$1017,$B312,'Daily Log'!$CO$18:$CO$1017),0)</f>
        <v>0</v>
      </c>
    </row>
    <row r="313" spans="2:37" ht="33.75" customHeight="1">
      <c r="B313" s="566" t="s">
        <v>491</v>
      </c>
      <c r="C313" s="583"/>
      <c r="D313" s="577" t="s">
        <v>610</v>
      </c>
      <c r="E313" s="570">
        <v>1</v>
      </c>
      <c r="F313" s="571">
        <f t="shared" si="5"/>
        <v>82</v>
      </c>
      <c r="G313" s="581"/>
      <c r="H313" s="581"/>
      <c r="I313" s="581"/>
      <c r="J313" s="581"/>
      <c r="K313" s="581"/>
      <c r="L313" s="581"/>
      <c r="M313" s="581"/>
      <c r="N313" s="581"/>
      <c r="O313" s="581"/>
      <c r="P313" s="581"/>
      <c r="Q313" s="581"/>
      <c r="R313" s="581"/>
      <c r="S313" s="581"/>
      <c r="T313" s="581"/>
      <c r="U313" s="581"/>
      <c r="V313" s="581"/>
      <c r="W313" s="581"/>
      <c r="X313" s="581"/>
      <c r="Y313" s="581"/>
      <c r="Z313" s="581"/>
      <c r="AA313" s="581"/>
      <c r="AB313" s="581"/>
      <c r="AC313" s="581"/>
      <c r="AD313" s="581"/>
      <c r="AE313" s="581"/>
      <c r="AF313" s="581"/>
      <c r="AG313" s="581"/>
      <c r="AH313" s="581"/>
      <c r="AI313" s="581"/>
      <c r="AJ313" s="565">
        <f>IFERROR($E313*SUMIF('Daily Log'!$CK$18:$CK$1017,$B313,'Daily Log'!$CL$18:$CL$1017),0)</f>
        <v>82</v>
      </c>
      <c r="AK313" s="565">
        <f>IFERROR($E313*SUMIF('Daily Log'!$CN$18:$CN$1017,$B313,'Daily Log'!$CO$18:$CO$1017),0)</f>
        <v>0</v>
      </c>
    </row>
    <row r="314" spans="2:37" ht="33.75" customHeight="1">
      <c r="B314" s="566" t="s">
        <v>492</v>
      </c>
      <c r="C314" s="583"/>
      <c r="D314" s="577" t="s">
        <v>610</v>
      </c>
      <c r="E314" s="570">
        <v>1</v>
      </c>
      <c r="F314" s="571">
        <f t="shared" si="5"/>
        <v>33</v>
      </c>
      <c r="G314" s="581"/>
      <c r="H314" s="581"/>
      <c r="I314" s="581"/>
      <c r="J314" s="581"/>
      <c r="K314" s="581"/>
      <c r="L314" s="581"/>
      <c r="M314" s="581"/>
      <c r="N314" s="581"/>
      <c r="O314" s="581"/>
      <c r="P314" s="581"/>
      <c r="Q314" s="581"/>
      <c r="R314" s="581"/>
      <c r="S314" s="581"/>
      <c r="T314" s="581"/>
      <c r="U314" s="581"/>
      <c r="V314" s="581"/>
      <c r="W314" s="581"/>
      <c r="X314" s="581"/>
      <c r="Y314" s="581"/>
      <c r="Z314" s="581"/>
      <c r="AA314" s="581"/>
      <c r="AB314" s="581"/>
      <c r="AC314" s="581"/>
      <c r="AD314" s="581"/>
      <c r="AE314" s="581"/>
      <c r="AF314" s="581"/>
      <c r="AG314" s="581"/>
      <c r="AH314" s="581"/>
      <c r="AI314" s="581"/>
      <c r="AJ314" s="565">
        <f>IFERROR($E314*SUMIF('Daily Log'!$CK$18:$CK$1017,$B314,'Daily Log'!$CL$18:$CL$1017),0)</f>
        <v>33</v>
      </c>
      <c r="AK314" s="565">
        <f>IFERROR($E314*SUMIF('Daily Log'!$CN$18:$CN$1017,$B314,'Daily Log'!$CO$18:$CO$1017),0)</f>
        <v>0</v>
      </c>
    </row>
    <row r="315" spans="2:37" ht="33.75" customHeight="1">
      <c r="B315" s="566" t="s">
        <v>493</v>
      </c>
      <c r="C315" s="583"/>
      <c r="D315" s="577" t="s">
        <v>610</v>
      </c>
      <c r="E315" s="570">
        <v>1</v>
      </c>
      <c r="F315" s="571">
        <f t="shared" si="5"/>
        <v>2</v>
      </c>
      <c r="G315" s="581"/>
      <c r="H315" s="581"/>
      <c r="I315" s="581"/>
      <c r="J315" s="581"/>
      <c r="K315" s="581"/>
      <c r="L315" s="581"/>
      <c r="M315" s="581"/>
      <c r="N315" s="581"/>
      <c r="O315" s="581"/>
      <c r="P315" s="581"/>
      <c r="Q315" s="581"/>
      <c r="R315" s="581"/>
      <c r="S315" s="581"/>
      <c r="T315" s="581"/>
      <c r="U315" s="581"/>
      <c r="V315" s="581"/>
      <c r="W315" s="581"/>
      <c r="X315" s="581"/>
      <c r="Y315" s="581"/>
      <c r="Z315" s="581"/>
      <c r="AA315" s="581"/>
      <c r="AB315" s="581"/>
      <c r="AC315" s="581"/>
      <c r="AD315" s="581"/>
      <c r="AE315" s="581"/>
      <c r="AF315" s="581"/>
      <c r="AG315" s="581"/>
      <c r="AH315" s="581"/>
      <c r="AI315" s="581"/>
      <c r="AJ315" s="565">
        <f>IFERROR($E315*SUMIF('Daily Log'!$CK$18:$CK$1017,$B315,'Daily Log'!$CL$18:$CL$1017),0)</f>
        <v>2</v>
      </c>
      <c r="AK315" s="565">
        <f>IFERROR($E315*SUMIF('Daily Log'!$CN$18:$CN$1017,$B315,'Daily Log'!$CO$18:$CO$1017),0)</f>
        <v>0</v>
      </c>
    </row>
    <row r="316" spans="2:37" ht="33.75" customHeight="1">
      <c r="B316" s="566" t="s">
        <v>494</v>
      </c>
      <c r="C316" s="583"/>
      <c r="D316" s="577" t="s">
        <v>610</v>
      </c>
      <c r="E316" s="570">
        <v>1</v>
      </c>
      <c r="F316" s="571">
        <f t="shared" si="5"/>
        <v>30</v>
      </c>
      <c r="G316" s="581"/>
      <c r="H316" s="581"/>
      <c r="I316" s="581"/>
      <c r="J316" s="581"/>
      <c r="K316" s="581"/>
      <c r="L316" s="581"/>
      <c r="M316" s="581"/>
      <c r="N316" s="581"/>
      <c r="O316" s="581"/>
      <c r="P316" s="581"/>
      <c r="Q316" s="581"/>
      <c r="R316" s="581"/>
      <c r="S316" s="581"/>
      <c r="T316" s="581"/>
      <c r="U316" s="581"/>
      <c r="V316" s="581"/>
      <c r="W316" s="581"/>
      <c r="X316" s="581"/>
      <c r="Y316" s="581"/>
      <c r="Z316" s="581"/>
      <c r="AA316" s="581"/>
      <c r="AB316" s="581"/>
      <c r="AC316" s="581"/>
      <c r="AD316" s="581"/>
      <c r="AE316" s="581"/>
      <c r="AF316" s="581"/>
      <c r="AG316" s="581"/>
      <c r="AH316" s="581"/>
      <c r="AI316" s="581"/>
      <c r="AJ316" s="565">
        <f>IFERROR($E316*SUMIF('Daily Log'!$CK$18:$CK$1017,$B316,'Daily Log'!$CL$18:$CL$1017),0)</f>
        <v>30</v>
      </c>
      <c r="AK316" s="565">
        <f>IFERROR($E316*SUMIF('Daily Log'!$CN$18:$CN$1017,$B316,'Daily Log'!$CO$18:$CO$1017),0)</f>
        <v>0</v>
      </c>
    </row>
    <row r="317" spans="2:37" ht="33.75" customHeight="1">
      <c r="B317" s="566" t="s">
        <v>495</v>
      </c>
      <c r="C317" s="583"/>
      <c r="D317" s="577" t="s">
        <v>610</v>
      </c>
      <c r="E317" s="570">
        <v>1</v>
      </c>
      <c r="F317" s="571">
        <f t="shared" si="5"/>
        <v>36</v>
      </c>
      <c r="G317" s="581"/>
      <c r="H317" s="581"/>
      <c r="I317" s="581"/>
      <c r="J317" s="581"/>
      <c r="K317" s="581"/>
      <c r="L317" s="581"/>
      <c r="M317" s="581"/>
      <c r="N317" s="581"/>
      <c r="O317" s="581"/>
      <c r="P317" s="581"/>
      <c r="Q317" s="581"/>
      <c r="R317" s="581"/>
      <c r="S317" s="581"/>
      <c r="T317" s="581"/>
      <c r="U317" s="581"/>
      <c r="V317" s="581"/>
      <c r="W317" s="581"/>
      <c r="X317" s="581"/>
      <c r="Y317" s="581"/>
      <c r="Z317" s="581"/>
      <c r="AA317" s="581"/>
      <c r="AB317" s="581"/>
      <c r="AC317" s="581"/>
      <c r="AD317" s="581"/>
      <c r="AE317" s="581"/>
      <c r="AF317" s="581"/>
      <c r="AG317" s="581"/>
      <c r="AH317" s="581"/>
      <c r="AI317" s="581"/>
      <c r="AJ317" s="565">
        <f>IFERROR($E317*SUMIF('Daily Log'!$CK$18:$CK$1017,$B317,'Daily Log'!$CL$18:$CL$1017),0)</f>
        <v>36</v>
      </c>
      <c r="AK317" s="565">
        <f>IFERROR($E317*SUMIF('Daily Log'!$CN$18:$CN$1017,$B317,'Daily Log'!$CO$18:$CO$1017),0)</f>
        <v>0</v>
      </c>
    </row>
    <row r="318" spans="2:37" ht="33.75" customHeight="1">
      <c r="B318" s="566" t="s">
        <v>496</v>
      </c>
      <c r="C318" s="583"/>
      <c r="D318" s="577" t="s">
        <v>610</v>
      </c>
      <c r="E318" s="570">
        <v>1</v>
      </c>
      <c r="F318" s="571">
        <f t="shared" si="5"/>
        <v>19</v>
      </c>
      <c r="G318" s="581"/>
      <c r="H318" s="581"/>
      <c r="I318" s="581"/>
      <c r="J318" s="581"/>
      <c r="K318" s="581"/>
      <c r="L318" s="581"/>
      <c r="M318" s="581"/>
      <c r="N318" s="581"/>
      <c r="O318" s="581"/>
      <c r="P318" s="581"/>
      <c r="Q318" s="581"/>
      <c r="R318" s="581"/>
      <c r="S318" s="581"/>
      <c r="T318" s="581"/>
      <c r="U318" s="581"/>
      <c r="V318" s="581"/>
      <c r="W318" s="581"/>
      <c r="X318" s="581"/>
      <c r="Y318" s="581"/>
      <c r="Z318" s="581"/>
      <c r="AA318" s="581"/>
      <c r="AB318" s="581"/>
      <c r="AC318" s="581"/>
      <c r="AD318" s="581"/>
      <c r="AE318" s="581"/>
      <c r="AF318" s="581"/>
      <c r="AG318" s="581"/>
      <c r="AH318" s="581"/>
      <c r="AI318" s="581"/>
      <c r="AJ318" s="565">
        <f>IFERROR($E318*SUMIF('Daily Log'!$CK$18:$CK$1017,$B318,'Daily Log'!$CL$18:$CL$1017),0)</f>
        <v>19</v>
      </c>
      <c r="AK318" s="565">
        <f>IFERROR($E318*SUMIF('Daily Log'!$CN$18:$CN$1017,$B318,'Daily Log'!$CO$18:$CO$1017),0)</f>
        <v>0</v>
      </c>
    </row>
    <row r="319" spans="2:37" ht="33.75" customHeight="1">
      <c r="B319" s="566" t="s">
        <v>497</v>
      </c>
      <c r="C319" s="583"/>
      <c r="D319" s="577" t="s">
        <v>610</v>
      </c>
      <c r="E319" s="570">
        <v>1</v>
      </c>
      <c r="F319" s="571">
        <f t="shared" si="5"/>
        <v>31</v>
      </c>
      <c r="G319" s="581"/>
      <c r="H319" s="581"/>
      <c r="I319" s="581"/>
      <c r="J319" s="581"/>
      <c r="K319" s="581"/>
      <c r="L319" s="581"/>
      <c r="M319" s="581"/>
      <c r="N319" s="581"/>
      <c r="O319" s="581"/>
      <c r="P319" s="581"/>
      <c r="Q319" s="581"/>
      <c r="R319" s="581"/>
      <c r="S319" s="581"/>
      <c r="T319" s="581"/>
      <c r="U319" s="581"/>
      <c r="V319" s="581"/>
      <c r="W319" s="581"/>
      <c r="X319" s="581"/>
      <c r="Y319" s="581"/>
      <c r="Z319" s="581"/>
      <c r="AA319" s="581"/>
      <c r="AB319" s="581"/>
      <c r="AC319" s="581"/>
      <c r="AD319" s="581"/>
      <c r="AE319" s="581"/>
      <c r="AF319" s="581"/>
      <c r="AG319" s="581"/>
      <c r="AH319" s="581"/>
      <c r="AI319" s="581"/>
      <c r="AJ319" s="565">
        <f>IFERROR($E319*SUMIF('Daily Log'!$CK$18:$CK$1017,$B319,'Daily Log'!$CL$18:$CL$1017),0)</f>
        <v>31</v>
      </c>
      <c r="AK319" s="565">
        <f>IFERROR($E319*SUMIF('Daily Log'!$CN$18:$CN$1017,$B319,'Daily Log'!$CO$18:$CO$1017),0)</f>
        <v>0</v>
      </c>
    </row>
    <row r="320" spans="2:37" ht="33.75" customHeight="1">
      <c r="B320" s="566" t="s">
        <v>498</v>
      </c>
      <c r="C320" s="583"/>
      <c r="D320" s="577" t="s">
        <v>610</v>
      </c>
      <c r="E320" s="570">
        <v>1</v>
      </c>
      <c r="F320" s="571">
        <f t="shared" si="5"/>
        <v>20</v>
      </c>
      <c r="G320" s="581"/>
      <c r="H320" s="581"/>
      <c r="I320" s="581"/>
      <c r="J320" s="581"/>
      <c r="K320" s="581"/>
      <c r="L320" s="581"/>
      <c r="M320" s="581"/>
      <c r="N320" s="581"/>
      <c r="O320" s="581"/>
      <c r="P320" s="581"/>
      <c r="Q320" s="581"/>
      <c r="R320" s="581"/>
      <c r="S320" s="581"/>
      <c r="T320" s="581"/>
      <c r="U320" s="581"/>
      <c r="V320" s="581"/>
      <c r="W320" s="581"/>
      <c r="X320" s="581"/>
      <c r="Y320" s="581"/>
      <c r="Z320" s="581"/>
      <c r="AA320" s="581"/>
      <c r="AB320" s="581"/>
      <c r="AC320" s="581"/>
      <c r="AD320" s="581"/>
      <c r="AE320" s="581"/>
      <c r="AF320" s="581"/>
      <c r="AG320" s="581"/>
      <c r="AH320" s="581"/>
      <c r="AI320" s="581"/>
      <c r="AJ320" s="565">
        <f>IFERROR($E320*SUMIF('Daily Log'!$CK$18:$CK$1017,$B320,'Daily Log'!$CL$18:$CL$1017),0)</f>
        <v>20</v>
      </c>
      <c r="AK320" s="565">
        <f>IFERROR($E320*SUMIF('Daily Log'!$CN$18:$CN$1017,$B320,'Daily Log'!$CO$18:$CO$1017),0)</f>
        <v>0</v>
      </c>
    </row>
    <row r="321" spans="2:37" ht="33.75" customHeight="1">
      <c r="B321" s="566" t="s">
        <v>499</v>
      </c>
      <c r="C321" s="583"/>
      <c r="D321" s="577" t="s">
        <v>610</v>
      </c>
      <c r="E321" s="570">
        <v>1</v>
      </c>
      <c r="F321" s="571">
        <f t="shared" si="5"/>
        <v>35</v>
      </c>
      <c r="G321" s="581"/>
      <c r="H321" s="581"/>
      <c r="I321" s="581"/>
      <c r="J321" s="581"/>
      <c r="K321" s="581"/>
      <c r="L321" s="581"/>
      <c r="M321" s="581"/>
      <c r="N321" s="581"/>
      <c r="O321" s="581"/>
      <c r="P321" s="581"/>
      <c r="Q321" s="581"/>
      <c r="R321" s="581"/>
      <c r="S321" s="581"/>
      <c r="T321" s="581"/>
      <c r="U321" s="581"/>
      <c r="V321" s="581"/>
      <c r="W321" s="581"/>
      <c r="X321" s="581"/>
      <c r="Y321" s="581"/>
      <c r="Z321" s="581"/>
      <c r="AA321" s="581"/>
      <c r="AB321" s="581"/>
      <c r="AC321" s="581"/>
      <c r="AD321" s="581"/>
      <c r="AE321" s="581"/>
      <c r="AF321" s="581"/>
      <c r="AG321" s="581"/>
      <c r="AH321" s="581"/>
      <c r="AI321" s="581"/>
      <c r="AJ321" s="565">
        <f>IFERROR($E321*SUMIF('Daily Log'!$CK$18:$CK$1017,$B321,'Daily Log'!$CL$18:$CL$1017),0)</f>
        <v>35</v>
      </c>
      <c r="AK321" s="565">
        <f>IFERROR($E321*SUMIF('Daily Log'!$CN$18:$CN$1017,$B321,'Daily Log'!$CO$18:$CO$1017),0)</f>
        <v>0</v>
      </c>
    </row>
    <row r="322" spans="2:37" ht="33.75" customHeight="1">
      <c r="B322" s="566" t="s">
        <v>500</v>
      </c>
      <c r="C322" s="583"/>
      <c r="D322" s="577" t="s">
        <v>610</v>
      </c>
      <c r="E322" s="570">
        <v>1</v>
      </c>
      <c r="F322" s="571">
        <f t="shared" si="5"/>
        <v>7</v>
      </c>
      <c r="G322" s="581"/>
      <c r="H322" s="581"/>
      <c r="I322" s="581"/>
      <c r="J322" s="581"/>
      <c r="K322" s="581"/>
      <c r="L322" s="581"/>
      <c r="M322" s="581"/>
      <c r="N322" s="581"/>
      <c r="O322" s="581"/>
      <c r="P322" s="581"/>
      <c r="Q322" s="581"/>
      <c r="R322" s="581"/>
      <c r="S322" s="581"/>
      <c r="T322" s="581"/>
      <c r="U322" s="581"/>
      <c r="V322" s="581"/>
      <c r="W322" s="581"/>
      <c r="X322" s="581"/>
      <c r="Y322" s="581"/>
      <c r="Z322" s="581"/>
      <c r="AA322" s="581"/>
      <c r="AB322" s="581"/>
      <c r="AC322" s="581"/>
      <c r="AD322" s="581"/>
      <c r="AE322" s="581"/>
      <c r="AF322" s="581"/>
      <c r="AG322" s="581"/>
      <c r="AH322" s="581"/>
      <c r="AI322" s="581"/>
      <c r="AJ322" s="565">
        <f>IFERROR($E322*SUMIF('Daily Log'!$CK$18:$CK$1017,$B322,'Daily Log'!$CL$18:$CL$1017),0)</f>
        <v>7</v>
      </c>
      <c r="AK322" s="565">
        <f>IFERROR($E322*SUMIF('Daily Log'!$CN$18:$CN$1017,$B322,'Daily Log'!$CO$18:$CO$1017),0)</f>
        <v>0</v>
      </c>
    </row>
    <row r="323" spans="2:37" ht="33.75" customHeight="1">
      <c r="B323" s="566" t="s">
        <v>501</v>
      </c>
      <c r="C323" s="583"/>
      <c r="D323" s="577" t="s">
        <v>610</v>
      </c>
      <c r="E323" s="570">
        <v>1</v>
      </c>
      <c r="F323" s="571">
        <f t="shared" si="5"/>
        <v>17</v>
      </c>
      <c r="G323" s="581"/>
      <c r="H323" s="581"/>
      <c r="I323" s="581"/>
      <c r="J323" s="581"/>
      <c r="K323" s="581"/>
      <c r="L323" s="581"/>
      <c r="M323" s="581"/>
      <c r="N323" s="581"/>
      <c r="O323" s="581"/>
      <c r="P323" s="581"/>
      <c r="Q323" s="581"/>
      <c r="R323" s="581"/>
      <c r="S323" s="581"/>
      <c r="T323" s="581"/>
      <c r="U323" s="581"/>
      <c r="V323" s="581"/>
      <c r="W323" s="581"/>
      <c r="X323" s="581"/>
      <c r="Y323" s="581"/>
      <c r="Z323" s="581"/>
      <c r="AA323" s="581"/>
      <c r="AB323" s="581"/>
      <c r="AC323" s="581"/>
      <c r="AD323" s="581"/>
      <c r="AE323" s="581"/>
      <c r="AF323" s="581"/>
      <c r="AG323" s="581"/>
      <c r="AH323" s="581"/>
      <c r="AI323" s="581"/>
      <c r="AJ323" s="565">
        <f>IFERROR($E323*SUMIF('Daily Log'!$CK$18:$CK$1017,$B323,'Daily Log'!$CL$18:$CL$1017),0)</f>
        <v>17</v>
      </c>
      <c r="AK323" s="565">
        <f>IFERROR($E323*SUMIF('Daily Log'!$CN$18:$CN$1017,$B323,'Daily Log'!$CO$18:$CO$1017),0)</f>
        <v>0</v>
      </c>
    </row>
    <row r="324" spans="2:37" ht="33.75" customHeight="1">
      <c r="B324" s="566" t="s">
        <v>502</v>
      </c>
      <c r="C324" s="583"/>
      <c r="D324" s="577" t="s">
        <v>610</v>
      </c>
      <c r="E324" s="570">
        <v>1</v>
      </c>
      <c r="F324" s="571">
        <f t="shared" si="5"/>
        <v>17</v>
      </c>
      <c r="G324" s="581"/>
      <c r="H324" s="581"/>
      <c r="I324" s="581"/>
      <c r="J324" s="581"/>
      <c r="K324" s="581"/>
      <c r="L324" s="581"/>
      <c r="M324" s="581"/>
      <c r="N324" s="581"/>
      <c r="O324" s="581"/>
      <c r="P324" s="581"/>
      <c r="Q324" s="581"/>
      <c r="R324" s="581"/>
      <c r="S324" s="581"/>
      <c r="T324" s="581"/>
      <c r="U324" s="581"/>
      <c r="V324" s="581"/>
      <c r="W324" s="581"/>
      <c r="X324" s="581"/>
      <c r="Y324" s="581"/>
      <c r="Z324" s="581"/>
      <c r="AA324" s="581"/>
      <c r="AB324" s="581"/>
      <c r="AC324" s="581"/>
      <c r="AD324" s="581"/>
      <c r="AE324" s="581"/>
      <c r="AF324" s="581"/>
      <c r="AG324" s="581"/>
      <c r="AH324" s="581"/>
      <c r="AI324" s="581"/>
      <c r="AJ324" s="565">
        <f>IFERROR($E324*SUMIF('Daily Log'!$CK$18:$CK$1017,$B324,'Daily Log'!$CL$18:$CL$1017),0)</f>
        <v>17</v>
      </c>
      <c r="AK324" s="565">
        <f>IFERROR($E324*SUMIF('Daily Log'!$CN$18:$CN$1017,$B324,'Daily Log'!$CO$18:$CO$1017),0)</f>
        <v>0</v>
      </c>
    </row>
    <row r="325" spans="2:37" ht="33.75" customHeight="1">
      <c r="B325" s="566" t="s">
        <v>503</v>
      </c>
      <c r="C325" s="583"/>
      <c r="D325" s="577" t="s">
        <v>610</v>
      </c>
      <c r="E325" s="570">
        <v>1</v>
      </c>
      <c r="F325" s="571">
        <f t="shared" si="5"/>
        <v>21</v>
      </c>
      <c r="G325" s="581"/>
      <c r="H325" s="581"/>
      <c r="I325" s="581"/>
      <c r="J325" s="581"/>
      <c r="K325" s="581"/>
      <c r="L325" s="581"/>
      <c r="M325" s="581"/>
      <c r="N325" s="581"/>
      <c r="O325" s="581"/>
      <c r="P325" s="581"/>
      <c r="Q325" s="581"/>
      <c r="R325" s="581"/>
      <c r="S325" s="581"/>
      <c r="T325" s="581"/>
      <c r="U325" s="581"/>
      <c r="V325" s="581"/>
      <c r="W325" s="581"/>
      <c r="X325" s="581"/>
      <c r="Y325" s="581"/>
      <c r="Z325" s="581"/>
      <c r="AA325" s="581"/>
      <c r="AB325" s="581"/>
      <c r="AC325" s="581"/>
      <c r="AD325" s="581"/>
      <c r="AE325" s="581"/>
      <c r="AF325" s="581"/>
      <c r="AG325" s="581"/>
      <c r="AH325" s="581"/>
      <c r="AI325" s="581"/>
      <c r="AJ325" s="565">
        <f>IFERROR($E325*SUMIF('Daily Log'!$CK$18:$CK$1017,$B325,'Daily Log'!$CL$18:$CL$1017),0)</f>
        <v>21</v>
      </c>
      <c r="AK325" s="565">
        <f>IFERROR($E325*SUMIF('Daily Log'!$CN$18:$CN$1017,$B325,'Daily Log'!$CO$18:$CO$1017),0)</f>
        <v>0</v>
      </c>
    </row>
    <row r="326" spans="2:37" ht="33.75" customHeight="1">
      <c r="B326" s="566" t="s">
        <v>504</v>
      </c>
      <c r="C326" s="583"/>
      <c r="D326" s="577" t="s">
        <v>610</v>
      </c>
      <c r="E326" s="570">
        <v>1</v>
      </c>
      <c r="F326" s="571">
        <f t="shared" si="5"/>
        <v>7</v>
      </c>
      <c r="G326" s="581"/>
      <c r="H326" s="581"/>
      <c r="I326" s="581"/>
      <c r="J326" s="581"/>
      <c r="K326" s="581"/>
      <c r="L326" s="581"/>
      <c r="M326" s="581"/>
      <c r="N326" s="581"/>
      <c r="O326" s="581"/>
      <c r="P326" s="581"/>
      <c r="Q326" s="581"/>
      <c r="R326" s="581"/>
      <c r="S326" s="581"/>
      <c r="T326" s="581"/>
      <c r="U326" s="581"/>
      <c r="V326" s="581"/>
      <c r="W326" s="581"/>
      <c r="X326" s="581"/>
      <c r="Y326" s="581"/>
      <c r="Z326" s="581"/>
      <c r="AA326" s="581"/>
      <c r="AB326" s="581"/>
      <c r="AC326" s="581"/>
      <c r="AD326" s="581"/>
      <c r="AE326" s="581"/>
      <c r="AF326" s="581"/>
      <c r="AG326" s="581"/>
      <c r="AH326" s="581"/>
      <c r="AI326" s="581"/>
      <c r="AJ326" s="565">
        <f>IFERROR($E326*SUMIF('Daily Log'!$CK$18:$CK$1017,$B326,'Daily Log'!$CL$18:$CL$1017),0)</f>
        <v>7</v>
      </c>
      <c r="AK326" s="565">
        <f>IFERROR($E326*SUMIF('Daily Log'!$CN$18:$CN$1017,$B326,'Daily Log'!$CO$18:$CO$1017),0)</f>
        <v>0</v>
      </c>
    </row>
    <row r="327" spans="2:37" ht="33.75" customHeight="1">
      <c r="B327" s="566" t="s">
        <v>505</v>
      </c>
      <c r="C327" s="583"/>
      <c r="D327" s="577" t="s">
        <v>610</v>
      </c>
      <c r="E327" s="570">
        <v>1</v>
      </c>
      <c r="F327" s="571">
        <f t="shared" si="5"/>
        <v>20</v>
      </c>
      <c r="G327" s="581"/>
      <c r="H327" s="581"/>
      <c r="I327" s="581"/>
      <c r="J327" s="581"/>
      <c r="K327" s="581"/>
      <c r="L327" s="581"/>
      <c r="M327" s="581"/>
      <c r="N327" s="581"/>
      <c r="O327" s="581"/>
      <c r="P327" s="581"/>
      <c r="Q327" s="581"/>
      <c r="R327" s="581"/>
      <c r="S327" s="581"/>
      <c r="T327" s="581"/>
      <c r="U327" s="581"/>
      <c r="V327" s="581"/>
      <c r="W327" s="581"/>
      <c r="X327" s="581"/>
      <c r="Y327" s="581"/>
      <c r="Z327" s="581"/>
      <c r="AA327" s="581"/>
      <c r="AB327" s="581"/>
      <c r="AC327" s="581"/>
      <c r="AD327" s="581"/>
      <c r="AE327" s="581"/>
      <c r="AF327" s="581"/>
      <c r="AG327" s="581"/>
      <c r="AH327" s="581"/>
      <c r="AI327" s="581"/>
      <c r="AJ327" s="565">
        <f>IFERROR($E327*SUMIF('Daily Log'!$CK$18:$CK$1017,$B327,'Daily Log'!$CL$18:$CL$1017),0)</f>
        <v>20</v>
      </c>
      <c r="AK327" s="565">
        <f>IFERROR($E327*SUMIF('Daily Log'!$CN$18:$CN$1017,$B327,'Daily Log'!$CO$18:$CO$1017),0)</f>
        <v>0</v>
      </c>
    </row>
    <row r="328" spans="2:37" ht="33.75" customHeight="1">
      <c r="B328" s="566" t="s">
        <v>547</v>
      </c>
      <c r="C328" s="583"/>
      <c r="D328" s="577" t="s">
        <v>610</v>
      </c>
      <c r="E328" s="570">
        <v>1</v>
      </c>
      <c r="F328" s="571">
        <f t="shared" si="5"/>
        <v>0</v>
      </c>
      <c r="G328" s="581"/>
      <c r="H328" s="581"/>
      <c r="I328" s="581"/>
      <c r="J328" s="581"/>
      <c r="K328" s="581"/>
      <c r="L328" s="581"/>
      <c r="M328" s="581"/>
      <c r="N328" s="581"/>
      <c r="O328" s="581"/>
      <c r="P328" s="581"/>
      <c r="Q328" s="581"/>
      <c r="R328" s="581"/>
      <c r="S328" s="581"/>
      <c r="T328" s="581"/>
      <c r="U328" s="581"/>
      <c r="V328" s="581"/>
      <c r="W328" s="581"/>
      <c r="X328" s="581"/>
      <c r="Y328" s="581"/>
      <c r="Z328" s="581"/>
      <c r="AA328" s="581"/>
      <c r="AB328" s="581"/>
      <c r="AC328" s="581"/>
      <c r="AD328" s="581"/>
      <c r="AE328" s="581"/>
      <c r="AF328" s="581"/>
      <c r="AG328" s="581"/>
      <c r="AH328" s="581"/>
      <c r="AI328" s="581"/>
      <c r="AJ328" s="565">
        <f>IFERROR($E328*SUMIF('Daily Log'!$CK$18:$CK$1017,$B328,'Daily Log'!$CL$18:$CL$1017),0)</f>
        <v>0</v>
      </c>
      <c r="AK328" s="565">
        <f>IFERROR($E328*SUMIF('Daily Log'!$CN$18:$CN$1017,$B328,'Daily Log'!$CO$18:$CO$1017),0)</f>
        <v>0</v>
      </c>
    </row>
    <row r="329" spans="2:37" ht="33.75" customHeight="1">
      <c r="B329" s="566" t="s">
        <v>506</v>
      </c>
      <c r="C329" s="583"/>
      <c r="D329" s="577" t="s">
        <v>610</v>
      </c>
      <c r="E329" s="570">
        <v>1</v>
      </c>
      <c r="F329" s="571">
        <f t="shared" si="5"/>
        <v>15</v>
      </c>
      <c r="G329" s="581"/>
      <c r="H329" s="581"/>
      <c r="I329" s="581"/>
      <c r="J329" s="581"/>
      <c r="K329" s="581"/>
      <c r="L329" s="581"/>
      <c r="M329" s="581"/>
      <c r="N329" s="581"/>
      <c r="O329" s="581"/>
      <c r="P329" s="581"/>
      <c r="Q329" s="581"/>
      <c r="R329" s="581"/>
      <c r="S329" s="581"/>
      <c r="T329" s="581"/>
      <c r="U329" s="581"/>
      <c r="V329" s="581"/>
      <c r="W329" s="581"/>
      <c r="X329" s="581"/>
      <c r="Y329" s="581"/>
      <c r="Z329" s="581"/>
      <c r="AA329" s="581"/>
      <c r="AB329" s="581"/>
      <c r="AC329" s="581"/>
      <c r="AD329" s="581"/>
      <c r="AE329" s="581"/>
      <c r="AF329" s="581"/>
      <c r="AG329" s="581"/>
      <c r="AH329" s="581"/>
      <c r="AI329" s="581"/>
      <c r="AJ329" s="565">
        <f>IFERROR($E329*SUMIF('Daily Log'!$CK$18:$CK$1017,$B329,'Daily Log'!$CL$18:$CL$1017),0)</f>
        <v>15</v>
      </c>
      <c r="AK329" s="565">
        <f>IFERROR($E329*SUMIF('Daily Log'!$CN$18:$CN$1017,$B329,'Daily Log'!$CO$18:$CO$1017),0)</f>
        <v>0</v>
      </c>
    </row>
    <row r="330" spans="2:37" ht="33.75" customHeight="1">
      <c r="B330" s="566" t="s">
        <v>507</v>
      </c>
      <c r="C330" s="583"/>
      <c r="D330" s="577" t="s">
        <v>610</v>
      </c>
      <c r="E330" s="570">
        <v>1</v>
      </c>
      <c r="F330" s="571">
        <f t="shared" si="5"/>
        <v>11</v>
      </c>
      <c r="G330" s="581"/>
      <c r="H330" s="581"/>
      <c r="I330" s="581"/>
      <c r="J330" s="581"/>
      <c r="K330" s="581"/>
      <c r="L330" s="581"/>
      <c r="M330" s="581"/>
      <c r="N330" s="581"/>
      <c r="O330" s="581"/>
      <c r="P330" s="581"/>
      <c r="Q330" s="581"/>
      <c r="R330" s="581"/>
      <c r="S330" s="581"/>
      <c r="T330" s="581"/>
      <c r="U330" s="581"/>
      <c r="V330" s="581"/>
      <c r="W330" s="581"/>
      <c r="X330" s="581"/>
      <c r="Y330" s="581"/>
      <c r="Z330" s="581"/>
      <c r="AA330" s="581"/>
      <c r="AB330" s="581"/>
      <c r="AC330" s="581"/>
      <c r="AD330" s="581"/>
      <c r="AE330" s="581"/>
      <c r="AF330" s="581"/>
      <c r="AG330" s="581"/>
      <c r="AH330" s="581"/>
      <c r="AI330" s="581"/>
      <c r="AJ330" s="565">
        <f>IFERROR($E330*SUMIF('Daily Log'!$CK$18:$CK$1017,$B330,'Daily Log'!$CL$18:$CL$1017),0)</f>
        <v>11</v>
      </c>
      <c r="AK330" s="565">
        <f>IFERROR($E330*SUMIF('Daily Log'!$CN$18:$CN$1017,$B330,'Daily Log'!$CO$18:$CO$1017),0)</f>
        <v>0</v>
      </c>
    </row>
    <row r="331" spans="2:37" ht="33.75" customHeight="1">
      <c r="B331" s="566" t="s">
        <v>508</v>
      </c>
      <c r="C331" s="583"/>
      <c r="D331" s="577" t="s">
        <v>610</v>
      </c>
      <c r="E331" s="570">
        <v>1</v>
      </c>
      <c r="F331" s="571">
        <f t="shared" si="5"/>
        <v>18</v>
      </c>
      <c r="G331" s="581"/>
      <c r="H331" s="581"/>
      <c r="I331" s="581"/>
      <c r="J331" s="581"/>
      <c r="K331" s="581"/>
      <c r="L331" s="581"/>
      <c r="M331" s="581"/>
      <c r="N331" s="581"/>
      <c r="O331" s="581"/>
      <c r="P331" s="581"/>
      <c r="Q331" s="581"/>
      <c r="R331" s="581"/>
      <c r="S331" s="581"/>
      <c r="T331" s="581"/>
      <c r="U331" s="581"/>
      <c r="V331" s="581"/>
      <c r="W331" s="581"/>
      <c r="X331" s="581"/>
      <c r="Y331" s="581"/>
      <c r="Z331" s="581"/>
      <c r="AA331" s="581"/>
      <c r="AB331" s="581"/>
      <c r="AC331" s="581"/>
      <c r="AD331" s="581"/>
      <c r="AE331" s="581"/>
      <c r="AF331" s="581"/>
      <c r="AG331" s="581"/>
      <c r="AH331" s="581"/>
      <c r="AI331" s="581"/>
      <c r="AJ331" s="565">
        <f>IFERROR($E331*SUMIF('Daily Log'!$CK$18:$CK$1017,$B331,'Daily Log'!$CL$18:$CL$1017),0)</f>
        <v>18</v>
      </c>
      <c r="AK331" s="565">
        <f>IFERROR($E331*SUMIF('Daily Log'!$CN$18:$CN$1017,$B331,'Daily Log'!$CO$18:$CO$1017),0)</f>
        <v>0</v>
      </c>
    </row>
    <row r="332" spans="2:37" ht="33.75" customHeight="1">
      <c r="B332" s="566" t="s">
        <v>607</v>
      </c>
      <c r="C332" s="583"/>
      <c r="D332" s="577" t="s">
        <v>610</v>
      </c>
      <c r="E332" s="570">
        <v>1</v>
      </c>
      <c r="F332" s="571">
        <f t="shared" si="5"/>
        <v>17</v>
      </c>
      <c r="G332" s="581"/>
      <c r="H332" s="581"/>
      <c r="I332" s="581"/>
      <c r="J332" s="581"/>
      <c r="K332" s="581"/>
      <c r="L332" s="581"/>
      <c r="M332" s="581"/>
      <c r="N332" s="581"/>
      <c r="O332" s="581"/>
      <c r="P332" s="581"/>
      <c r="Q332" s="581"/>
      <c r="R332" s="581"/>
      <c r="S332" s="581"/>
      <c r="T332" s="581"/>
      <c r="U332" s="581"/>
      <c r="V332" s="581"/>
      <c r="W332" s="581"/>
      <c r="X332" s="581"/>
      <c r="Y332" s="581"/>
      <c r="Z332" s="581"/>
      <c r="AA332" s="581"/>
      <c r="AB332" s="581"/>
      <c r="AC332" s="581"/>
      <c r="AD332" s="581"/>
      <c r="AE332" s="581"/>
      <c r="AF332" s="581"/>
      <c r="AG332" s="581"/>
      <c r="AH332" s="581"/>
      <c r="AI332" s="581"/>
      <c r="AJ332" s="565">
        <f>IFERROR($E332*SUMIF('Daily Log'!$CK$18:$CK$1017,$B332,'Daily Log'!$CL$18:$CL$1017),0)</f>
        <v>17</v>
      </c>
      <c r="AK332" s="565">
        <f>IFERROR($E332*SUMIF('Daily Log'!$CN$18:$CN$1017,$B332,'Daily Log'!$CO$18:$CO$1017),0)</f>
        <v>0</v>
      </c>
    </row>
    <row r="333" spans="2:37" ht="33.75" customHeight="1">
      <c r="B333" s="566" t="s">
        <v>509</v>
      </c>
      <c r="C333" s="583"/>
      <c r="D333" s="577" t="s">
        <v>610</v>
      </c>
      <c r="E333" s="570">
        <v>1</v>
      </c>
      <c r="F333" s="571">
        <f t="shared" si="5"/>
        <v>11</v>
      </c>
      <c r="G333" s="581"/>
      <c r="H333" s="581"/>
      <c r="I333" s="581"/>
      <c r="J333" s="581"/>
      <c r="K333" s="581"/>
      <c r="L333" s="581"/>
      <c r="M333" s="581"/>
      <c r="N333" s="581"/>
      <c r="O333" s="581"/>
      <c r="P333" s="581"/>
      <c r="Q333" s="581"/>
      <c r="R333" s="581"/>
      <c r="S333" s="581"/>
      <c r="T333" s="581"/>
      <c r="U333" s="581"/>
      <c r="V333" s="581"/>
      <c r="W333" s="581"/>
      <c r="X333" s="581"/>
      <c r="Y333" s="581"/>
      <c r="Z333" s="581"/>
      <c r="AA333" s="581"/>
      <c r="AB333" s="581"/>
      <c r="AC333" s="581"/>
      <c r="AD333" s="581"/>
      <c r="AE333" s="581"/>
      <c r="AF333" s="581"/>
      <c r="AG333" s="581"/>
      <c r="AH333" s="581"/>
      <c r="AI333" s="581"/>
      <c r="AJ333" s="565">
        <f>IFERROR($E333*SUMIF('Daily Log'!$CK$18:$CK$1017,$B333,'Daily Log'!$CL$18:$CL$1017),0)</f>
        <v>11</v>
      </c>
      <c r="AK333" s="565">
        <f>IFERROR($E333*SUMIF('Daily Log'!$CN$18:$CN$1017,$B333,'Daily Log'!$CO$18:$CO$1017),0)</f>
        <v>0</v>
      </c>
    </row>
    <row r="334" spans="2:37" ht="33.75" customHeight="1">
      <c r="B334" s="566" t="s">
        <v>510</v>
      </c>
      <c r="C334" s="583"/>
      <c r="D334" s="577" t="s">
        <v>610</v>
      </c>
      <c r="E334" s="570">
        <v>1</v>
      </c>
      <c r="F334" s="571">
        <f t="shared" si="5"/>
        <v>7</v>
      </c>
      <c r="G334" s="581"/>
      <c r="H334" s="581"/>
      <c r="I334" s="581"/>
      <c r="J334" s="581"/>
      <c r="K334" s="581"/>
      <c r="L334" s="581"/>
      <c r="M334" s="581"/>
      <c r="N334" s="581"/>
      <c r="O334" s="581"/>
      <c r="P334" s="581"/>
      <c r="Q334" s="581"/>
      <c r="R334" s="581"/>
      <c r="S334" s="581"/>
      <c r="T334" s="581"/>
      <c r="U334" s="581"/>
      <c r="V334" s="581"/>
      <c r="W334" s="581"/>
      <c r="X334" s="581"/>
      <c r="Y334" s="581"/>
      <c r="Z334" s="581"/>
      <c r="AA334" s="581"/>
      <c r="AB334" s="581"/>
      <c r="AC334" s="581"/>
      <c r="AD334" s="581"/>
      <c r="AE334" s="581"/>
      <c r="AF334" s="581"/>
      <c r="AG334" s="581"/>
      <c r="AH334" s="581"/>
      <c r="AI334" s="581"/>
      <c r="AJ334" s="565">
        <f>IFERROR($E334*SUMIF('Daily Log'!$CK$18:$CK$1017,$B334,'Daily Log'!$CL$18:$CL$1017),0)</f>
        <v>7</v>
      </c>
      <c r="AK334" s="565">
        <f>IFERROR($E334*SUMIF('Daily Log'!$CN$18:$CN$1017,$B334,'Daily Log'!$CO$18:$CO$1017),0)</f>
        <v>0</v>
      </c>
    </row>
    <row r="335" spans="2:37" ht="33.75" customHeight="1">
      <c r="B335" s="566" t="s">
        <v>608</v>
      </c>
      <c r="C335" s="583"/>
      <c r="D335" s="577" t="s">
        <v>610</v>
      </c>
      <c r="E335" s="570">
        <v>1</v>
      </c>
      <c r="F335" s="571">
        <f t="shared" si="5"/>
        <v>3</v>
      </c>
      <c r="G335" s="581"/>
      <c r="H335" s="581"/>
      <c r="I335" s="581"/>
      <c r="J335" s="581"/>
      <c r="K335" s="581"/>
      <c r="L335" s="581"/>
      <c r="M335" s="581"/>
      <c r="N335" s="581"/>
      <c r="O335" s="581"/>
      <c r="P335" s="581"/>
      <c r="Q335" s="581"/>
      <c r="R335" s="581"/>
      <c r="S335" s="581"/>
      <c r="T335" s="581"/>
      <c r="U335" s="581"/>
      <c r="V335" s="581"/>
      <c r="W335" s="581"/>
      <c r="X335" s="581"/>
      <c r="Y335" s="581"/>
      <c r="Z335" s="581"/>
      <c r="AA335" s="581"/>
      <c r="AB335" s="581"/>
      <c r="AC335" s="581"/>
      <c r="AD335" s="581"/>
      <c r="AE335" s="581"/>
      <c r="AF335" s="581"/>
      <c r="AG335" s="581"/>
      <c r="AH335" s="581"/>
      <c r="AI335" s="581"/>
      <c r="AJ335" s="565">
        <f>IFERROR($E335*SUMIF('Daily Log'!$CK$18:$CK$1017,$B335,'Daily Log'!$CL$18:$CL$1017),0)</f>
        <v>3</v>
      </c>
      <c r="AK335" s="565">
        <f>IFERROR($E335*SUMIF('Daily Log'!$CN$18:$CN$1017,$B335,'Daily Log'!$CO$18:$CO$1017),0)</f>
        <v>0</v>
      </c>
    </row>
    <row r="336" spans="2:37" ht="33.75" customHeight="1">
      <c r="B336" s="566" t="s">
        <v>511</v>
      </c>
      <c r="C336" s="583"/>
      <c r="D336" s="577" t="s">
        <v>610</v>
      </c>
      <c r="E336" s="570">
        <v>1</v>
      </c>
      <c r="F336" s="571">
        <f t="shared" si="5"/>
        <v>3</v>
      </c>
      <c r="G336" s="581"/>
      <c r="H336" s="581"/>
      <c r="I336" s="581"/>
      <c r="J336" s="581"/>
      <c r="K336" s="581"/>
      <c r="L336" s="581"/>
      <c r="M336" s="581"/>
      <c r="N336" s="581"/>
      <c r="O336" s="581"/>
      <c r="P336" s="581"/>
      <c r="Q336" s="581"/>
      <c r="R336" s="581"/>
      <c r="S336" s="581"/>
      <c r="T336" s="581"/>
      <c r="U336" s="581"/>
      <c r="V336" s="581"/>
      <c r="W336" s="581"/>
      <c r="X336" s="581"/>
      <c r="Y336" s="581"/>
      <c r="Z336" s="581"/>
      <c r="AA336" s="581"/>
      <c r="AB336" s="581"/>
      <c r="AC336" s="581"/>
      <c r="AD336" s="581"/>
      <c r="AE336" s="581"/>
      <c r="AF336" s="581"/>
      <c r="AG336" s="581"/>
      <c r="AH336" s="581"/>
      <c r="AI336" s="581"/>
      <c r="AJ336" s="565">
        <f>IFERROR($E336*SUMIF('Daily Log'!$CK$18:$CK$1017,$B336,'Daily Log'!$CL$18:$CL$1017),0)</f>
        <v>3</v>
      </c>
      <c r="AK336" s="565">
        <f>IFERROR($E336*SUMIF('Daily Log'!$CN$18:$CN$1017,$B336,'Daily Log'!$CO$18:$CO$1017),0)</f>
        <v>0</v>
      </c>
    </row>
    <row r="337" spans="2:37" ht="33.75" customHeight="1">
      <c r="B337" s="566" t="s">
        <v>512</v>
      </c>
      <c r="C337" s="583"/>
      <c r="D337" s="577" t="s">
        <v>610</v>
      </c>
      <c r="E337" s="570">
        <v>1</v>
      </c>
      <c r="F337" s="571">
        <f t="shared" si="5"/>
        <v>8</v>
      </c>
      <c r="G337" s="581"/>
      <c r="H337" s="581"/>
      <c r="I337" s="581"/>
      <c r="J337" s="581"/>
      <c r="K337" s="581"/>
      <c r="L337" s="581"/>
      <c r="M337" s="581"/>
      <c r="N337" s="581"/>
      <c r="O337" s="581"/>
      <c r="P337" s="581"/>
      <c r="Q337" s="581"/>
      <c r="R337" s="581"/>
      <c r="S337" s="581"/>
      <c r="T337" s="581"/>
      <c r="U337" s="581"/>
      <c r="V337" s="581"/>
      <c r="W337" s="581"/>
      <c r="X337" s="581"/>
      <c r="Y337" s="581"/>
      <c r="Z337" s="581"/>
      <c r="AA337" s="581"/>
      <c r="AB337" s="581"/>
      <c r="AC337" s="581"/>
      <c r="AD337" s="581"/>
      <c r="AE337" s="581"/>
      <c r="AF337" s="581"/>
      <c r="AG337" s="581"/>
      <c r="AH337" s="581"/>
      <c r="AI337" s="581"/>
      <c r="AJ337" s="565">
        <f>IFERROR($E337*SUMIF('Daily Log'!$CK$18:$CK$1017,$B337,'Daily Log'!$CL$18:$CL$1017),0)</f>
        <v>8</v>
      </c>
      <c r="AK337" s="565">
        <f>IFERROR($E337*SUMIF('Daily Log'!$CN$18:$CN$1017,$B337,'Daily Log'!$CO$18:$CO$1017),0)</f>
        <v>0</v>
      </c>
    </row>
    <row r="338" spans="2:37" ht="33.75" customHeight="1">
      <c r="B338" s="566" t="s">
        <v>513</v>
      </c>
      <c r="C338" s="583"/>
      <c r="D338" s="577" t="s">
        <v>610</v>
      </c>
      <c r="E338" s="570">
        <v>1</v>
      </c>
      <c r="F338" s="571">
        <f t="shared" si="5"/>
        <v>7</v>
      </c>
      <c r="G338" s="581"/>
      <c r="H338" s="581"/>
      <c r="I338" s="581"/>
      <c r="J338" s="581"/>
      <c r="K338" s="581"/>
      <c r="L338" s="581"/>
      <c r="M338" s="581"/>
      <c r="N338" s="581"/>
      <c r="O338" s="581"/>
      <c r="P338" s="581"/>
      <c r="Q338" s="581"/>
      <c r="R338" s="581"/>
      <c r="S338" s="581"/>
      <c r="T338" s="581"/>
      <c r="U338" s="581"/>
      <c r="V338" s="581"/>
      <c r="W338" s="581"/>
      <c r="X338" s="581"/>
      <c r="Y338" s="581"/>
      <c r="Z338" s="581"/>
      <c r="AA338" s="581"/>
      <c r="AB338" s="581"/>
      <c r="AC338" s="581"/>
      <c r="AD338" s="581"/>
      <c r="AE338" s="581"/>
      <c r="AF338" s="581"/>
      <c r="AG338" s="581"/>
      <c r="AH338" s="581"/>
      <c r="AI338" s="581"/>
      <c r="AJ338" s="565">
        <f>IFERROR($E338*SUMIF('Daily Log'!$CK$18:$CK$1017,$B338,'Daily Log'!$CL$18:$CL$1017),0)</f>
        <v>7</v>
      </c>
      <c r="AK338" s="565">
        <f>IFERROR($E338*SUMIF('Daily Log'!$CN$18:$CN$1017,$B338,'Daily Log'!$CO$18:$CO$1017),0)</f>
        <v>0</v>
      </c>
    </row>
    <row r="339" spans="2:37" ht="33.75" customHeight="1">
      <c r="B339" s="566" t="s">
        <v>514</v>
      </c>
      <c r="C339" s="583"/>
      <c r="D339" s="577" t="s">
        <v>610</v>
      </c>
      <c r="E339" s="570">
        <v>1</v>
      </c>
      <c r="F339" s="571">
        <f t="shared" si="5"/>
        <v>9</v>
      </c>
      <c r="G339" s="581"/>
      <c r="H339" s="581"/>
      <c r="I339" s="581"/>
      <c r="J339" s="581"/>
      <c r="K339" s="581"/>
      <c r="L339" s="581"/>
      <c r="M339" s="581"/>
      <c r="N339" s="581"/>
      <c r="O339" s="581"/>
      <c r="P339" s="581"/>
      <c r="Q339" s="581"/>
      <c r="R339" s="581"/>
      <c r="S339" s="581"/>
      <c r="T339" s="581"/>
      <c r="U339" s="581"/>
      <c r="V339" s="581"/>
      <c r="W339" s="581"/>
      <c r="X339" s="581"/>
      <c r="Y339" s="581"/>
      <c r="Z339" s="581"/>
      <c r="AA339" s="581"/>
      <c r="AB339" s="581"/>
      <c r="AC339" s="581"/>
      <c r="AD339" s="581"/>
      <c r="AE339" s="581"/>
      <c r="AF339" s="581"/>
      <c r="AG339" s="581"/>
      <c r="AH339" s="581"/>
      <c r="AI339" s="581"/>
      <c r="AJ339" s="565">
        <f>IFERROR($E339*SUMIF('Daily Log'!$CK$18:$CK$1017,$B339,'Daily Log'!$CL$18:$CL$1017),0)</f>
        <v>9</v>
      </c>
      <c r="AK339" s="565">
        <f>IFERROR($E339*SUMIF('Daily Log'!$CN$18:$CN$1017,$B339,'Daily Log'!$CO$18:$CO$1017),0)</f>
        <v>0</v>
      </c>
    </row>
    <row r="340" spans="2:37" ht="33.75" customHeight="1">
      <c r="B340" s="566" t="s">
        <v>515</v>
      </c>
      <c r="C340" s="583"/>
      <c r="D340" s="577" t="s">
        <v>610</v>
      </c>
      <c r="E340" s="570">
        <v>1</v>
      </c>
      <c r="F340" s="571">
        <f t="shared" si="5"/>
        <v>4</v>
      </c>
      <c r="G340" s="581"/>
      <c r="H340" s="581"/>
      <c r="I340" s="581"/>
      <c r="J340" s="581"/>
      <c r="K340" s="581"/>
      <c r="L340" s="581"/>
      <c r="M340" s="581"/>
      <c r="N340" s="581"/>
      <c r="O340" s="581"/>
      <c r="P340" s="581"/>
      <c r="Q340" s="581"/>
      <c r="R340" s="581"/>
      <c r="S340" s="581"/>
      <c r="T340" s="581"/>
      <c r="U340" s="581"/>
      <c r="V340" s="581"/>
      <c r="W340" s="581"/>
      <c r="X340" s="581"/>
      <c r="Y340" s="581"/>
      <c r="Z340" s="581"/>
      <c r="AA340" s="581"/>
      <c r="AB340" s="581"/>
      <c r="AC340" s="581"/>
      <c r="AD340" s="581"/>
      <c r="AE340" s="581"/>
      <c r="AF340" s="581"/>
      <c r="AG340" s="581"/>
      <c r="AH340" s="581"/>
      <c r="AI340" s="581"/>
      <c r="AJ340" s="565">
        <f>IFERROR($E340*SUMIF('Daily Log'!$CK$18:$CK$1017,$B340,'Daily Log'!$CL$18:$CL$1017),0)</f>
        <v>4</v>
      </c>
      <c r="AK340" s="565">
        <f>IFERROR($E340*SUMIF('Daily Log'!$CN$18:$CN$1017,$B340,'Daily Log'!$CO$18:$CO$1017),0)</f>
        <v>0</v>
      </c>
    </row>
    <row r="341" spans="2:37" ht="33.75" customHeight="1">
      <c r="B341" s="566" t="s">
        <v>516</v>
      </c>
      <c r="C341" s="583"/>
      <c r="D341" s="577" t="s">
        <v>610</v>
      </c>
      <c r="E341" s="570">
        <v>1</v>
      </c>
      <c r="F341" s="571">
        <f t="shared" si="5"/>
        <v>6</v>
      </c>
      <c r="G341" s="581"/>
      <c r="H341" s="581"/>
      <c r="I341" s="581"/>
      <c r="J341" s="581"/>
      <c r="K341" s="581"/>
      <c r="L341" s="581"/>
      <c r="M341" s="581"/>
      <c r="N341" s="581"/>
      <c r="O341" s="581"/>
      <c r="P341" s="581"/>
      <c r="Q341" s="581"/>
      <c r="R341" s="581"/>
      <c r="S341" s="581"/>
      <c r="T341" s="581"/>
      <c r="U341" s="581"/>
      <c r="V341" s="581"/>
      <c r="W341" s="581"/>
      <c r="X341" s="581"/>
      <c r="Y341" s="581"/>
      <c r="Z341" s="581"/>
      <c r="AA341" s="581"/>
      <c r="AB341" s="581"/>
      <c r="AC341" s="581"/>
      <c r="AD341" s="581"/>
      <c r="AE341" s="581"/>
      <c r="AF341" s="581"/>
      <c r="AG341" s="581"/>
      <c r="AH341" s="581"/>
      <c r="AI341" s="581"/>
      <c r="AJ341" s="565">
        <f>IFERROR($E341*SUMIF('Daily Log'!$CK$18:$CK$1017,$B341,'Daily Log'!$CL$18:$CL$1017),0)</f>
        <v>6</v>
      </c>
      <c r="AK341" s="565">
        <f>IFERROR($E341*SUMIF('Daily Log'!$CN$18:$CN$1017,$B341,'Daily Log'!$CO$18:$CO$1017),0)</f>
        <v>0</v>
      </c>
    </row>
    <row r="342" spans="2:37" ht="33.75" customHeight="1">
      <c r="B342" s="566" t="s">
        <v>517</v>
      </c>
      <c r="C342" s="583"/>
      <c r="D342" s="577" t="s">
        <v>610</v>
      </c>
      <c r="E342" s="570">
        <v>1</v>
      </c>
      <c r="F342" s="571">
        <f t="shared" si="5"/>
        <v>1</v>
      </c>
      <c r="G342" s="581"/>
      <c r="H342" s="581"/>
      <c r="I342" s="581"/>
      <c r="J342" s="581"/>
      <c r="K342" s="581"/>
      <c r="L342" s="581"/>
      <c r="M342" s="581"/>
      <c r="N342" s="581"/>
      <c r="O342" s="581"/>
      <c r="P342" s="581"/>
      <c r="Q342" s="581"/>
      <c r="R342" s="581"/>
      <c r="S342" s="581"/>
      <c r="T342" s="581"/>
      <c r="U342" s="581"/>
      <c r="V342" s="581"/>
      <c r="W342" s="581"/>
      <c r="X342" s="581"/>
      <c r="Y342" s="581"/>
      <c r="Z342" s="581"/>
      <c r="AA342" s="581"/>
      <c r="AB342" s="581"/>
      <c r="AC342" s="581"/>
      <c r="AD342" s="581"/>
      <c r="AE342" s="581"/>
      <c r="AF342" s="581"/>
      <c r="AG342" s="581"/>
      <c r="AH342" s="581"/>
      <c r="AI342" s="581"/>
      <c r="AJ342" s="565">
        <f>IFERROR($E342*SUMIF('Daily Log'!$CK$18:$CK$1017,$B342,'Daily Log'!$CL$18:$CL$1017),0)</f>
        <v>1</v>
      </c>
      <c r="AK342" s="565">
        <f>IFERROR($E342*SUMIF('Daily Log'!$CN$18:$CN$1017,$B342,'Daily Log'!$CO$18:$CO$1017),0)</f>
        <v>0</v>
      </c>
    </row>
    <row r="343" spans="2:37" ht="33.75" customHeight="1">
      <c r="B343" s="566" t="s">
        <v>518</v>
      </c>
      <c r="C343" s="583"/>
      <c r="D343" s="577" t="s">
        <v>610</v>
      </c>
      <c r="E343" s="570">
        <v>1</v>
      </c>
      <c r="F343" s="571">
        <f t="shared" si="5"/>
        <v>25</v>
      </c>
      <c r="G343" s="581"/>
      <c r="H343" s="581"/>
      <c r="I343" s="581"/>
      <c r="J343" s="581"/>
      <c r="K343" s="581"/>
      <c r="L343" s="581"/>
      <c r="M343" s="581"/>
      <c r="N343" s="581"/>
      <c r="O343" s="581"/>
      <c r="P343" s="581"/>
      <c r="Q343" s="581"/>
      <c r="R343" s="581"/>
      <c r="S343" s="581"/>
      <c r="T343" s="581"/>
      <c r="U343" s="581"/>
      <c r="V343" s="581"/>
      <c r="W343" s="581"/>
      <c r="X343" s="581"/>
      <c r="Y343" s="581"/>
      <c r="Z343" s="581"/>
      <c r="AA343" s="581"/>
      <c r="AB343" s="581"/>
      <c r="AC343" s="581"/>
      <c r="AD343" s="581"/>
      <c r="AE343" s="581"/>
      <c r="AF343" s="581"/>
      <c r="AG343" s="581"/>
      <c r="AH343" s="581"/>
      <c r="AI343" s="581"/>
      <c r="AJ343" s="565">
        <f>IFERROR($E343*SUMIF('Daily Log'!$CK$18:$CK$1017,$B343,'Daily Log'!$CL$18:$CL$1017),0)</f>
        <v>25</v>
      </c>
      <c r="AK343" s="565">
        <f>IFERROR($E343*SUMIF('Daily Log'!$CN$18:$CN$1017,$B343,'Daily Log'!$CO$18:$CO$1017),0)</f>
        <v>0</v>
      </c>
    </row>
    <row r="344" spans="2:37" ht="33.75" customHeight="1">
      <c r="B344" s="566" t="s">
        <v>519</v>
      </c>
      <c r="C344" s="583"/>
      <c r="D344" s="577" t="s">
        <v>610</v>
      </c>
      <c r="E344" s="570">
        <v>1</v>
      </c>
      <c r="F344" s="571">
        <f t="shared" si="5"/>
        <v>50</v>
      </c>
      <c r="G344" s="581"/>
      <c r="H344" s="581"/>
      <c r="I344" s="581"/>
      <c r="J344" s="581"/>
      <c r="K344" s="581"/>
      <c r="L344" s="581"/>
      <c r="M344" s="581"/>
      <c r="N344" s="581"/>
      <c r="O344" s="581"/>
      <c r="P344" s="581"/>
      <c r="Q344" s="581"/>
      <c r="R344" s="581"/>
      <c r="S344" s="581"/>
      <c r="T344" s="581"/>
      <c r="U344" s="581"/>
      <c r="V344" s="581"/>
      <c r="W344" s="581"/>
      <c r="X344" s="581"/>
      <c r="Y344" s="581"/>
      <c r="Z344" s="581"/>
      <c r="AA344" s="581"/>
      <c r="AB344" s="581"/>
      <c r="AC344" s="581"/>
      <c r="AD344" s="581"/>
      <c r="AE344" s="581"/>
      <c r="AF344" s="581"/>
      <c r="AG344" s="581"/>
      <c r="AH344" s="581"/>
      <c r="AI344" s="581"/>
      <c r="AJ344" s="565">
        <f>IFERROR($E344*SUMIF('Daily Log'!$CK$18:$CK$1017,$B344,'Daily Log'!$CL$18:$CL$1017),0)</f>
        <v>50</v>
      </c>
      <c r="AK344" s="565">
        <f>IFERROR($E344*SUMIF('Daily Log'!$CN$18:$CN$1017,$B344,'Daily Log'!$CO$18:$CO$1017),0)</f>
        <v>0</v>
      </c>
    </row>
    <row r="345" spans="2:37" ht="33.75" customHeight="1">
      <c r="B345" s="566" t="s">
        <v>520</v>
      </c>
      <c r="C345" s="583"/>
      <c r="D345" s="577" t="s">
        <v>610</v>
      </c>
      <c r="E345" s="570">
        <v>1</v>
      </c>
      <c r="F345" s="571">
        <f t="shared" si="5"/>
        <v>32</v>
      </c>
      <c r="G345" s="581"/>
      <c r="H345" s="581"/>
      <c r="I345" s="581"/>
      <c r="J345" s="581"/>
      <c r="K345" s="581"/>
      <c r="L345" s="581"/>
      <c r="M345" s="581"/>
      <c r="N345" s="581"/>
      <c r="O345" s="581"/>
      <c r="P345" s="581"/>
      <c r="Q345" s="581"/>
      <c r="R345" s="581"/>
      <c r="S345" s="581"/>
      <c r="T345" s="581"/>
      <c r="U345" s="581"/>
      <c r="V345" s="581"/>
      <c r="W345" s="581"/>
      <c r="X345" s="581"/>
      <c r="Y345" s="581"/>
      <c r="Z345" s="581"/>
      <c r="AA345" s="581"/>
      <c r="AB345" s="581"/>
      <c r="AC345" s="581"/>
      <c r="AD345" s="581"/>
      <c r="AE345" s="581"/>
      <c r="AF345" s="581"/>
      <c r="AG345" s="581"/>
      <c r="AH345" s="581"/>
      <c r="AI345" s="581"/>
      <c r="AJ345" s="565">
        <f>IFERROR($E345*SUMIF('Daily Log'!$CK$18:$CK$1017,$B345,'Daily Log'!$CL$18:$CL$1017),0)</f>
        <v>32</v>
      </c>
      <c r="AK345" s="565">
        <f>IFERROR($E345*SUMIF('Daily Log'!$CN$18:$CN$1017,$B345,'Daily Log'!$CO$18:$CO$1017),0)</f>
        <v>0</v>
      </c>
    </row>
    <row r="346" spans="2:37" ht="33.75" customHeight="1">
      <c r="B346" s="566" t="s">
        <v>521</v>
      </c>
      <c r="C346" s="583"/>
      <c r="D346" s="577" t="s">
        <v>610</v>
      </c>
      <c r="E346" s="570">
        <v>1</v>
      </c>
      <c r="F346" s="571">
        <f t="shared" si="5"/>
        <v>14</v>
      </c>
      <c r="G346" s="581"/>
      <c r="H346" s="581"/>
      <c r="I346" s="581"/>
      <c r="J346" s="581"/>
      <c r="K346" s="581"/>
      <c r="L346" s="581"/>
      <c r="M346" s="581"/>
      <c r="N346" s="581"/>
      <c r="O346" s="581"/>
      <c r="P346" s="581"/>
      <c r="Q346" s="581"/>
      <c r="R346" s="581"/>
      <c r="S346" s="581"/>
      <c r="T346" s="581"/>
      <c r="U346" s="581"/>
      <c r="V346" s="581"/>
      <c r="W346" s="581"/>
      <c r="X346" s="581"/>
      <c r="Y346" s="581"/>
      <c r="Z346" s="581"/>
      <c r="AA346" s="581"/>
      <c r="AB346" s="581"/>
      <c r="AC346" s="581"/>
      <c r="AD346" s="581"/>
      <c r="AE346" s="581"/>
      <c r="AF346" s="581"/>
      <c r="AG346" s="581"/>
      <c r="AH346" s="581"/>
      <c r="AI346" s="581"/>
      <c r="AJ346" s="565">
        <f>IFERROR($E346*SUMIF('Daily Log'!$CK$18:$CK$1017,$B346,'Daily Log'!$CL$18:$CL$1017),0)</f>
        <v>14</v>
      </c>
      <c r="AK346" s="565">
        <f>IFERROR($E346*SUMIF('Daily Log'!$CN$18:$CN$1017,$B346,'Daily Log'!$CO$18:$CO$1017),0)</f>
        <v>0</v>
      </c>
    </row>
    <row r="347" spans="2:37" ht="33.75" customHeight="1">
      <c r="B347" s="566" t="s">
        <v>522</v>
      </c>
      <c r="C347" s="583"/>
      <c r="D347" s="577" t="s">
        <v>610</v>
      </c>
      <c r="E347" s="570">
        <v>1</v>
      </c>
      <c r="F347" s="571">
        <f t="shared" si="5"/>
        <v>21</v>
      </c>
      <c r="G347" s="581"/>
      <c r="H347" s="581"/>
      <c r="I347" s="581"/>
      <c r="J347" s="581"/>
      <c r="K347" s="581"/>
      <c r="L347" s="581"/>
      <c r="M347" s="581"/>
      <c r="N347" s="581"/>
      <c r="O347" s="581"/>
      <c r="P347" s="581"/>
      <c r="Q347" s="581"/>
      <c r="R347" s="581"/>
      <c r="S347" s="581"/>
      <c r="T347" s="581"/>
      <c r="U347" s="581"/>
      <c r="V347" s="581"/>
      <c r="W347" s="581"/>
      <c r="X347" s="581"/>
      <c r="Y347" s="581"/>
      <c r="Z347" s="581"/>
      <c r="AA347" s="581"/>
      <c r="AB347" s="581"/>
      <c r="AC347" s="581"/>
      <c r="AD347" s="581"/>
      <c r="AE347" s="581"/>
      <c r="AF347" s="581"/>
      <c r="AG347" s="581"/>
      <c r="AH347" s="581"/>
      <c r="AI347" s="581"/>
      <c r="AJ347" s="565">
        <f>IFERROR($E347*SUMIF('Daily Log'!$CK$18:$CK$1017,$B347,'Daily Log'!$CL$18:$CL$1017),0)</f>
        <v>21</v>
      </c>
      <c r="AK347" s="565">
        <f>IFERROR($E347*SUMIF('Daily Log'!$CN$18:$CN$1017,$B347,'Daily Log'!$CO$18:$CO$1017),0)</f>
        <v>0</v>
      </c>
    </row>
    <row r="348" spans="2:37" ht="33.75" customHeight="1">
      <c r="B348" s="566" t="s">
        <v>523</v>
      </c>
      <c r="C348" s="583"/>
      <c r="D348" s="577" t="s">
        <v>610</v>
      </c>
      <c r="E348" s="570">
        <v>1</v>
      </c>
      <c r="F348" s="571">
        <f t="shared" si="5"/>
        <v>29</v>
      </c>
      <c r="G348" s="581"/>
      <c r="H348" s="581"/>
      <c r="I348" s="581"/>
      <c r="J348" s="581"/>
      <c r="K348" s="581"/>
      <c r="L348" s="581"/>
      <c r="M348" s="581"/>
      <c r="N348" s="581"/>
      <c r="O348" s="581"/>
      <c r="P348" s="581"/>
      <c r="Q348" s="581"/>
      <c r="R348" s="581"/>
      <c r="S348" s="581"/>
      <c r="T348" s="581"/>
      <c r="U348" s="581"/>
      <c r="V348" s="581"/>
      <c r="W348" s="581"/>
      <c r="X348" s="581"/>
      <c r="Y348" s="581"/>
      <c r="Z348" s="581"/>
      <c r="AA348" s="581"/>
      <c r="AB348" s="581"/>
      <c r="AC348" s="581"/>
      <c r="AD348" s="581"/>
      <c r="AE348" s="581"/>
      <c r="AF348" s="581"/>
      <c r="AG348" s="581"/>
      <c r="AH348" s="581"/>
      <c r="AI348" s="581"/>
      <c r="AJ348" s="565">
        <f>IFERROR($E348*SUMIF('Daily Log'!$CK$18:$CK$1017,$B348,'Daily Log'!$CL$18:$CL$1017),0)</f>
        <v>29</v>
      </c>
      <c r="AK348" s="565">
        <f>IFERROR($E348*SUMIF('Daily Log'!$CN$18:$CN$1017,$B348,'Daily Log'!$CO$18:$CO$1017),0)</f>
        <v>0</v>
      </c>
    </row>
    <row r="349" spans="2:37" ht="33.75" customHeight="1">
      <c r="B349" s="566" t="s">
        <v>524</v>
      </c>
      <c r="C349" s="583"/>
      <c r="D349" s="577" t="s">
        <v>610</v>
      </c>
      <c r="E349" s="570">
        <v>1</v>
      </c>
      <c r="F349" s="571">
        <f t="shared" si="5"/>
        <v>3</v>
      </c>
      <c r="G349" s="581"/>
      <c r="H349" s="581"/>
      <c r="I349" s="581"/>
      <c r="J349" s="581"/>
      <c r="K349" s="581"/>
      <c r="L349" s="581"/>
      <c r="M349" s="581"/>
      <c r="N349" s="581"/>
      <c r="O349" s="581"/>
      <c r="P349" s="581"/>
      <c r="Q349" s="581"/>
      <c r="R349" s="581"/>
      <c r="S349" s="581"/>
      <c r="T349" s="581"/>
      <c r="U349" s="581"/>
      <c r="V349" s="581"/>
      <c r="W349" s="581"/>
      <c r="X349" s="581"/>
      <c r="Y349" s="581"/>
      <c r="Z349" s="581"/>
      <c r="AA349" s="581"/>
      <c r="AB349" s="581"/>
      <c r="AC349" s="581"/>
      <c r="AD349" s="581"/>
      <c r="AE349" s="581"/>
      <c r="AF349" s="581"/>
      <c r="AG349" s="581"/>
      <c r="AH349" s="581"/>
      <c r="AI349" s="581"/>
      <c r="AJ349" s="565">
        <f>IFERROR($E349*SUMIF('Daily Log'!$CK$18:$CK$1017,$B349,'Daily Log'!$CL$18:$CL$1017),0)</f>
        <v>3</v>
      </c>
      <c r="AK349" s="565">
        <f>IFERROR($E349*SUMIF('Daily Log'!$CN$18:$CN$1017,$B349,'Daily Log'!$CO$18:$CO$1017),0)</f>
        <v>0</v>
      </c>
    </row>
    <row r="350" spans="2:37" ht="33.75" customHeight="1">
      <c r="B350" s="566" t="s">
        <v>525</v>
      </c>
      <c r="C350" s="583"/>
      <c r="D350" s="577" t="s">
        <v>610</v>
      </c>
      <c r="E350" s="570">
        <v>1</v>
      </c>
      <c r="F350" s="571">
        <f t="shared" si="5"/>
        <v>2</v>
      </c>
      <c r="G350" s="581"/>
      <c r="H350" s="581"/>
      <c r="I350" s="581"/>
      <c r="J350" s="581"/>
      <c r="K350" s="581"/>
      <c r="L350" s="581"/>
      <c r="M350" s="581"/>
      <c r="N350" s="581"/>
      <c r="O350" s="581"/>
      <c r="P350" s="581"/>
      <c r="Q350" s="581"/>
      <c r="R350" s="581"/>
      <c r="S350" s="581"/>
      <c r="T350" s="581"/>
      <c r="U350" s="581"/>
      <c r="V350" s="581"/>
      <c r="W350" s="581"/>
      <c r="X350" s="581"/>
      <c r="Y350" s="581"/>
      <c r="Z350" s="581"/>
      <c r="AA350" s="581"/>
      <c r="AB350" s="581"/>
      <c r="AC350" s="581"/>
      <c r="AD350" s="581"/>
      <c r="AE350" s="581"/>
      <c r="AF350" s="581"/>
      <c r="AG350" s="581"/>
      <c r="AH350" s="581"/>
      <c r="AI350" s="581"/>
      <c r="AJ350" s="565">
        <f>IFERROR($E350*SUMIF('Daily Log'!$CK$18:$CK$1017,$B350,'Daily Log'!$CL$18:$CL$1017),0)</f>
        <v>2</v>
      </c>
      <c r="AK350" s="565">
        <f>IFERROR($E350*SUMIF('Daily Log'!$CN$18:$CN$1017,$B350,'Daily Log'!$CO$18:$CO$1017),0)</f>
        <v>0</v>
      </c>
    </row>
    <row r="351" spans="2:37" ht="33.75" customHeight="1">
      <c r="B351" s="566" t="s">
        <v>526</v>
      </c>
      <c r="C351" s="583"/>
      <c r="D351" s="577" t="s">
        <v>610</v>
      </c>
      <c r="E351" s="570">
        <v>1</v>
      </c>
      <c r="F351" s="571">
        <f t="shared" si="5"/>
        <v>2</v>
      </c>
      <c r="G351" s="581"/>
      <c r="H351" s="581"/>
      <c r="I351" s="581"/>
      <c r="J351" s="581"/>
      <c r="K351" s="581"/>
      <c r="L351" s="581"/>
      <c r="M351" s="581"/>
      <c r="N351" s="581"/>
      <c r="O351" s="581"/>
      <c r="P351" s="581"/>
      <c r="Q351" s="581"/>
      <c r="R351" s="581"/>
      <c r="S351" s="581"/>
      <c r="T351" s="581"/>
      <c r="U351" s="581"/>
      <c r="V351" s="581"/>
      <c r="W351" s="581"/>
      <c r="X351" s="581"/>
      <c r="Y351" s="581"/>
      <c r="Z351" s="581"/>
      <c r="AA351" s="581"/>
      <c r="AB351" s="581"/>
      <c r="AC351" s="581"/>
      <c r="AD351" s="581"/>
      <c r="AE351" s="581"/>
      <c r="AF351" s="581"/>
      <c r="AG351" s="581"/>
      <c r="AH351" s="581"/>
      <c r="AI351" s="581"/>
      <c r="AJ351" s="565">
        <f>IFERROR($E351*SUMIF('Daily Log'!$CK$18:$CK$1017,$B351,'Daily Log'!$CL$18:$CL$1017),0)</f>
        <v>2</v>
      </c>
      <c r="AK351" s="565">
        <f>IFERROR($E351*SUMIF('Daily Log'!$CN$18:$CN$1017,$B351,'Daily Log'!$CO$18:$CO$1017),0)</f>
        <v>0</v>
      </c>
    </row>
    <row r="352" spans="2:37" ht="33.75" customHeight="1">
      <c r="B352" s="566" t="s">
        <v>527</v>
      </c>
      <c r="C352" s="583"/>
      <c r="D352" s="577" t="s">
        <v>610</v>
      </c>
      <c r="E352" s="570">
        <v>1</v>
      </c>
      <c r="F352" s="571">
        <f t="shared" si="5"/>
        <v>48</v>
      </c>
      <c r="G352" s="581"/>
      <c r="H352" s="581"/>
      <c r="I352" s="581"/>
      <c r="J352" s="581"/>
      <c r="K352" s="581"/>
      <c r="L352" s="581"/>
      <c r="M352" s="581"/>
      <c r="N352" s="581"/>
      <c r="O352" s="581"/>
      <c r="P352" s="581"/>
      <c r="Q352" s="581"/>
      <c r="R352" s="581"/>
      <c r="S352" s="581"/>
      <c r="T352" s="581"/>
      <c r="U352" s="581"/>
      <c r="V352" s="581"/>
      <c r="W352" s="581"/>
      <c r="X352" s="581"/>
      <c r="Y352" s="581"/>
      <c r="Z352" s="581"/>
      <c r="AA352" s="581"/>
      <c r="AB352" s="581"/>
      <c r="AC352" s="581"/>
      <c r="AD352" s="581"/>
      <c r="AE352" s="581"/>
      <c r="AF352" s="581"/>
      <c r="AG352" s="581"/>
      <c r="AH352" s="581"/>
      <c r="AI352" s="581"/>
      <c r="AJ352" s="565">
        <f>IFERROR($E352*SUMIF('Daily Log'!$CK$18:$CK$1017,$B352,'Daily Log'!$CL$18:$CL$1017),0)</f>
        <v>48</v>
      </c>
      <c r="AK352" s="565">
        <f>IFERROR($E352*SUMIF('Daily Log'!$CN$18:$CN$1017,$B352,'Daily Log'!$CO$18:$CO$1017),0)</f>
        <v>0</v>
      </c>
    </row>
    <row r="353" spans="2:37" ht="33.75" customHeight="1">
      <c r="B353" s="566" t="s">
        <v>528</v>
      </c>
      <c r="C353" s="583"/>
      <c r="D353" s="577" t="s">
        <v>610</v>
      </c>
      <c r="E353" s="570">
        <v>1</v>
      </c>
      <c r="F353" s="571">
        <f t="shared" si="5"/>
        <v>21</v>
      </c>
      <c r="G353" s="581"/>
      <c r="H353" s="581"/>
      <c r="I353" s="581"/>
      <c r="J353" s="581"/>
      <c r="K353" s="581"/>
      <c r="L353" s="581"/>
      <c r="M353" s="581"/>
      <c r="N353" s="581"/>
      <c r="O353" s="581"/>
      <c r="P353" s="581"/>
      <c r="Q353" s="581"/>
      <c r="R353" s="581"/>
      <c r="S353" s="581"/>
      <c r="T353" s="581"/>
      <c r="U353" s="581"/>
      <c r="V353" s="581"/>
      <c r="W353" s="581"/>
      <c r="X353" s="581"/>
      <c r="Y353" s="581"/>
      <c r="Z353" s="581"/>
      <c r="AA353" s="581"/>
      <c r="AB353" s="581"/>
      <c r="AC353" s="581"/>
      <c r="AD353" s="581"/>
      <c r="AE353" s="581"/>
      <c r="AF353" s="581"/>
      <c r="AG353" s="581"/>
      <c r="AH353" s="581"/>
      <c r="AI353" s="581"/>
      <c r="AJ353" s="565">
        <f>IFERROR($E353*SUMIF('Daily Log'!$CK$18:$CK$1017,$B353,'Daily Log'!$CL$18:$CL$1017),0)</f>
        <v>21</v>
      </c>
      <c r="AK353" s="565">
        <f>IFERROR($E353*SUMIF('Daily Log'!$CN$18:$CN$1017,$B353,'Daily Log'!$CO$18:$CO$1017),0)</f>
        <v>0</v>
      </c>
    </row>
    <row r="354" spans="2:37" ht="33.75" customHeight="1">
      <c r="B354" s="566" t="s">
        <v>529</v>
      </c>
      <c r="C354" s="583"/>
      <c r="D354" s="577" t="s">
        <v>610</v>
      </c>
      <c r="E354" s="570">
        <v>1</v>
      </c>
      <c r="F354" s="571">
        <f t="shared" si="5"/>
        <v>16</v>
      </c>
      <c r="G354" s="581"/>
      <c r="H354" s="581"/>
      <c r="I354" s="581"/>
      <c r="J354" s="581"/>
      <c r="K354" s="581"/>
      <c r="L354" s="581"/>
      <c r="M354" s="581"/>
      <c r="N354" s="581"/>
      <c r="O354" s="581"/>
      <c r="P354" s="581"/>
      <c r="Q354" s="581"/>
      <c r="R354" s="581"/>
      <c r="S354" s="581"/>
      <c r="T354" s="581"/>
      <c r="U354" s="581"/>
      <c r="V354" s="581"/>
      <c r="W354" s="581"/>
      <c r="X354" s="581"/>
      <c r="Y354" s="581"/>
      <c r="Z354" s="581"/>
      <c r="AA354" s="581"/>
      <c r="AB354" s="581"/>
      <c r="AC354" s="581"/>
      <c r="AD354" s="581"/>
      <c r="AE354" s="581"/>
      <c r="AF354" s="581"/>
      <c r="AG354" s="581"/>
      <c r="AH354" s="581"/>
      <c r="AI354" s="581"/>
      <c r="AJ354" s="565">
        <f>IFERROR($E354*SUMIF('Daily Log'!$CK$18:$CK$1017,$B354,'Daily Log'!$CL$18:$CL$1017),0)</f>
        <v>16</v>
      </c>
      <c r="AK354" s="565">
        <f>IFERROR($E354*SUMIF('Daily Log'!$CN$18:$CN$1017,$B354,'Daily Log'!$CO$18:$CO$1017),0)</f>
        <v>0</v>
      </c>
    </row>
    <row r="355" spans="2:37" ht="33.75" customHeight="1">
      <c r="B355" s="566" t="s">
        <v>530</v>
      </c>
      <c r="C355" s="583"/>
      <c r="D355" s="577" t="s">
        <v>610</v>
      </c>
      <c r="E355" s="570">
        <v>1</v>
      </c>
      <c r="F355" s="571">
        <f t="shared" si="5"/>
        <v>4</v>
      </c>
      <c r="G355" s="581"/>
      <c r="H355" s="581"/>
      <c r="I355" s="581"/>
      <c r="J355" s="581"/>
      <c r="K355" s="581"/>
      <c r="L355" s="581"/>
      <c r="M355" s="581"/>
      <c r="N355" s="581"/>
      <c r="O355" s="581"/>
      <c r="P355" s="581"/>
      <c r="Q355" s="581"/>
      <c r="R355" s="581"/>
      <c r="S355" s="581"/>
      <c r="T355" s="581"/>
      <c r="U355" s="581"/>
      <c r="V355" s="581"/>
      <c r="W355" s="581"/>
      <c r="X355" s="581"/>
      <c r="Y355" s="581"/>
      <c r="Z355" s="581"/>
      <c r="AA355" s="581"/>
      <c r="AB355" s="581"/>
      <c r="AC355" s="581"/>
      <c r="AD355" s="581"/>
      <c r="AE355" s="581"/>
      <c r="AF355" s="581"/>
      <c r="AG355" s="581"/>
      <c r="AH355" s="581"/>
      <c r="AI355" s="581"/>
      <c r="AJ355" s="565">
        <f>IFERROR($E355*SUMIF('Daily Log'!$CK$18:$CK$1017,$B355,'Daily Log'!$CL$18:$CL$1017),0)</f>
        <v>4</v>
      </c>
      <c r="AK355" s="565">
        <f>IFERROR($E355*SUMIF('Daily Log'!$CN$18:$CN$1017,$B355,'Daily Log'!$CO$18:$CO$1017),0)</f>
        <v>0</v>
      </c>
    </row>
    <row r="356" spans="2:37" ht="33.75" customHeight="1">
      <c r="B356" s="566" t="s">
        <v>548</v>
      </c>
      <c r="C356" s="583"/>
      <c r="D356" s="577" t="s">
        <v>610</v>
      </c>
      <c r="E356" s="570">
        <v>1</v>
      </c>
      <c r="F356" s="571">
        <f t="shared" si="5"/>
        <v>6</v>
      </c>
      <c r="G356" s="581"/>
      <c r="H356" s="581"/>
      <c r="I356" s="581"/>
      <c r="J356" s="581"/>
      <c r="K356" s="581"/>
      <c r="L356" s="581"/>
      <c r="M356" s="581"/>
      <c r="N356" s="581"/>
      <c r="O356" s="581"/>
      <c r="P356" s="581"/>
      <c r="Q356" s="581"/>
      <c r="R356" s="581"/>
      <c r="S356" s="581"/>
      <c r="T356" s="581"/>
      <c r="U356" s="581"/>
      <c r="V356" s="581"/>
      <c r="W356" s="581"/>
      <c r="X356" s="581"/>
      <c r="Y356" s="581"/>
      <c r="Z356" s="581"/>
      <c r="AA356" s="581"/>
      <c r="AB356" s="581"/>
      <c r="AC356" s="581"/>
      <c r="AD356" s="581"/>
      <c r="AE356" s="581"/>
      <c r="AF356" s="581"/>
      <c r="AG356" s="581"/>
      <c r="AH356" s="581"/>
      <c r="AI356" s="581"/>
      <c r="AJ356" s="565">
        <f>IFERROR($E356*SUMIF('Daily Log'!$CK$18:$CK$1017,$B356,'Daily Log'!$CL$18:$CL$1017),0)</f>
        <v>6</v>
      </c>
      <c r="AK356" s="565">
        <f>IFERROR($E356*SUMIF('Daily Log'!$CN$18:$CN$1017,$B356,'Daily Log'!$CO$18:$CO$1017),0)</f>
        <v>0</v>
      </c>
    </row>
    <row r="357" spans="2:37" ht="33.75" customHeight="1">
      <c r="B357" s="566" t="s">
        <v>609</v>
      </c>
      <c r="C357" s="583"/>
      <c r="D357" s="577" t="s">
        <v>610</v>
      </c>
      <c r="E357" s="570">
        <v>1</v>
      </c>
      <c r="F357" s="571">
        <f t="shared" si="5"/>
        <v>3</v>
      </c>
      <c r="G357" s="581"/>
      <c r="H357" s="581"/>
      <c r="I357" s="581"/>
      <c r="J357" s="581"/>
      <c r="K357" s="581"/>
      <c r="L357" s="581"/>
      <c r="M357" s="581"/>
      <c r="N357" s="581"/>
      <c r="O357" s="581"/>
      <c r="P357" s="581"/>
      <c r="Q357" s="581"/>
      <c r="R357" s="581"/>
      <c r="S357" s="581"/>
      <c r="T357" s="581"/>
      <c r="U357" s="581"/>
      <c r="V357" s="581"/>
      <c r="W357" s="581"/>
      <c r="X357" s="581"/>
      <c r="Y357" s="581"/>
      <c r="Z357" s="581"/>
      <c r="AA357" s="581"/>
      <c r="AB357" s="581"/>
      <c r="AC357" s="581"/>
      <c r="AD357" s="581"/>
      <c r="AE357" s="581"/>
      <c r="AF357" s="581"/>
      <c r="AG357" s="581"/>
      <c r="AH357" s="581"/>
      <c r="AI357" s="581"/>
      <c r="AJ357" s="565">
        <f>IFERROR($E357*SUMIF('Daily Log'!$CK$18:$CK$1017,$B357,'Daily Log'!$CL$18:$CL$1017),0)</f>
        <v>3</v>
      </c>
      <c r="AK357" s="565">
        <f>IFERROR($E357*SUMIF('Daily Log'!$CN$18:$CN$1017,$B357,'Daily Log'!$CO$18:$CO$1017),0)</f>
        <v>0</v>
      </c>
    </row>
    <row r="358" spans="2:37" ht="33.75" customHeight="1">
      <c r="B358" s="566" t="s">
        <v>531</v>
      </c>
      <c r="C358" s="583"/>
      <c r="D358" s="577" t="s">
        <v>610</v>
      </c>
      <c r="E358" s="570">
        <v>1</v>
      </c>
      <c r="F358" s="571">
        <f t="shared" si="5"/>
        <v>51</v>
      </c>
      <c r="G358" s="581"/>
      <c r="H358" s="581"/>
      <c r="I358" s="581"/>
      <c r="J358" s="581"/>
      <c r="K358" s="581"/>
      <c r="L358" s="581"/>
      <c r="M358" s="581"/>
      <c r="N358" s="581"/>
      <c r="O358" s="581"/>
      <c r="P358" s="581"/>
      <c r="Q358" s="581"/>
      <c r="R358" s="581"/>
      <c r="S358" s="581"/>
      <c r="T358" s="581"/>
      <c r="U358" s="581"/>
      <c r="V358" s="581"/>
      <c r="W358" s="581"/>
      <c r="X358" s="581"/>
      <c r="Y358" s="581"/>
      <c r="Z358" s="581"/>
      <c r="AA358" s="581"/>
      <c r="AB358" s="581"/>
      <c r="AC358" s="581"/>
      <c r="AD358" s="581"/>
      <c r="AE358" s="581"/>
      <c r="AF358" s="581"/>
      <c r="AG358" s="581"/>
      <c r="AH358" s="581"/>
      <c r="AI358" s="581"/>
      <c r="AJ358" s="565">
        <f>IFERROR($E358*SUMIF('Daily Log'!$CK$18:$CK$1017,$B358,'Daily Log'!$CL$18:$CL$1017),0)</f>
        <v>51</v>
      </c>
      <c r="AK358" s="565">
        <f>IFERROR($E358*SUMIF('Daily Log'!$CN$18:$CN$1017,$B358,'Daily Log'!$CO$18:$CO$1017),0)</f>
        <v>0</v>
      </c>
    </row>
    <row r="359" spans="2:37" ht="33.75" customHeight="1">
      <c r="B359" s="566" t="s">
        <v>532</v>
      </c>
      <c r="C359" s="583"/>
      <c r="D359" s="577" t="s">
        <v>610</v>
      </c>
      <c r="E359" s="570">
        <v>1</v>
      </c>
      <c r="F359" s="571">
        <f t="shared" si="5"/>
        <v>4</v>
      </c>
      <c r="G359" s="581"/>
      <c r="H359" s="581"/>
      <c r="I359" s="581"/>
      <c r="J359" s="581"/>
      <c r="K359" s="581"/>
      <c r="L359" s="581"/>
      <c r="M359" s="581"/>
      <c r="N359" s="581"/>
      <c r="O359" s="581"/>
      <c r="P359" s="581"/>
      <c r="Q359" s="581"/>
      <c r="R359" s="581"/>
      <c r="S359" s="581"/>
      <c r="T359" s="581"/>
      <c r="U359" s="581"/>
      <c r="V359" s="581"/>
      <c r="W359" s="581"/>
      <c r="X359" s="581"/>
      <c r="Y359" s="581"/>
      <c r="Z359" s="581"/>
      <c r="AA359" s="581"/>
      <c r="AB359" s="581"/>
      <c r="AC359" s="581"/>
      <c r="AD359" s="581"/>
      <c r="AE359" s="581"/>
      <c r="AF359" s="581"/>
      <c r="AG359" s="581"/>
      <c r="AH359" s="581"/>
      <c r="AI359" s="581"/>
      <c r="AJ359" s="565">
        <f>IFERROR($E359*SUMIF('Daily Log'!$CK$18:$CK$1017,$B359,'Daily Log'!$CL$18:$CL$1017),0)</f>
        <v>4</v>
      </c>
      <c r="AK359" s="565">
        <f>IFERROR($E359*SUMIF('Daily Log'!$CN$18:$CN$1017,$B359,'Daily Log'!$CO$18:$CO$1017),0)</f>
        <v>0</v>
      </c>
    </row>
    <row r="360" spans="2:37" ht="33.75" customHeight="1">
      <c r="B360" s="566" t="s">
        <v>533</v>
      </c>
      <c r="C360" s="583"/>
      <c r="D360" s="577" t="s">
        <v>610</v>
      </c>
      <c r="E360" s="570">
        <v>1</v>
      </c>
      <c r="F360" s="571">
        <f t="shared" si="5"/>
        <v>37</v>
      </c>
      <c r="G360" s="581"/>
      <c r="H360" s="581"/>
      <c r="I360" s="581"/>
      <c r="J360" s="581"/>
      <c r="K360" s="581"/>
      <c r="L360" s="581"/>
      <c r="M360" s="581"/>
      <c r="N360" s="581"/>
      <c r="O360" s="581"/>
      <c r="P360" s="581"/>
      <c r="Q360" s="581"/>
      <c r="R360" s="581"/>
      <c r="S360" s="581"/>
      <c r="T360" s="581"/>
      <c r="U360" s="581"/>
      <c r="V360" s="581"/>
      <c r="W360" s="581"/>
      <c r="X360" s="581"/>
      <c r="Y360" s="581"/>
      <c r="Z360" s="581"/>
      <c r="AA360" s="581"/>
      <c r="AB360" s="581"/>
      <c r="AC360" s="581"/>
      <c r="AD360" s="581"/>
      <c r="AE360" s="581"/>
      <c r="AF360" s="581"/>
      <c r="AG360" s="581"/>
      <c r="AH360" s="581"/>
      <c r="AI360" s="581"/>
      <c r="AJ360" s="565">
        <f>IFERROR($E360*SUMIF('Daily Log'!$CK$18:$CK$1017,$B360,'Daily Log'!$CL$18:$CL$1017),0)</f>
        <v>37</v>
      </c>
      <c r="AK360" s="565">
        <f>IFERROR($E360*SUMIF('Daily Log'!$CN$18:$CN$1017,$B360,'Daily Log'!$CO$18:$CO$1017),0)</f>
        <v>0</v>
      </c>
    </row>
    <row r="361" spans="2:37" ht="33.75" customHeight="1">
      <c r="B361" s="566" t="s">
        <v>534</v>
      </c>
      <c r="C361" s="583"/>
      <c r="D361" s="577" t="s">
        <v>610</v>
      </c>
      <c r="E361" s="570">
        <v>1</v>
      </c>
      <c r="F361" s="571">
        <f t="shared" si="5"/>
        <v>5</v>
      </c>
      <c r="G361" s="581"/>
      <c r="H361" s="581"/>
      <c r="I361" s="581"/>
      <c r="J361" s="581"/>
      <c r="K361" s="581"/>
      <c r="L361" s="581"/>
      <c r="M361" s="581"/>
      <c r="N361" s="581"/>
      <c r="O361" s="581"/>
      <c r="P361" s="581"/>
      <c r="Q361" s="581"/>
      <c r="R361" s="581"/>
      <c r="S361" s="581"/>
      <c r="T361" s="581"/>
      <c r="U361" s="581"/>
      <c r="V361" s="581"/>
      <c r="W361" s="581"/>
      <c r="X361" s="581"/>
      <c r="Y361" s="581"/>
      <c r="Z361" s="581"/>
      <c r="AA361" s="581"/>
      <c r="AB361" s="581"/>
      <c r="AC361" s="581"/>
      <c r="AD361" s="581"/>
      <c r="AE361" s="581"/>
      <c r="AF361" s="581"/>
      <c r="AG361" s="581"/>
      <c r="AH361" s="581"/>
      <c r="AI361" s="581"/>
      <c r="AJ361" s="565">
        <f>IFERROR($E361*SUMIF('Daily Log'!$CK$18:$CK$1017,$B361,'Daily Log'!$CL$18:$CL$1017),0)</f>
        <v>5</v>
      </c>
      <c r="AK361" s="565">
        <f>IFERROR($E361*SUMIF('Daily Log'!$CN$18:$CN$1017,$B361,'Daily Log'!$CO$18:$CO$1017),0)</f>
        <v>0</v>
      </c>
    </row>
    <row r="362" spans="2:37" ht="33.75" customHeight="1">
      <c r="B362" s="566" t="s">
        <v>535</v>
      </c>
      <c r="C362" s="583"/>
      <c r="D362" s="577" t="s">
        <v>610</v>
      </c>
      <c r="E362" s="570">
        <v>1</v>
      </c>
      <c r="F362" s="571">
        <f t="shared" si="5"/>
        <v>55</v>
      </c>
      <c r="G362" s="581"/>
      <c r="H362" s="581"/>
      <c r="I362" s="581"/>
      <c r="J362" s="581"/>
      <c r="K362" s="581"/>
      <c r="L362" s="581"/>
      <c r="M362" s="581"/>
      <c r="N362" s="581"/>
      <c r="O362" s="581"/>
      <c r="P362" s="581"/>
      <c r="Q362" s="581"/>
      <c r="R362" s="581"/>
      <c r="S362" s="581"/>
      <c r="T362" s="581"/>
      <c r="U362" s="581"/>
      <c r="V362" s="581"/>
      <c r="W362" s="581"/>
      <c r="X362" s="581"/>
      <c r="Y362" s="581"/>
      <c r="Z362" s="581"/>
      <c r="AA362" s="581"/>
      <c r="AB362" s="581"/>
      <c r="AC362" s="581"/>
      <c r="AD362" s="581"/>
      <c r="AE362" s="581"/>
      <c r="AF362" s="581"/>
      <c r="AG362" s="581"/>
      <c r="AH362" s="581"/>
      <c r="AI362" s="581"/>
      <c r="AJ362" s="565">
        <f>IFERROR($E362*SUMIF('Daily Log'!$CK$18:$CK$1017,$B362,'Daily Log'!$CL$18:$CL$1017),0)</f>
        <v>55</v>
      </c>
      <c r="AK362" s="565">
        <f>IFERROR($E362*SUMIF('Daily Log'!$CN$18:$CN$1017,$B362,'Daily Log'!$CO$18:$CO$1017),0)</f>
        <v>0</v>
      </c>
    </row>
    <row r="363" spans="2:37" ht="33.75" customHeight="1">
      <c r="B363" s="566" t="s">
        <v>1177</v>
      </c>
      <c r="C363" s="583"/>
      <c r="D363" s="577" t="s">
        <v>1179</v>
      </c>
      <c r="E363" s="570">
        <v>1</v>
      </c>
      <c r="F363" s="571">
        <f t="shared" si="5"/>
        <v>10</v>
      </c>
      <c r="G363" s="581"/>
      <c r="H363" s="581"/>
      <c r="I363" s="581"/>
      <c r="J363" s="581"/>
      <c r="K363" s="581"/>
      <c r="L363" s="581"/>
      <c r="M363" s="581"/>
      <c r="N363" s="581"/>
      <c r="O363" s="581"/>
      <c r="P363" s="581"/>
      <c r="Q363" s="581"/>
      <c r="R363" s="581"/>
      <c r="S363" s="581"/>
      <c r="T363" s="581"/>
      <c r="U363" s="581"/>
      <c r="V363" s="581"/>
      <c r="W363" s="581"/>
      <c r="X363" s="581"/>
      <c r="Y363" s="581"/>
      <c r="Z363" s="581"/>
      <c r="AA363" s="581"/>
      <c r="AB363" s="581"/>
      <c r="AC363" s="581"/>
      <c r="AD363" s="581"/>
      <c r="AE363" s="581"/>
      <c r="AF363" s="581"/>
      <c r="AG363" s="581"/>
      <c r="AH363" s="581"/>
      <c r="AI363" s="581"/>
      <c r="AJ363" s="565">
        <f>IFERROR($E363*SUMIF('Daily Log'!$CK$18:$CK$1017,$B363,'Daily Log'!$CL$18:$CL$1017),0)</f>
        <v>10</v>
      </c>
      <c r="AK363" s="565">
        <f>IFERROR($E363*SUMIF('Daily Log'!$CN$18:$CN$1017,$B363,'Daily Log'!$CO$18:$CO$1017),0)</f>
        <v>0</v>
      </c>
    </row>
    <row r="364" spans="2:37" ht="33.75" customHeight="1">
      <c r="B364" s="566" t="s">
        <v>1178</v>
      </c>
      <c r="C364" s="583"/>
      <c r="D364" s="577" t="s">
        <v>1179</v>
      </c>
      <c r="E364" s="570">
        <v>1</v>
      </c>
      <c r="F364" s="571">
        <f t="shared" si="5"/>
        <v>16</v>
      </c>
      <c r="G364" s="581"/>
      <c r="H364" s="581"/>
      <c r="I364" s="581"/>
      <c r="J364" s="581"/>
      <c r="K364" s="581"/>
      <c r="L364" s="581"/>
      <c r="M364" s="581"/>
      <c r="N364" s="581"/>
      <c r="O364" s="581"/>
      <c r="P364" s="581"/>
      <c r="Q364" s="581"/>
      <c r="R364" s="581"/>
      <c r="S364" s="581"/>
      <c r="T364" s="581"/>
      <c r="U364" s="581"/>
      <c r="V364" s="581"/>
      <c r="W364" s="581"/>
      <c r="X364" s="581"/>
      <c r="Y364" s="581"/>
      <c r="Z364" s="581"/>
      <c r="AA364" s="581"/>
      <c r="AB364" s="581"/>
      <c r="AC364" s="581"/>
      <c r="AD364" s="581"/>
      <c r="AE364" s="581"/>
      <c r="AF364" s="581"/>
      <c r="AG364" s="581"/>
      <c r="AH364" s="581"/>
      <c r="AI364" s="581"/>
      <c r="AJ364" s="565">
        <f>IFERROR($E364*SUMIF('Daily Log'!$CK$18:$CK$1017,$B364,'Daily Log'!$CL$18:$CL$1017),0)</f>
        <v>16</v>
      </c>
      <c r="AK364" s="565">
        <f>IFERROR($E364*SUMIF('Daily Log'!$CN$18:$CN$1017,$B364,'Daily Log'!$CO$18:$CO$1017),0)</f>
        <v>0</v>
      </c>
    </row>
    <row r="365" spans="2:37" ht="60" customHeight="1">
      <c r="B365" s="566" t="s">
        <v>536</v>
      </c>
      <c r="C365" s="583"/>
      <c r="D365" s="577" t="s">
        <v>610</v>
      </c>
      <c r="E365" s="570">
        <v>1</v>
      </c>
      <c r="F365" s="571">
        <f t="shared" si="5"/>
        <v>9</v>
      </c>
      <c r="G365" s="581"/>
      <c r="H365" s="581"/>
      <c r="I365" s="581"/>
      <c r="J365" s="581"/>
      <c r="K365" s="581"/>
      <c r="L365" s="581"/>
      <c r="M365" s="581"/>
      <c r="N365" s="581"/>
      <c r="O365" s="581"/>
      <c r="P365" s="581"/>
      <c r="Q365" s="581"/>
      <c r="R365" s="581"/>
      <c r="S365" s="581"/>
      <c r="T365" s="581"/>
      <c r="U365" s="581"/>
      <c r="V365" s="581"/>
      <c r="W365" s="581"/>
      <c r="X365" s="581"/>
      <c r="Y365" s="581"/>
      <c r="Z365" s="581"/>
      <c r="AA365" s="581"/>
      <c r="AB365" s="581"/>
      <c r="AC365" s="581"/>
      <c r="AD365" s="581"/>
      <c r="AE365" s="581"/>
      <c r="AF365" s="581"/>
      <c r="AG365" s="581"/>
      <c r="AH365" s="581"/>
      <c r="AI365" s="581"/>
      <c r="AJ365" s="565">
        <f>IFERROR($E365*SUMIF('Daily Log'!$CK$18:$CK$1017,$B365,'Daily Log'!$CL$18:$CL$1017),0)</f>
        <v>9</v>
      </c>
      <c r="AK365" s="565">
        <f>IFERROR($E365*SUMIF('Daily Log'!$CN$18:$CN$1017,$B365,'Daily Log'!$CO$18:$CO$1017),0)</f>
        <v>0</v>
      </c>
    </row>
    <row r="366" spans="2:37" ht="33.75" hidden="1" customHeight="1">
      <c r="B366" s="584"/>
      <c r="C366" s="583"/>
      <c r="D366" s="577"/>
      <c r="E366" s="570"/>
      <c r="F366" s="571">
        <f t="shared" ref="F366" si="6">SUM($G366:$AK366)</f>
        <v>0</v>
      </c>
      <c r="G366" s="581"/>
      <c r="H366" s="581"/>
      <c r="I366" s="581"/>
      <c r="J366" s="581"/>
      <c r="K366" s="581"/>
      <c r="L366" s="581"/>
      <c r="M366" s="581"/>
      <c r="N366" s="581"/>
      <c r="O366" s="581"/>
      <c r="P366" s="581"/>
      <c r="Q366" s="581"/>
      <c r="R366" s="581"/>
      <c r="S366" s="581"/>
      <c r="T366" s="581"/>
      <c r="U366" s="581"/>
      <c r="V366" s="581"/>
      <c r="W366" s="581"/>
      <c r="X366" s="581"/>
      <c r="Y366" s="581"/>
      <c r="Z366" s="581"/>
      <c r="AA366" s="581"/>
      <c r="AB366" s="581"/>
      <c r="AC366" s="581"/>
      <c r="AD366" s="581"/>
      <c r="AE366" s="581"/>
      <c r="AF366" s="581"/>
      <c r="AG366" s="581"/>
      <c r="AH366" s="581"/>
      <c r="AI366" s="581"/>
      <c r="AJ366" s="565">
        <f>IFERROR($E366*SUMIF('Daily Log'!$CN$18:$CN$1017,$B366,'Daily Log'!$CO$18:$CO$1017),0)</f>
        <v>0</v>
      </c>
      <c r="AK366" s="565">
        <f>IFERROR($E366*SUMIF('Daily Log'!$CN$18:$CN$1017,$B366,'Daily Log'!$CO$18:$CO$1017),0)</f>
        <v>0</v>
      </c>
    </row>
    <row r="367" spans="2:37" ht="33.75" hidden="1" customHeight="1">
      <c r="B367" s="584"/>
      <c r="C367" s="583"/>
      <c r="D367" s="577"/>
      <c r="E367" s="570"/>
      <c r="F367" s="585">
        <f t="shared" ref="F367:F408" si="7">SUM($G367:$AK367)</f>
        <v>0</v>
      </c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65">
        <f>IFERROR($E367*SUMIF('Daily Log'!$CN$18:$CN$1017,$B367,'Daily Log'!$CO$18:$CO$1017),0)</f>
        <v>0</v>
      </c>
      <c r="AK367" s="572">
        <f>IFERROR($E367*SUMIF('[4]Daily Log'!$CN$18:$CN$1017,$B367,'[4]Daily Log'!$CO$18:$CO$1017),0)</f>
        <v>0</v>
      </c>
    </row>
    <row r="368" spans="2:37" ht="33.75" hidden="1" customHeight="1">
      <c r="B368" s="584"/>
      <c r="C368" s="583"/>
      <c r="D368" s="577"/>
      <c r="E368" s="570"/>
      <c r="F368" s="585">
        <f t="shared" si="7"/>
        <v>0</v>
      </c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65">
        <f>IFERROR($E368*SUMIF('Daily Log'!$CN$18:$CN$1017,$B368,'Daily Log'!$CO$18:$CO$1017),0)</f>
        <v>0</v>
      </c>
      <c r="AK368" s="572">
        <f>IFERROR($E368*SUMIF('[4]Daily Log'!$CN$18:$CN$1017,$B368,'[4]Daily Log'!$CO$18:$CO$1017),0)</f>
        <v>0</v>
      </c>
    </row>
    <row r="369" spans="2:37" ht="33.75" hidden="1" customHeight="1">
      <c r="B369" s="584"/>
      <c r="C369" s="583"/>
      <c r="D369" s="577"/>
      <c r="E369" s="570"/>
      <c r="F369" s="585">
        <f t="shared" si="7"/>
        <v>0</v>
      </c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65">
        <f>IFERROR($E369*SUMIF('Daily Log'!$CN$18:$CN$1017,$B369,'Daily Log'!$CO$18:$CO$1017),0)</f>
        <v>0</v>
      </c>
      <c r="AK369" s="572">
        <f>IFERROR($E369*SUMIF('[4]Daily Log'!$CN$18:$CN$1017,$B369,'[4]Daily Log'!$CO$18:$CO$1017),0)</f>
        <v>0</v>
      </c>
    </row>
    <row r="370" spans="2:37" ht="33.75" hidden="1" customHeight="1">
      <c r="B370" s="584"/>
      <c r="C370" s="583"/>
      <c r="D370" s="577"/>
      <c r="E370" s="570"/>
      <c r="F370" s="585">
        <f t="shared" si="7"/>
        <v>0</v>
      </c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>
        <f>IFERROR($E370*SUMIF('[4]Daily Log'!$CN$18:$CN$1017,$B370,'[4]Daily Log'!$CO$18:$CO$1017),0)</f>
        <v>0</v>
      </c>
    </row>
    <row r="371" spans="2:37" ht="33.75" hidden="1" customHeight="1">
      <c r="B371" s="584"/>
      <c r="C371" s="583"/>
      <c r="D371" s="577"/>
      <c r="E371" s="570"/>
      <c r="F371" s="585">
        <f t="shared" si="7"/>
        <v>0</v>
      </c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>
        <f>IFERROR($E371*SUMIF('[4]Daily Log'!$CN$18:$CN$1017,$B371,'[4]Daily Log'!$CO$18:$CO$1017),0)</f>
        <v>0</v>
      </c>
    </row>
    <row r="372" spans="2:37" ht="33.75" hidden="1" customHeight="1">
      <c r="B372" s="1270"/>
      <c r="C372" s="1271"/>
      <c r="D372" s="577"/>
      <c r="E372" s="570"/>
      <c r="F372" s="585">
        <f t="shared" si="7"/>
        <v>0</v>
      </c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>
        <f>IFERROR($E372*SUMIF('[4]Daily Log'!$CN$18:$CN$1017,$B372,'[4]Daily Log'!$CO$18:$CO$1017),0)</f>
        <v>0</v>
      </c>
    </row>
    <row r="373" spans="2:37" ht="33.75" hidden="1" customHeight="1">
      <c r="B373" s="1270"/>
      <c r="C373" s="1271"/>
      <c r="D373" s="577"/>
      <c r="E373" s="570"/>
      <c r="F373" s="585">
        <f t="shared" si="7"/>
        <v>0</v>
      </c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>
        <f>IFERROR($E373*SUMIF('[4]Daily Log'!$CN$18:$CN$1017,$B373,'[4]Daily Log'!$CO$18:$CO$1017),0)</f>
        <v>0</v>
      </c>
    </row>
    <row r="374" spans="2:37" ht="33.75" hidden="1" customHeight="1">
      <c r="B374" s="1270"/>
      <c r="C374" s="1271"/>
      <c r="D374" s="577"/>
      <c r="E374" s="570"/>
      <c r="F374" s="585">
        <f t="shared" si="7"/>
        <v>0</v>
      </c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>
        <f>IFERROR($E374*SUMIF('[4]Daily Log'!$CN$18:$CN$1017,$B374,'[4]Daily Log'!$CO$18:$CO$1017),0)</f>
        <v>0</v>
      </c>
    </row>
    <row r="375" spans="2:37" ht="33.75" hidden="1" customHeight="1">
      <c r="B375" s="1270"/>
      <c r="C375" s="1271"/>
      <c r="D375" s="577"/>
      <c r="E375" s="570"/>
      <c r="F375" s="585">
        <f t="shared" si="7"/>
        <v>0</v>
      </c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>
        <f>IFERROR($E375*SUMIF('[4]Daily Log'!$CN$18:$CN$1017,$B375,'[4]Daily Log'!$CO$18:$CO$1017),0)</f>
        <v>0</v>
      </c>
    </row>
    <row r="376" spans="2:37" ht="33.75" hidden="1" customHeight="1">
      <c r="B376" s="1270"/>
      <c r="C376" s="1271"/>
      <c r="D376" s="577"/>
      <c r="E376" s="570"/>
      <c r="F376" s="585">
        <f t="shared" si="7"/>
        <v>0</v>
      </c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>
        <f>IFERROR($E376*SUMIF('[4]Daily Log'!$CN$18:$CN$1017,$B376,'[4]Daily Log'!$CO$18:$CO$1017),0)</f>
        <v>0</v>
      </c>
    </row>
    <row r="377" spans="2:37" ht="33.75" hidden="1" customHeight="1">
      <c r="B377" s="1270"/>
      <c r="C377" s="1271"/>
      <c r="D377" s="577"/>
      <c r="E377" s="570"/>
      <c r="F377" s="585">
        <f t="shared" si="7"/>
        <v>0</v>
      </c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>
        <f>IFERROR($E377*SUMIF('[4]Daily Log'!$CN$18:$CN$1017,$B377,'[4]Daily Log'!$CO$18:$CO$1017),0)</f>
        <v>0</v>
      </c>
    </row>
    <row r="378" spans="2:37" ht="33.75" hidden="1" customHeight="1">
      <c r="B378" s="1270"/>
      <c r="C378" s="1271"/>
      <c r="D378" s="577"/>
      <c r="E378" s="570"/>
      <c r="F378" s="585">
        <f t="shared" si="7"/>
        <v>0</v>
      </c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>
        <f>IFERROR($E378*SUMIF('[4]Daily Log'!$CN$18:$CN$1017,$B378,'[4]Daily Log'!$CO$18:$CO$1017),0)</f>
        <v>0</v>
      </c>
    </row>
    <row r="379" spans="2:37" ht="33.75" hidden="1" customHeight="1">
      <c r="B379" s="1270"/>
      <c r="C379" s="1271"/>
      <c r="D379" s="577"/>
      <c r="E379" s="570"/>
      <c r="F379" s="585">
        <f t="shared" si="7"/>
        <v>0</v>
      </c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>
        <f>IFERROR($E379*SUMIF('[4]Daily Log'!$CN$18:$CN$1017,$B379,'[4]Daily Log'!$CO$18:$CO$1017),0)</f>
        <v>0</v>
      </c>
    </row>
    <row r="380" spans="2:37" ht="33.75" hidden="1" customHeight="1">
      <c r="B380" s="1270"/>
      <c r="C380" s="1271"/>
      <c r="D380" s="577"/>
      <c r="E380" s="570"/>
      <c r="F380" s="585">
        <f t="shared" si="7"/>
        <v>0</v>
      </c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>
        <f>IFERROR($E380*SUMIF('[4]Daily Log'!$CN$18:$CN$1017,$B380,'[4]Daily Log'!$CO$18:$CO$1017),0)</f>
        <v>0</v>
      </c>
    </row>
    <row r="381" spans="2:37" ht="33.75" hidden="1" customHeight="1">
      <c r="B381" s="1270"/>
      <c r="C381" s="1271"/>
      <c r="D381" s="577"/>
      <c r="E381" s="570"/>
      <c r="F381" s="585">
        <f t="shared" si="7"/>
        <v>0</v>
      </c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>
        <f>IFERROR($E381*SUMIF('[4]Daily Log'!$CN$18:$CN$1017,$B381,'[4]Daily Log'!$CO$18:$CO$1017),0)</f>
        <v>0</v>
      </c>
    </row>
    <row r="382" spans="2:37" ht="33.75" hidden="1" customHeight="1">
      <c r="B382" s="1270"/>
      <c r="C382" s="1271"/>
      <c r="D382" s="577"/>
      <c r="E382" s="570"/>
      <c r="F382" s="585">
        <f t="shared" si="7"/>
        <v>0</v>
      </c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>
        <f>IFERROR($E382*SUMIF('[4]Daily Log'!$CN$18:$CN$1017,$B382,'[4]Daily Log'!$CO$18:$CO$1017),0)</f>
        <v>0</v>
      </c>
    </row>
    <row r="383" spans="2:37" ht="33.75" hidden="1" customHeight="1">
      <c r="B383" s="1270"/>
      <c r="C383" s="1271"/>
      <c r="D383" s="577"/>
      <c r="E383" s="570"/>
      <c r="F383" s="585">
        <f t="shared" si="7"/>
        <v>0</v>
      </c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>
        <f>IFERROR($E383*SUMIF('[4]Daily Log'!$CN$18:$CN$1017,$B383,'[4]Daily Log'!$CO$18:$CO$1017),0)</f>
        <v>0</v>
      </c>
    </row>
    <row r="384" spans="2:37" ht="33.75" hidden="1" customHeight="1">
      <c r="B384" s="1270"/>
      <c r="C384" s="1271"/>
      <c r="D384" s="577"/>
      <c r="E384" s="570"/>
      <c r="F384" s="585">
        <f t="shared" si="7"/>
        <v>0</v>
      </c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>
        <f>IFERROR($E384*SUMIF('[4]Daily Log'!$CN$18:$CN$1017,$B384,'[4]Daily Log'!$CO$18:$CO$1017),0)</f>
        <v>0</v>
      </c>
    </row>
    <row r="385" spans="2:37" ht="33.75" hidden="1" customHeight="1">
      <c r="B385" s="1270"/>
      <c r="C385" s="1271"/>
      <c r="D385" s="577"/>
      <c r="E385" s="570"/>
      <c r="F385" s="585">
        <f t="shared" si="7"/>
        <v>0</v>
      </c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>
        <f>IFERROR($E385*SUMIF('[4]Daily Log'!$CN$18:$CN$1017,$B385,'[4]Daily Log'!$CO$18:$CO$1017),0)</f>
        <v>0</v>
      </c>
    </row>
    <row r="386" spans="2:37" ht="33.75" hidden="1" customHeight="1">
      <c r="B386" s="1270"/>
      <c r="C386" s="1271"/>
      <c r="D386" s="577"/>
      <c r="E386" s="570"/>
      <c r="F386" s="585">
        <f t="shared" si="7"/>
        <v>0</v>
      </c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>
        <f>IFERROR($E386*SUMIF('[4]Daily Log'!$CN$18:$CN$1017,$B386,'[4]Daily Log'!$CO$18:$CO$1017),0)</f>
        <v>0</v>
      </c>
    </row>
    <row r="387" spans="2:37" ht="33.75" hidden="1" customHeight="1">
      <c r="B387" s="1272"/>
      <c r="C387" s="1273"/>
      <c r="D387" s="577"/>
      <c r="E387" s="570"/>
      <c r="F387" s="585">
        <f t="shared" si="7"/>
        <v>0</v>
      </c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>
        <f>IFERROR($E387*SUMIF('[4]Daily Log'!$CN$18:$CN$1017,$B387,'[4]Daily Log'!$CO$18:$CO$1017),0)</f>
        <v>0</v>
      </c>
    </row>
    <row r="388" spans="2:37" ht="33.75" hidden="1" customHeight="1">
      <c r="B388" s="1272"/>
      <c r="C388" s="1273"/>
      <c r="D388" s="577"/>
      <c r="E388" s="570"/>
      <c r="F388" s="585">
        <f t="shared" si="7"/>
        <v>0</v>
      </c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>
        <f>IFERROR($E388*SUMIF('[4]Daily Log'!$CN$18:$CN$1017,$B388,'[4]Daily Log'!$CO$18:$CO$1017),0)</f>
        <v>0</v>
      </c>
    </row>
    <row r="389" spans="2:37" ht="33.75" hidden="1" customHeight="1">
      <c r="B389" s="1272"/>
      <c r="C389" s="1273"/>
      <c r="D389" s="577"/>
      <c r="E389" s="570"/>
      <c r="F389" s="585">
        <f t="shared" si="7"/>
        <v>0</v>
      </c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>
        <f>IFERROR($E389*SUMIF('[4]Daily Log'!$CN$18:$CN$1017,$B389,'[4]Daily Log'!$CO$18:$CO$1017),0)</f>
        <v>0</v>
      </c>
    </row>
    <row r="390" spans="2:37" ht="33.75" hidden="1" customHeight="1">
      <c r="B390" s="1272"/>
      <c r="C390" s="1273"/>
      <c r="D390" s="577"/>
      <c r="E390" s="570"/>
      <c r="F390" s="585">
        <f t="shared" si="7"/>
        <v>0</v>
      </c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>
        <f>IFERROR($E390*SUMIF('[4]Daily Log'!$CN$18:$CN$1017,$B390,'[4]Daily Log'!$CO$18:$CO$1017),0)</f>
        <v>0</v>
      </c>
    </row>
    <row r="391" spans="2:37" ht="33.75" hidden="1" customHeight="1">
      <c r="B391" s="1272"/>
      <c r="C391" s="1273"/>
      <c r="D391" s="577"/>
      <c r="E391" s="570"/>
      <c r="F391" s="585">
        <f t="shared" si="7"/>
        <v>0</v>
      </c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>
        <f>IFERROR($E391*SUMIF('[4]Daily Log'!$CN$18:$CN$1017,$B391,'[4]Daily Log'!$CO$18:$CO$1017),0)</f>
        <v>0</v>
      </c>
    </row>
    <row r="392" spans="2:37" ht="33.75" hidden="1" customHeight="1">
      <c r="B392" s="1272"/>
      <c r="C392" s="1273"/>
      <c r="D392" s="577"/>
      <c r="E392" s="570"/>
      <c r="F392" s="585">
        <f t="shared" si="7"/>
        <v>0</v>
      </c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>
        <f>IFERROR($E392*SUMIF('[4]Daily Log'!$CN$18:$CN$1017,$B392,'[4]Daily Log'!$CO$18:$CO$1017),0)</f>
        <v>0</v>
      </c>
    </row>
    <row r="393" spans="2:37" ht="33.75" hidden="1" customHeight="1">
      <c r="B393" s="1272"/>
      <c r="C393" s="1273"/>
      <c r="D393" s="577"/>
      <c r="E393" s="570"/>
      <c r="F393" s="585">
        <f t="shared" si="7"/>
        <v>0</v>
      </c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>
        <f>IFERROR($E393*SUMIF('[4]Daily Log'!$CN$18:$CN$1017,$B393,'[4]Daily Log'!$CO$18:$CO$1017),0)</f>
        <v>0</v>
      </c>
    </row>
    <row r="394" spans="2:37" ht="33.75" hidden="1" customHeight="1">
      <c r="B394" s="1272"/>
      <c r="C394" s="1273"/>
      <c r="D394" s="577"/>
      <c r="E394" s="570"/>
      <c r="F394" s="585">
        <f t="shared" si="7"/>
        <v>0</v>
      </c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>
        <f>IFERROR($E394*SUMIF('[4]Daily Log'!$CN$18:$CN$1017,$B394,'[4]Daily Log'!$CO$18:$CO$1017),0)</f>
        <v>0</v>
      </c>
    </row>
    <row r="395" spans="2:37" ht="33.75" hidden="1" customHeight="1">
      <c r="B395" s="1272"/>
      <c r="C395" s="1273"/>
      <c r="D395" s="577"/>
      <c r="E395" s="570"/>
      <c r="F395" s="585">
        <f t="shared" si="7"/>
        <v>0</v>
      </c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>
        <f>IFERROR($E395*SUMIF('[4]Daily Log'!$CN$18:$CN$1017,$B395,'[4]Daily Log'!$CO$18:$CO$1017),0)</f>
        <v>0</v>
      </c>
    </row>
    <row r="396" spans="2:37" ht="33.75" hidden="1" customHeight="1">
      <c r="B396" s="1272"/>
      <c r="C396" s="1273"/>
      <c r="D396" s="577"/>
      <c r="E396" s="570"/>
      <c r="F396" s="585">
        <f t="shared" si="7"/>
        <v>0</v>
      </c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>
        <f>IFERROR($E396*SUMIF('[4]Daily Log'!$CN$18:$CN$1017,$B396,'[4]Daily Log'!$CO$18:$CO$1017),0)</f>
        <v>0</v>
      </c>
    </row>
    <row r="397" spans="2:37" ht="33.75" hidden="1" customHeight="1">
      <c r="B397" s="1272"/>
      <c r="C397" s="1273"/>
      <c r="D397" s="577"/>
      <c r="E397" s="570"/>
      <c r="F397" s="585">
        <f t="shared" si="7"/>
        <v>0</v>
      </c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>
        <f>IFERROR($E397*SUMIF('[4]Daily Log'!$CN$18:$CN$1017,$B397,'[4]Daily Log'!$CO$18:$CO$1017),0)</f>
        <v>0</v>
      </c>
    </row>
    <row r="398" spans="2:37" ht="33.75" hidden="1" customHeight="1">
      <c r="B398" s="1272"/>
      <c r="C398" s="1273"/>
      <c r="D398" s="577"/>
      <c r="E398" s="570"/>
      <c r="F398" s="585">
        <f t="shared" si="7"/>
        <v>0</v>
      </c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>
        <f>IFERROR($E398*SUMIF('[4]Daily Log'!$CN$18:$CN$1017,$B398,'[4]Daily Log'!$CO$18:$CO$1017),0)</f>
        <v>0</v>
      </c>
    </row>
    <row r="399" spans="2:37" ht="33.75" hidden="1" customHeight="1">
      <c r="B399" s="1272"/>
      <c r="C399" s="1273"/>
      <c r="D399" s="577"/>
      <c r="E399" s="570"/>
      <c r="F399" s="585">
        <f t="shared" si="7"/>
        <v>0</v>
      </c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>
        <f>IFERROR($E399*SUMIF('[4]Daily Log'!$CN$18:$CN$1017,$B399,'[4]Daily Log'!$CO$18:$CO$1017),0)</f>
        <v>0</v>
      </c>
    </row>
    <row r="400" spans="2:37" ht="33.75" hidden="1" customHeight="1">
      <c r="B400" s="1272"/>
      <c r="C400" s="1273"/>
      <c r="D400" s="577"/>
      <c r="E400" s="570"/>
      <c r="F400" s="585">
        <f t="shared" si="7"/>
        <v>0</v>
      </c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>
        <f>IFERROR($E400*SUMIF('[4]Daily Log'!$CN$18:$CN$1017,$B400,'[4]Daily Log'!$CO$18:$CO$1017),0)</f>
        <v>0</v>
      </c>
    </row>
    <row r="401" spans="2:37" ht="33.75" hidden="1" customHeight="1">
      <c r="B401" s="1272"/>
      <c r="C401" s="1273"/>
      <c r="D401" s="577"/>
      <c r="E401" s="570"/>
      <c r="F401" s="585">
        <f t="shared" si="7"/>
        <v>0</v>
      </c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>
        <f>IFERROR($E401*SUMIF('[4]Daily Log'!$CN$18:$CN$1017,$B401,'[4]Daily Log'!$CO$18:$CO$1017),0)</f>
        <v>0</v>
      </c>
    </row>
    <row r="402" spans="2:37" ht="33.75" hidden="1" customHeight="1">
      <c r="B402" s="1272"/>
      <c r="C402" s="1273"/>
      <c r="D402" s="577"/>
      <c r="E402" s="570"/>
      <c r="F402" s="585">
        <f t="shared" si="7"/>
        <v>0</v>
      </c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>
        <f>IFERROR($E402*SUMIF('[4]Daily Log'!$CN$18:$CN$1017,$B402,'[4]Daily Log'!$CO$18:$CO$1017),0)</f>
        <v>0</v>
      </c>
    </row>
    <row r="403" spans="2:37" ht="33.75" hidden="1" customHeight="1">
      <c r="B403" s="1272"/>
      <c r="C403" s="1273"/>
      <c r="D403" s="577"/>
      <c r="E403" s="570"/>
      <c r="F403" s="585">
        <f t="shared" si="7"/>
        <v>0</v>
      </c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>
        <f>IFERROR($E403*SUMIF('[4]Daily Log'!$CN$18:$CN$1017,$B403,'[4]Daily Log'!$CO$18:$CO$1017),0)</f>
        <v>0</v>
      </c>
    </row>
    <row r="404" spans="2:37" ht="33.75" hidden="1" customHeight="1">
      <c r="B404" s="1272"/>
      <c r="C404" s="1273"/>
      <c r="D404" s="577"/>
      <c r="E404" s="570"/>
      <c r="F404" s="585">
        <f t="shared" si="7"/>
        <v>0</v>
      </c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>
        <f>IFERROR($E404*SUMIF('[4]Daily Log'!$CN$18:$CN$1017,$B404,'[4]Daily Log'!$CO$18:$CO$1017),0)</f>
        <v>0</v>
      </c>
    </row>
    <row r="405" spans="2:37" ht="33.75" hidden="1" customHeight="1">
      <c r="B405" s="1272"/>
      <c r="C405" s="1273"/>
      <c r="D405" s="577"/>
      <c r="E405" s="570"/>
      <c r="F405" s="585">
        <f t="shared" si="7"/>
        <v>0</v>
      </c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>
        <f>IFERROR($E405*SUMIF('[4]Daily Log'!$CN$18:$CN$1017,$B405,'[4]Daily Log'!$CO$18:$CO$1017),0)</f>
        <v>0</v>
      </c>
    </row>
    <row r="406" spans="2:37" ht="33.75" hidden="1" customHeight="1">
      <c r="B406" s="1272"/>
      <c r="C406" s="1273"/>
      <c r="D406" s="577"/>
      <c r="E406" s="570"/>
      <c r="F406" s="585">
        <f t="shared" si="7"/>
        <v>0</v>
      </c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>
        <f>IFERROR($E406*SUMIF('[4]Daily Log'!$CN$18:$CN$1017,$B406,'[4]Daily Log'!$CO$18:$CO$1017),0)</f>
        <v>0</v>
      </c>
    </row>
    <row r="407" spans="2:37" ht="33.75" hidden="1" customHeight="1">
      <c r="B407" s="1272"/>
      <c r="C407" s="1273"/>
      <c r="D407" s="577"/>
      <c r="E407" s="570"/>
      <c r="F407" s="585">
        <f t="shared" si="7"/>
        <v>0</v>
      </c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>
        <f>IFERROR($E407*SUMIF('[4]Daily Log'!$CN$18:$CN$1017,$B407,'[4]Daily Log'!$CO$18:$CO$1017),0)</f>
        <v>0</v>
      </c>
    </row>
    <row r="408" spans="2:37" ht="33.75" hidden="1" customHeight="1">
      <c r="B408" s="1272"/>
      <c r="C408" s="1273"/>
      <c r="D408" s="577"/>
      <c r="E408" s="570"/>
      <c r="F408" s="585">
        <f t="shared" si="7"/>
        <v>0</v>
      </c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>
        <f>IFERROR($E408*SUMIF('[4]Daily Log'!$CN$18:$CN$1017,$B408,'[4]Daily Log'!$CO$18:$CO$1017),0)</f>
        <v>0</v>
      </c>
    </row>
    <row r="409" spans="2:37" ht="33.75" hidden="1" customHeight="1">
      <c r="B409" s="1272"/>
      <c r="C409" s="1273"/>
      <c r="D409" s="577"/>
      <c r="E409" s="570"/>
      <c r="F409" s="585">
        <f t="shared" ref="F409:F440" si="8">SUM($G409:$AK409)</f>
        <v>0</v>
      </c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>
        <f>IFERROR($E409*SUMIF('[4]Daily Log'!$CN$18:$CN$1017,$B409,'[4]Daily Log'!$CO$18:$CO$1017),0)</f>
        <v>0</v>
      </c>
    </row>
    <row r="410" spans="2:37" ht="33.75" hidden="1" customHeight="1">
      <c r="B410" s="1272"/>
      <c r="C410" s="1273"/>
      <c r="D410" s="577"/>
      <c r="E410" s="570"/>
      <c r="F410" s="585">
        <f t="shared" si="8"/>
        <v>0</v>
      </c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>
        <f>IFERROR($E410*SUMIF('[4]Daily Log'!$CN$18:$CN$1017,$B410,'[4]Daily Log'!$CO$18:$CO$1017),0)</f>
        <v>0</v>
      </c>
    </row>
    <row r="411" spans="2:37" ht="33.75" hidden="1" customHeight="1">
      <c r="B411" s="1272"/>
      <c r="C411" s="1273"/>
      <c r="D411" s="577"/>
      <c r="E411" s="570"/>
      <c r="F411" s="585">
        <f t="shared" si="8"/>
        <v>0</v>
      </c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>
        <f>IFERROR($E411*SUMIF('[4]Daily Log'!$CN$18:$CN$1017,$B411,'[4]Daily Log'!$CO$18:$CO$1017),0)</f>
        <v>0</v>
      </c>
    </row>
    <row r="412" spans="2:37" ht="33.75" hidden="1" customHeight="1">
      <c r="B412" s="1272"/>
      <c r="C412" s="1273"/>
      <c r="D412" s="577"/>
      <c r="E412" s="570"/>
      <c r="F412" s="585">
        <f t="shared" si="8"/>
        <v>0</v>
      </c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>
        <f>IFERROR($E412*SUMIF('[4]Daily Log'!$CN$18:$CN$1017,$B412,'[4]Daily Log'!$CO$18:$CO$1017),0)</f>
        <v>0</v>
      </c>
    </row>
    <row r="413" spans="2:37" ht="33.75" hidden="1" customHeight="1">
      <c r="B413" s="1272"/>
      <c r="C413" s="1273"/>
      <c r="D413" s="577"/>
      <c r="E413" s="570"/>
      <c r="F413" s="585">
        <f t="shared" si="8"/>
        <v>0</v>
      </c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>
        <f>IFERROR($E413*SUMIF('[4]Daily Log'!$CN$18:$CN$1017,$B413,'[4]Daily Log'!$CO$18:$CO$1017),0)</f>
        <v>0</v>
      </c>
    </row>
    <row r="414" spans="2:37" ht="33.75" hidden="1" customHeight="1">
      <c r="B414" s="1272"/>
      <c r="C414" s="1273"/>
      <c r="D414" s="577"/>
      <c r="E414" s="570"/>
      <c r="F414" s="585">
        <f t="shared" si="8"/>
        <v>0</v>
      </c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>
        <f>IFERROR($E414*SUMIF('[4]Daily Log'!$CN$18:$CN$1017,$B414,'[4]Daily Log'!$CO$18:$CO$1017),0)</f>
        <v>0</v>
      </c>
    </row>
    <row r="415" spans="2:37" ht="33.75" hidden="1" customHeight="1">
      <c r="B415" s="1272"/>
      <c r="C415" s="1273"/>
      <c r="D415" s="577"/>
      <c r="E415" s="570"/>
      <c r="F415" s="585">
        <f t="shared" si="8"/>
        <v>0</v>
      </c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>
        <f>IFERROR($E415*SUMIF('[4]Daily Log'!$CN$18:$CN$1017,$B415,'[4]Daily Log'!$CO$18:$CO$1017),0)</f>
        <v>0</v>
      </c>
    </row>
    <row r="416" spans="2:37" ht="33.75" hidden="1" customHeight="1">
      <c r="B416" s="1272"/>
      <c r="C416" s="1273"/>
      <c r="D416" s="577"/>
      <c r="E416" s="570"/>
      <c r="F416" s="585">
        <f t="shared" si="8"/>
        <v>0</v>
      </c>
      <c r="G416" s="572"/>
      <c r="H416" s="572"/>
      <c r="I416" s="572"/>
      <c r="J416" s="572"/>
      <c r="K416" s="572"/>
      <c r="L416" s="572"/>
      <c r="M416" s="572"/>
      <c r="N416" s="572"/>
      <c r="O416" s="572"/>
      <c r="P416" s="572"/>
      <c r="Q416" s="572"/>
      <c r="R416" s="572"/>
      <c r="S416" s="572"/>
      <c r="T416" s="572"/>
      <c r="U416" s="572"/>
      <c r="V416" s="572"/>
      <c r="W416" s="572"/>
      <c r="X416" s="572"/>
      <c r="Y416" s="572"/>
      <c r="Z416" s="572"/>
      <c r="AA416" s="572"/>
      <c r="AB416" s="572"/>
      <c r="AC416" s="572"/>
      <c r="AD416" s="572"/>
      <c r="AE416" s="572"/>
      <c r="AF416" s="572"/>
      <c r="AG416" s="572"/>
      <c r="AH416" s="572"/>
      <c r="AI416" s="572"/>
      <c r="AJ416" s="572"/>
      <c r="AK416" s="572">
        <f>IFERROR($E416*SUMIF('[4]Daily Log'!$CN$18:$CN$1017,$B416,'[4]Daily Log'!$CO$18:$CO$1017),0)</f>
        <v>0</v>
      </c>
    </row>
    <row r="417" spans="2:37" ht="33.75" hidden="1" customHeight="1">
      <c r="B417" s="1272"/>
      <c r="C417" s="1273"/>
      <c r="D417" s="577"/>
      <c r="E417" s="570"/>
      <c r="F417" s="585">
        <f t="shared" si="8"/>
        <v>0</v>
      </c>
      <c r="G417" s="572"/>
      <c r="H417" s="572"/>
      <c r="I417" s="572"/>
      <c r="J417" s="572"/>
      <c r="K417" s="572"/>
      <c r="L417" s="572"/>
      <c r="M417" s="572"/>
      <c r="N417" s="572"/>
      <c r="O417" s="572"/>
      <c r="P417" s="572"/>
      <c r="Q417" s="572"/>
      <c r="R417" s="572"/>
      <c r="S417" s="572"/>
      <c r="T417" s="572"/>
      <c r="U417" s="572"/>
      <c r="V417" s="572"/>
      <c r="W417" s="572"/>
      <c r="X417" s="572"/>
      <c r="Y417" s="572"/>
      <c r="Z417" s="572"/>
      <c r="AA417" s="572"/>
      <c r="AB417" s="572"/>
      <c r="AC417" s="572"/>
      <c r="AD417" s="572"/>
      <c r="AE417" s="572"/>
      <c r="AF417" s="572"/>
      <c r="AG417" s="572"/>
      <c r="AH417" s="572"/>
      <c r="AI417" s="572"/>
      <c r="AJ417" s="572"/>
      <c r="AK417" s="572">
        <f>IFERROR($E417*SUMIF('[4]Daily Log'!$CN$18:$CN$1017,$B417,'[4]Daily Log'!$CO$18:$CO$1017),0)</f>
        <v>0</v>
      </c>
    </row>
    <row r="418" spans="2:37" ht="33.75" hidden="1" customHeight="1">
      <c r="B418" s="1272"/>
      <c r="C418" s="1273"/>
      <c r="D418" s="577"/>
      <c r="E418" s="570"/>
      <c r="F418" s="585">
        <f t="shared" si="8"/>
        <v>0</v>
      </c>
      <c r="G418" s="572"/>
      <c r="H418" s="572"/>
      <c r="I418" s="572"/>
      <c r="J418" s="572"/>
      <c r="K418" s="572"/>
      <c r="L418" s="572"/>
      <c r="M418" s="572"/>
      <c r="N418" s="572"/>
      <c r="O418" s="572"/>
      <c r="P418" s="572"/>
      <c r="Q418" s="572"/>
      <c r="R418" s="572"/>
      <c r="S418" s="572"/>
      <c r="T418" s="572"/>
      <c r="U418" s="572"/>
      <c r="V418" s="572"/>
      <c r="W418" s="572"/>
      <c r="X418" s="572"/>
      <c r="Y418" s="572"/>
      <c r="Z418" s="572"/>
      <c r="AA418" s="572"/>
      <c r="AB418" s="572"/>
      <c r="AC418" s="572"/>
      <c r="AD418" s="572"/>
      <c r="AE418" s="572"/>
      <c r="AF418" s="572"/>
      <c r="AG418" s="572"/>
      <c r="AH418" s="572"/>
      <c r="AI418" s="572"/>
      <c r="AJ418" s="572"/>
      <c r="AK418" s="572">
        <f>IFERROR($E418*SUMIF('[4]Daily Log'!$CN$18:$CN$1017,$B418,'[4]Daily Log'!$CO$18:$CO$1017),0)</f>
        <v>0</v>
      </c>
    </row>
    <row r="419" spans="2:37" ht="33.75" hidden="1" customHeight="1">
      <c r="B419" s="1272"/>
      <c r="C419" s="1273"/>
      <c r="D419" s="577"/>
      <c r="E419" s="570"/>
      <c r="F419" s="585">
        <f t="shared" si="8"/>
        <v>0</v>
      </c>
      <c r="G419" s="572"/>
      <c r="H419" s="572"/>
      <c r="I419" s="572"/>
      <c r="J419" s="572"/>
      <c r="K419" s="572"/>
      <c r="L419" s="572"/>
      <c r="M419" s="572"/>
      <c r="N419" s="572"/>
      <c r="O419" s="572"/>
      <c r="P419" s="572"/>
      <c r="Q419" s="572"/>
      <c r="R419" s="572"/>
      <c r="S419" s="572"/>
      <c r="T419" s="572"/>
      <c r="U419" s="572"/>
      <c r="V419" s="572"/>
      <c r="W419" s="572"/>
      <c r="X419" s="572"/>
      <c r="Y419" s="572"/>
      <c r="Z419" s="572"/>
      <c r="AA419" s="572"/>
      <c r="AB419" s="572"/>
      <c r="AC419" s="572"/>
      <c r="AD419" s="572"/>
      <c r="AE419" s="572"/>
      <c r="AF419" s="572"/>
      <c r="AG419" s="572"/>
      <c r="AH419" s="572"/>
      <c r="AI419" s="572"/>
      <c r="AJ419" s="572"/>
      <c r="AK419" s="572">
        <f>IFERROR($E419*SUMIF('[4]Daily Log'!$CN$18:$CN$1017,$B419,'[4]Daily Log'!$CO$18:$CO$1017),0)</f>
        <v>0</v>
      </c>
    </row>
    <row r="420" spans="2:37" ht="33.75" hidden="1" customHeight="1">
      <c r="B420" s="1272"/>
      <c r="C420" s="1273"/>
      <c r="D420" s="577"/>
      <c r="E420" s="570"/>
      <c r="F420" s="585">
        <f t="shared" si="8"/>
        <v>0</v>
      </c>
      <c r="G420" s="572"/>
      <c r="H420" s="572"/>
      <c r="I420" s="572"/>
      <c r="J420" s="572"/>
      <c r="K420" s="572"/>
      <c r="L420" s="572"/>
      <c r="M420" s="572"/>
      <c r="N420" s="572"/>
      <c r="O420" s="572"/>
      <c r="P420" s="572"/>
      <c r="Q420" s="572"/>
      <c r="R420" s="572"/>
      <c r="S420" s="572"/>
      <c r="T420" s="572"/>
      <c r="U420" s="572"/>
      <c r="V420" s="572"/>
      <c r="W420" s="572"/>
      <c r="X420" s="572"/>
      <c r="Y420" s="572"/>
      <c r="Z420" s="572"/>
      <c r="AA420" s="572"/>
      <c r="AB420" s="572"/>
      <c r="AC420" s="572"/>
      <c r="AD420" s="572"/>
      <c r="AE420" s="572"/>
      <c r="AF420" s="572"/>
      <c r="AG420" s="572"/>
      <c r="AH420" s="572"/>
      <c r="AI420" s="572"/>
      <c r="AJ420" s="572"/>
      <c r="AK420" s="572">
        <f>IFERROR($E420*SUMIF('[4]Daily Log'!$CN$18:$CN$1017,$B420,'[4]Daily Log'!$CO$18:$CO$1017),0)</f>
        <v>0</v>
      </c>
    </row>
    <row r="421" spans="2:37" ht="33.75" hidden="1" customHeight="1">
      <c r="B421" s="1272"/>
      <c r="C421" s="1273"/>
      <c r="D421" s="577"/>
      <c r="E421" s="570"/>
      <c r="F421" s="585">
        <f t="shared" si="8"/>
        <v>0</v>
      </c>
      <c r="G421" s="572"/>
      <c r="H421" s="572"/>
      <c r="I421" s="572"/>
      <c r="J421" s="572"/>
      <c r="K421" s="572"/>
      <c r="L421" s="572"/>
      <c r="M421" s="572"/>
      <c r="N421" s="572"/>
      <c r="O421" s="572"/>
      <c r="P421" s="572"/>
      <c r="Q421" s="572"/>
      <c r="R421" s="572"/>
      <c r="S421" s="572"/>
      <c r="T421" s="572"/>
      <c r="U421" s="572"/>
      <c r="V421" s="572"/>
      <c r="W421" s="572"/>
      <c r="X421" s="572"/>
      <c r="Y421" s="572"/>
      <c r="Z421" s="572"/>
      <c r="AA421" s="572"/>
      <c r="AB421" s="572"/>
      <c r="AC421" s="572"/>
      <c r="AD421" s="572"/>
      <c r="AE421" s="572"/>
      <c r="AF421" s="572"/>
      <c r="AG421" s="572"/>
      <c r="AH421" s="572"/>
      <c r="AI421" s="572"/>
      <c r="AJ421" s="572"/>
      <c r="AK421" s="572">
        <f>IFERROR($E421*SUMIF('[4]Daily Log'!$CN$18:$CN$1017,$B421,'[4]Daily Log'!$CO$18:$CO$1017),0)</f>
        <v>0</v>
      </c>
    </row>
    <row r="422" spans="2:37" ht="33.75" hidden="1" customHeight="1">
      <c r="B422" s="1272"/>
      <c r="C422" s="1273"/>
      <c r="D422" s="577"/>
      <c r="E422" s="570"/>
      <c r="F422" s="585">
        <f t="shared" si="8"/>
        <v>0</v>
      </c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>
        <f>IFERROR($E422*SUMIF('[4]Daily Log'!$CN$18:$CN$1017,$B422,'[4]Daily Log'!$CO$18:$CO$1017),0)</f>
        <v>0</v>
      </c>
    </row>
    <row r="423" spans="2:37" ht="33.75" hidden="1" customHeight="1">
      <c r="B423" s="1274"/>
      <c r="C423" s="1275"/>
      <c r="D423" s="577"/>
      <c r="E423" s="570"/>
      <c r="F423" s="585">
        <f t="shared" si="8"/>
        <v>0</v>
      </c>
      <c r="G423" s="572">
        <f>IFERROR($E423*SUMIF('[4]Daily Log'!$B$18:$B$1017,$B423,'[4]Daily Log'!$C$18:$C$1017),0)</f>
        <v>0</v>
      </c>
      <c r="H423" s="572">
        <f>IFERROR($E423*SUMIF('[4]Daily Log'!$E$18:$E$1017,$B423,'[4]Daily Log'!$F$18:$F$1017),0)</f>
        <v>0</v>
      </c>
      <c r="I423" s="572">
        <f>IFERROR($E423*SUMIF('[4]Daily Log'!$H$18:$H$1017,$B423,'[4]Daily Log'!$I$18:$I$1017),0)</f>
        <v>0</v>
      </c>
      <c r="J423" s="572">
        <f>IFERROR($E423*SUMIF('[4]Daily Log'!$K$18:$K$1017,$B423,'[4]Daily Log'!$L$18:$L$1017),0)</f>
        <v>0</v>
      </c>
      <c r="K423" s="572">
        <f>IFERROR($E423*SUMIF('[4]Daily Log'!$N$18:$N$1017,$B423,'[4]Daily Log'!$O$18:$O$1017),0)</f>
        <v>0</v>
      </c>
      <c r="L423" s="572">
        <f>IFERROR($E423*SUMIF('[4]Daily Log'!$Q$18:$Q$1017,$B423,'[4]Daily Log'!$R$18:$R$1017),0)</f>
        <v>0</v>
      </c>
      <c r="M423" s="572">
        <f>IFERROR($E423*SUMIF('[4]Daily Log'!$T$18:$T$1017,$B423,'[4]Daily Log'!$U$18:$U$1017),0)</f>
        <v>0</v>
      </c>
      <c r="N423" s="572">
        <f>IFERROR($E423*SUMIF('[4]Daily Log'!$W$18:$W$1017,$B423,'[4]Daily Log'!$X$18:$X$1017),0)</f>
        <v>0</v>
      </c>
      <c r="O423" s="572">
        <f>IFERROR($E423*SUMIF('[4]Daily Log'!$Z$18:$Z$1017,$B423,'[4]Daily Log'!$AA$18:$AA$1017),0)</f>
        <v>0</v>
      </c>
      <c r="P423" s="572">
        <f>IFERROR($E423*SUMIF('[4]Daily Log'!$AC$18:$AC$1017,$B423,'[4]Daily Log'!$AD$18:$AD$1017),0)</f>
        <v>0</v>
      </c>
      <c r="Q423" s="572">
        <f>IFERROR($E423*SUMIF('[4]Daily Log'!$AF$18:$AF$1017,$B423,'[4]Daily Log'!$AG$18:$AG$1017),0)</f>
        <v>0</v>
      </c>
      <c r="R423" s="572">
        <f>IFERROR($E423*SUMIF('[4]Daily Log'!$AI$18:$AI$1017,$B423,'[4]Daily Log'!$AJ$18:$AJ$1017),0)</f>
        <v>0</v>
      </c>
      <c r="S423" s="572">
        <f>IFERROR($E423*SUMIF('[4]Daily Log'!$AL$18:$AL$1017,$B423,'[4]Daily Log'!$AM$18:$AM$1017),0)</f>
        <v>0</v>
      </c>
      <c r="T423" s="572">
        <f>IFERROR($E423*SUMIF('[4]Daily Log'!$AO$18:$AO$1017,$B423,'[4]Daily Log'!$AP$18:$AP$1017),0)</f>
        <v>0</v>
      </c>
      <c r="U423" s="572">
        <f>IFERROR($E423*SUMIF('[4]Daily Log'!$AR$18:$AR$1017,$B423,'[4]Daily Log'!$AS$18:$AS$1017),0)</f>
        <v>0</v>
      </c>
      <c r="V423" s="572">
        <f>IFERROR($E423*SUMIF('[4]Daily Log'!$AU$18:$AU$1017,$B423,'[4]Daily Log'!$AV$18:$AV$1017),0)</f>
        <v>0</v>
      </c>
      <c r="W423" s="572">
        <f>IFERROR($E423*SUMIF('[4]Daily Log'!$AX$18:$AX$1017,$B423,'[4]Daily Log'!$AY$18:$AY$1017),0)</f>
        <v>0</v>
      </c>
      <c r="X423" s="572">
        <f>IFERROR($E423*SUMIF('[4]Daily Log'!$BA$18:$BA$1017,$B423,'[4]Daily Log'!$BB$18:$BB$1017),0)</f>
        <v>0</v>
      </c>
      <c r="Y423" s="572">
        <f>IFERROR($E423*SUMIF('[4]Daily Log'!$BD$18:$BD$1017,$B423,'[4]Daily Log'!$BE$18:$BE$1017),0)</f>
        <v>0</v>
      </c>
      <c r="Z423" s="572">
        <f>IFERROR($E423*SUMIF('[4]Daily Log'!$BG$18:$BG$1017,$B423,'[4]Daily Log'!$BH$18:$BH$1017),0)</f>
        <v>0</v>
      </c>
      <c r="AA423" s="572">
        <f>IFERROR($E423*SUMIF('[4]Daily Log'!$BJ$18:$BJ$1017,$B423,'[4]Daily Log'!$BK$18:$BK$1017),0)</f>
        <v>0</v>
      </c>
      <c r="AB423" s="572">
        <f>IFERROR($E423*SUMIF('[4]Daily Log'!$BM$18:$BM$1017,$B423,'[4]Daily Log'!$BN$18:$BN$1017),0)</f>
        <v>0</v>
      </c>
      <c r="AC423" s="572">
        <f>IFERROR($E423*SUMIF('[4]Daily Log'!$BP$18:$BP$1017,$B423,'[4]Daily Log'!$BQ$18:$BQ$1017),0)</f>
        <v>0</v>
      </c>
      <c r="AD423" s="572">
        <f>IFERROR($E423*SUMIF('[4]Daily Log'!$BS$18:$BS$1017,$B423,'[4]Daily Log'!$BT$18:$BT$1017),0)</f>
        <v>0</v>
      </c>
      <c r="AE423" s="572">
        <f>IFERROR($E423*SUMIF('[4]Daily Log'!$BV$18:$BV$1017,$B423,'[4]Daily Log'!$BW$18:$BW$1017),0)</f>
        <v>0</v>
      </c>
      <c r="AF423" s="572">
        <f>IFERROR($E423*SUMIF('[4]Daily Log'!$BY$18:$BY$1017,$B423,'[4]Daily Log'!$BZ$18:$BZ$1017),0)</f>
        <v>0</v>
      </c>
      <c r="AG423" s="572">
        <f>IFERROR($E423*SUMIF('[4]Daily Log'!$CB$18:$CB$1017,$B423,'[4]Daily Log'!$CC$18:$CC$1017),0)</f>
        <v>0</v>
      </c>
      <c r="AH423" s="572">
        <f>IFERROR($E423*SUMIF('[4]Daily Log'!$CE$18:$CE$1017,$B423,'[4]Daily Log'!$CF$18:$CF$1017),0)</f>
        <v>0</v>
      </c>
      <c r="AI423" s="572">
        <f>IFERROR($E423*SUMIF('[4]Daily Log'!$CH$18:$CH$1017,$B423,'[4]Daily Log'!$CI$18:$CI$1017),0)</f>
        <v>0</v>
      </c>
      <c r="AJ423" s="572">
        <f>IFERROR($E423*SUMIF('[4]Daily Log'!$CK$18:$CK$1017,$B423,'[4]Daily Log'!$CL$18:$CL$1017),0)</f>
        <v>0</v>
      </c>
      <c r="AK423" s="572">
        <f>IFERROR($E423*SUMIF('[4]Daily Log'!$CN$18:$CN$1017,$B423,'[4]Daily Log'!$CO$18:$CO$1017),0)</f>
        <v>0</v>
      </c>
    </row>
    <row r="424" spans="2:37" ht="33.75" hidden="1" customHeight="1">
      <c r="B424" s="1276"/>
      <c r="C424" s="1277"/>
      <c r="D424" s="577"/>
      <c r="E424" s="570"/>
      <c r="F424" s="585">
        <f t="shared" si="8"/>
        <v>0</v>
      </c>
      <c r="G424" s="572">
        <f>IFERROR($E424*SUMIF('[4]Daily Log'!$B$18:$B$1017,$B424,'[4]Daily Log'!$C$18:$C$1017),0)</f>
        <v>0</v>
      </c>
      <c r="H424" s="572">
        <f>IFERROR($E424*SUMIF('[4]Daily Log'!$E$18:$E$1017,$B424,'[4]Daily Log'!$F$18:$F$1017),0)</f>
        <v>0</v>
      </c>
      <c r="I424" s="572">
        <f>IFERROR($E424*SUMIF('[4]Daily Log'!$H$18:$H$1017,$B424,'[4]Daily Log'!$I$18:$I$1017),0)</f>
        <v>0</v>
      </c>
      <c r="J424" s="572">
        <f>IFERROR($E424*SUMIF('[4]Daily Log'!$K$18:$K$1017,$B424,'[4]Daily Log'!$L$18:$L$1017),0)</f>
        <v>0</v>
      </c>
      <c r="K424" s="572">
        <f>IFERROR($E424*SUMIF('[4]Daily Log'!$N$18:$N$1017,$B424,'[4]Daily Log'!$O$18:$O$1017),0)</f>
        <v>0</v>
      </c>
      <c r="L424" s="572">
        <f>IFERROR($E424*SUMIF('[4]Daily Log'!$Q$18:$Q$1017,$B424,'[4]Daily Log'!$R$18:$R$1017),0)</f>
        <v>0</v>
      </c>
      <c r="M424" s="572">
        <f>IFERROR($E424*SUMIF('[4]Daily Log'!$T$18:$T$1017,$B424,'[4]Daily Log'!$U$18:$U$1017),0)</f>
        <v>0</v>
      </c>
      <c r="N424" s="572">
        <f>IFERROR($E424*SUMIF('[4]Daily Log'!$W$18:$W$1017,$B424,'[4]Daily Log'!$X$18:$X$1017),0)</f>
        <v>0</v>
      </c>
      <c r="O424" s="572">
        <f>IFERROR($E424*SUMIF('[4]Daily Log'!$Z$18:$Z$1017,$B424,'[4]Daily Log'!$AA$18:$AA$1017),0)</f>
        <v>0</v>
      </c>
      <c r="P424" s="572">
        <f>IFERROR($E424*SUMIF('[4]Daily Log'!$AC$18:$AC$1017,$B424,'[4]Daily Log'!$AD$18:$AD$1017),0)</f>
        <v>0</v>
      </c>
      <c r="Q424" s="572">
        <f>IFERROR($E424*SUMIF('[4]Daily Log'!$AF$18:$AF$1017,$B424,'[4]Daily Log'!$AG$18:$AG$1017),0)</f>
        <v>0</v>
      </c>
      <c r="R424" s="572">
        <f>IFERROR($E424*SUMIF('[4]Daily Log'!$AI$18:$AI$1017,$B424,'[4]Daily Log'!$AJ$18:$AJ$1017),0)</f>
        <v>0</v>
      </c>
      <c r="S424" s="572">
        <f>IFERROR($E424*SUMIF('[4]Daily Log'!$AL$18:$AL$1017,$B424,'[4]Daily Log'!$AM$18:$AM$1017),0)</f>
        <v>0</v>
      </c>
      <c r="T424" s="572">
        <f>IFERROR($E424*SUMIF('[4]Daily Log'!$AO$18:$AO$1017,$B424,'[4]Daily Log'!$AP$18:$AP$1017),0)</f>
        <v>0</v>
      </c>
      <c r="U424" s="572">
        <f>IFERROR($E424*SUMIF('[4]Daily Log'!$AR$18:$AR$1017,$B424,'[4]Daily Log'!$AS$18:$AS$1017),0)</f>
        <v>0</v>
      </c>
      <c r="V424" s="572">
        <f>IFERROR($E424*SUMIF('[4]Daily Log'!$AU$18:$AU$1017,$B424,'[4]Daily Log'!$AV$18:$AV$1017),0)</f>
        <v>0</v>
      </c>
      <c r="W424" s="572">
        <f>IFERROR($E424*SUMIF('[4]Daily Log'!$AX$18:$AX$1017,$B424,'[4]Daily Log'!$AY$18:$AY$1017),0)</f>
        <v>0</v>
      </c>
      <c r="X424" s="572">
        <f>IFERROR($E424*SUMIF('[4]Daily Log'!$BA$18:$BA$1017,$B424,'[4]Daily Log'!$BB$18:$BB$1017),0)</f>
        <v>0</v>
      </c>
      <c r="Y424" s="572">
        <f>IFERROR($E424*SUMIF('[4]Daily Log'!$BD$18:$BD$1017,$B424,'[4]Daily Log'!$BE$18:$BE$1017),0)</f>
        <v>0</v>
      </c>
      <c r="Z424" s="572">
        <f>IFERROR($E424*SUMIF('[4]Daily Log'!$BG$18:$BG$1017,$B424,'[4]Daily Log'!$BH$18:$BH$1017),0)</f>
        <v>0</v>
      </c>
      <c r="AA424" s="572">
        <f>IFERROR($E424*SUMIF('[4]Daily Log'!$BJ$18:$BJ$1017,$B424,'[4]Daily Log'!$BK$18:$BK$1017),0)</f>
        <v>0</v>
      </c>
      <c r="AB424" s="572">
        <f>IFERROR($E424*SUMIF('[4]Daily Log'!$BM$18:$BM$1017,$B424,'[4]Daily Log'!$BN$18:$BN$1017),0)</f>
        <v>0</v>
      </c>
      <c r="AC424" s="572">
        <f>IFERROR($E424*SUMIF('[4]Daily Log'!$BP$18:$BP$1017,$B424,'[4]Daily Log'!$BQ$18:$BQ$1017),0)</f>
        <v>0</v>
      </c>
      <c r="AD424" s="572">
        <f>IFERROR($E424*SUMIF('[4]Daily Log'!$BS$18:$BS$1017,$B424,'[4]Daily Log'!$BT$18:$BT$1017),0)</f>
        <v>0</v>
      </c>
      <c r="AE424" s="572">
        <f>IFERROR($E424*SUMIF('[4]Daily Log'!$BV$18:$BV$1017,$B424,'[4]Daily Log'!$BW$18:$BW$1017),0)</f>
        <v>0</v>
      </c>
      <c r="AF424" s="572">
        <f>IFERROR($E424*SUMIF('[4]Daily Log'!$BY$18:$BY$1017,$B424,'[4]Daily Log'!$BZ$18:$BZ$1017),0)</f>
        <v>0</v>
      </c>
      <c r="AG424" s="572">
        <f>IFERROR($E424*SUMIF('[4]Daily Log'!$CB$18:$CB$1017,$B424,'[4]Daily Log'!$CC$18:$CC$1017),0)</f>
        <v>0</v>
      </c>
      <c r="AH424" s="572">
        <f>IFERROR($E424*SUMIF('[4]Daily Log'!$CE$18:$CE$1017,$B424,'[4]Daily Log'!$CF$18:$CF$1017),0)</f>
        <v>0</v>
      </c>
      <c r="AI424" s="572">
        <f>IFERROR($E424*SUMIF('[4]Daily Log'!$CH$18:$CH$1017,$B424,'[4]Daily Log'!$CI$18:$CI$1017),0)</f>
        <v>0</v>
      </c>
      <c r="AJ424" s="572">
        <f>IFERROR($E424*SUMIF('[4]Daily Log'!$CK$18:$CK$1017,$B424,'[4]Daily Log'!$CL$18:$CL$1017),0)</f>
        <v>0</v>
      </c>
      <c r="AK424" s="572">
        <f>IFERROR($E424*SUMIF('[4]Daily Log'!$CN$18:$CN$1017,$B424,'[4]Daily Log'!$CO$18:$CO$1017),0)</f>
        <v>0</v>
      </c>
    </row>
    <row r="425" spans="2:37" ht="33.75" hidden="1" customHeight="1">
      <c r="B425" s="1276"/>
      <c r="C425" s="1277"/>
      <c r="D425" s="577"/>
      <c r="E425" s="570"/>
      <c r="F425" s="585">
        <f t="shared" si="8"/>
        <v>0</v>
      </c>
      <c r="G425" s="572">
        <f>IFERROR($E425*SUMIF('[4]Daily Log'!$B$18:$B$1017,$B425,'[4]Daily Log'!$C$18:$C$1017),0)</f>
        <v>0</v>
      </c>
      <c r="H425" s="572">
        <f>IFERROR($E425*SUMIF('[4]Daily Log'!$E$18:$E$1017,$B425,'[4]Daily Log'!$F$18:$F$1017),0)</f>
        <v>0</v>
      </c>
      <c r="I425" s="572">
        <f>IFERROR($E425*SUMIF('[4]Daily Log'!$H$18:$H$1017,$B425,'[4]Daily Log'!$I$18:$I$1017),0)</f>
        <v>0</v>
      </c>
      <c r="J425" s="572">
        <f>IFERROR($E425*SUMIF('[4]Daily Log'!$K$18:$K$1017,$B425,'[4]Daily Log'!$L$18:$L$1017),0)</f>
        <v>0</v>
      </c>
      <c r="K425" s="572">
        <f>IFERROR($E425*SUMIF('[4]Daily Log'!$N$18:$N$1017,$B425,'[4]Daily Log'!$O$18:$O$1017),0)</f>
        <v>0</v>
      </c>
      <c r="L425" s="572">
        <f>IFERROR($E425*SUMIF('[4]Daily Log'!$Q$18:$Q$1017,$B425,'[4]Daily Log'!$R$18:$R$1017),0)</f>
        <v>0</v>
      </c>
      <c r="M425" s="572">
        <f>IFERROR($E425*SUMIF('[4]Daily Log'!$T$18:$T$1017,$B425,'[4]Daily Log'!$U$18:$U$1017),0)</f>
        <v>0</v>
      </c>
      <c r="N425" s="572">
        <f>IFERROR($E425*SUMIF('[4]Daily Log'!$W$18:$W$1017,$B425,'[4]Daily Log'!$X$18:$X$1017),0)</f>
        <v>0</v>
      </c>
      <c r="O425" s="572">
        <f>IFERROR($E425*SUMIF('[4]Daily Log'!$Z$18:$Z$1017,$B425,'[4]Daily Log'!$AA$18:$AA$1017),0)</f>
        <v>0</v>
      </c>
      <c r="P425" s="572">
        <f>IFERROR($E425*SUMIF('[4]Daily Log'!$AC$18:$AC$1017,$B425,'[4]Daily Log'!$AD$18:$AD$1017),0)</f>
        <v>0</v>
      </c>
      <c r="Q425" s="572">
        <f>IFERROR($E425*SUMIF('[4]Daily Log'!$AF$18:$AF$1017,$B425,'[4]Daily Log'!$AG$18:$AG$1017),0)</f>
        <v>0</v>
      </c>
      <c r="R425" s="572">
        <f>IFERROR($E425*SUMIF('[4]Daily Log'!$AI$18:$AI$1017,$B425,'[4]Daily Log'!$AJ$18:$AJ$1017),0)</f>
        <v>0</v>
      </c>
      <c r="S425" s="572">
        <f>IFERROR($E425*SUMIF('[4]Daily Log'!$AL$18:$AL$1017,$B425,'[4]Daily Log'!$AM$18:$AM$1017),0)</f>
        <v>0</v>
      </c>
      <c r="T425" s="572">
        <f>IFERROR($E425*SUMIF('[4]Daily Log'!$AO$18:$AO$1017,$B425,'[4]Daily Log'!$AP$18:$AP$1017),0)</f>
        <v>0</v>
      </c>
      <c r="U425" s="572">
        <f>IFERROR($E425*SUMIF('[4]Daily Log'!$AR$18:$AR$1017,$B425,'[4]Daily Log'!$AS$18:$AS$1017),0)</f>
        <v>0</v>
      </c>
      <c r="V425" s="572">
        <f>IFERROR($E425*SUMIF('[4]Daily Log'!$AU$18:$AU$1017,$B425,'[4]Daily Log'!$AV$18:$AV$1017),0)</f>
        <v>0</v>
      </c>
      <c r="W425" s="572">
        <f>IFERROR($E425*SUMIF('[4]Daily Log'!$AX$18:$AX$1017,$B425,'[4]Daily Log'!$AY$18:$AY$1017),0)</f>
        <v>0</v>
      </c>
      <c r="X425" s="572">
        <f>IFERROR($E425*SUMIF('[4]Daily Log'!$BA$18:$BA$1017,$B425,'[4]Daily Log'!$BB$18:$BB$1017),0)</f>
        <v>0</v>
      </c>
      <c r="Y425" s="572">
        <f>IFERROR($E425*SUMIF('[4]Daily Log'!$BD$18:$BD$1017,$B425,'[4]Daily Log'!$BE$18:$BE$1017),0)</f>
        <v>0</v>
      </c>
      <c r="Z425" s="572">
        <f>IFERROR($E425*SUMIF('[4]Daily Log'!$BG$18:$BG$1017,$B425,'[4]Daily Log'!$BH$18:$BH$1017),0)</f>
        <v>0</v>
      </c>
      <c r="AA425" s="572">
        <f>IFERROR($E425*SUMIF('[4]Daily Log'!$BJ$18:$BJ$1017,$B425,'[4]Daily Log'!$BK$18:$BK$1017),0)</f>
        <v>0</v>
      </c>
      <c r="AB425" s="572">
        <f>IFERROR($E425*SUMIF('[4]Daily Log'!$BM$18:$BM$1017,$B425,'[4]Daily Log'!$BN$18:$BN$1017),0)</f>
        <v>0</v>
      </c>
      <c r="AC425" s="572">
        <f>IFERROR($E425*SUMIF('[4]Daily Log'!$BP$18:$BP$1017,$B425,'[4]Daily Log'!$BQ$18:$BQ$1017),0)</f>
        <v>0</v>
      </c>
      <c r="AD425" s="572">
        <f>IFERROR($E425*SUMIF('[4]Daily Log'!$BS$18:$BS$1017,$B425,'[4]Daily Log'!$BT$18:$BT$1017),0)</f>
        <v>0</v>
      </c>
      <c r="AE425" s="572">
        <f>IFERROR($E425*SUMIF('[4]Daily Log'!$BV$18:$BV$1017,$B425,'[4]Daily Log'!$BW$18:$BW$1017),0)</f>
        <v>0</v>
      </c>
      <c r="AF425" s="572">
        <f>IFERROR($E425*SUMIF('[4]Daily Log'!$BY$18:$BY$1017,$B425,'[4]Daily Log'!$BZ$18:$BZ$1017),0)</f>
        <v>0</v>
      </c>
      <c r="AG425" s="572">
        <f>IFERROR($E425*SUMIF('[4]Daily Log'!$CB$18:$CB$1017,$B425,'[4]Daily Log'!$CC$18:$CC$1017),0)</f>
        <v>0</v>
      </c>
      <c r="AH425" s="572">
        <f>IFERROR($E425*SUMIF('[4]Daily Log'!$CE$18:$CE$1017,$B425,'[4]Daily Log'!$CF$18:$CF$1017),0)</f>
        <v>0</v>
      </c>
      <c r="AI425" s="572">
        <f>IFERROR($E425*SUMIF('[4]Daily Log'!$CH$18:$CH$1017,$B425,'[4]Daily Log'!$CI$18:$CI$1017),0)</f>
        <v>0</v>
      </c>
      <c r="AJ425" s="572">
        <f>IFERROR($E425*SUMIF('[4]Daily Log'!$CK$18:$CK$1017,$B425,'[4]Daily Log'!$CL$18:$CL$1017),0)</f>
        <v>0</v>
      </c>
      <c r="AK425" s="572">
        <f>IFERROR($E425*SUMIF('[4]Daily Log'!$CN$18:$CN$1017,$B425,'[4]Daily Log'!$CO$18:$CO$1017),0)</f>
        <v>0</v>
      </c>
    </row>
    <row r="426" spans="2:37" ht="33.75" hidden="1" customHeight="1">
      <c r="B426" s="1276"/>
      <c r="C426" s="1277"/>
      <c r="D426" s="577"/>
      <c r="E426" s="570"/>
      <c r="F426" s="585">
        <f t="shared" si="8"/>
        <v>0</v>
      </c>
      <c r="G426" s="572">
        <f>IFERROR($E426*SUMIF('[4]Daily Log'!$B$18:$B$1017,$B426,'[4]Daily Log'!$C$18:$C$1017),0)</f>
        <v>0</v>
      </c>
      <c r="H426" s="572">
        <f>IFERROR($E426*SUMIF('[4]Daily Log'!$E$18:$E$1017,$B426,'[4]Daily Log'!$F$18:$F$1017),0)</f>
        <v>0</v>
      </c>
      <c r="I426" s="572">
        <f>IFERROR($E426*SUMIF('[4]Daily Log'!$H$18:$H$1017,$B426,'[4]Daily Log'!$I$18:$I$1017),0)</f>
        <v>0</v>
      </c>
      <c r="J426" s="572">
        <f>IFERROR($E426*SUMIF('[4]Daily Log'!$K$18:$K$1017,$B426,'[4]Daily Log'!$L$18:$L$1017),0)</f>
        <v>0</v>
      </c>
      <c r="K426" s="572">
        <f>IFERROR($E426*SUMIF('[4]Daily Log'!$N$18:$N$1017,$B426,'[4]Daily Log'!$O$18:$O$1017),0)</f>
        <v>0</v>
      </c>
      <c r="L426" s="572">
        <f>IFERROR($E426*SUMIF('[4]Daily Log'!$Q$18:$Q$1017,$B426,'[4]Daily Log'!$R$18:$R$1017),0)</f>
        <v>0</v>
      </c>
      <c r="M426" s="572">
        <f>IFERROR($E426*SUMIF('[4]Daily Log'!$T$18:$T$1017,$B426,'[4]Daily Log'!$U$18:$U$1017),0)</f>
        <v>0</v>
      </c>
      <c r="N426" s="572">
        <f>IFERROR($E426*SUMIF('[4]Daily Log'!$W$18:$W$1017,$B426,'[4]Daily Log'!$X$18:$X$1017),0)</f>
        <v>0</v>
      </c>
      <c r="O426" s="572">
        <f>IFERROR($E426*SUMIF('[4]Daily Log'!$Z$18:$Z$1017,$B426,'[4]Daily Log'!$AA$18:$AA$1017),0)</f>
        <v>0</v>
      </c>
      <c r="P426" s="572">
        <f>IFERROR($E426*SUMIF('[4]Daily Log'!$AC$18:$AC$1017,$B426,'[4]Daily Log'!$AD$18:$AD$1017),0)</f>
        <v>0</v>
      </c>
      <c r="Q426" s="572">
        <f>IFERROR($E426*SUMIF('[4]Daily Log'!$AF$18:$AF$1017,$B426,'[4]Daily Log'!$AG$18:$AG$1017),0)</f>
        <v>0</v>
      </c>
      <c r="R426" s="572">
        <f>IFERROR($E426*SUMIF('[4]Daily Log'!$AI$18:$AI$1017,$B426,'[4]Daily Log'!$AJ$18:$AJ$1017),0)</f>
        <v>0</v>
      </c>
      <c r="S426" s="572">
        <f>IFERROR($E426*SUMIF('[4]Daily Log'!$AL$18:$AL$1017,$B426,'[4]Daily Log'!$AM$18:$AM$1017),0)</f>
        <v>0</v>
      </c>
      <c r="T426" s="572">
        <f>IFERROR($E426*SUMIF('[4]Daily Log'!$AO$18:$AO$1017,$B426,'[4]Daily Log'!$AP$18:$AP$1017),0)</f>
        <v>0</v>
      </c>
      <c r="U426" s="572">
        <f>IFERROR($E426*SUMIF('[4]Daily Log'!$AR$18:$AR$1017,$B426,'[4]Daily Log'!$AS$18:$AS$1017),0)</f>
        <v>0</v>
      </c>
      <c r="V426" s="572">
        <f>IFERROR($E426*SUMIF('[4]Daily Log'!$AU$18:$AU$1017,$B426,'[4]Daily Log'!$AV$18:$AV$1017),0)</f>
        <v>0</v>
      </c>
      <c r="W426" s="572">
        <f>IFERROR($E426*SUMIF('[4]Daily Log'!$AX$18:$AX$1017,$B426,'[4]Daily Log'!$AY$18:$AY$1017),0)</f>
        <v>0</v>
      </c>
      <c r="X426" s="572">
        <f>IFERROR($E426*SUMIF('[4]Daily Log'!$BA$18:$BA$1017,$B426,'[4]Daily Log'!$BB$18:$BB$1017),0)</f>
        <v>0</v>
      </c>
      <c r="Y426" s="572">
        <f>IFERROR($E426*SUMIF('[4]Daily Log'!$BD$18:$BD$1017,$B426,'[4]Daily Log'!$BE$18:$BE$1017),0)</f>
        <v>0</v>
      </c>
      <c r="Z426" s="572">
        <f>IFERROR($E426*SUMIF('[4]Daily Log'!$BG$18:$BG$1017,$B426,'[4]Daily Log'!$BH$18:$BH$1017),0)</f>
        <v>0</v>
      </c>
      <c r="AA426" s="572">
        <f>IFERROR($E426*SUMIF('[4]Daily Log'!$BJ$18:$BJ$1017,$B426,'[4]Daily Log'!$BK$18:$BK$1017),0)</f>
        <v>0</v>
      </c>
      <c r="AB426" s="572">
        <f>IFERROR($E426*SUMIF('[4]Daily Log'!$BM$18:$BM$1017,$B426,'[4]Daily Log'!$BN$18:$BN$1017),0)</f>
        <v>0</v>
      </c>
      <c r="AC426" s="572">
        <f>IFERROR($E426*SUMIF('[4]Daily Log'!$BP$18:$BP$1017,$B426,'[4]Daily Log'!$BQ$18:$BQ$1017),0)</f>
        <v>0</v>
      </c>
      <c r="AD426" s="572">
        <f>IFERROR($E426*SUMIF('[4]Daily Log'!$BS$18:$BS$1017,$B426,'[4]Daily Log'!$BT$18:$BT$1017),0)</f>
        <v>0</v>
      </c>
      <c r="AE426" s="572">
        <f>IFERROR($E426*SUMIF('[4]Daily Log'!$BV$18:$BV$1017,$B426,'[4]Daily Log'!$BW$18:$BW$1017),0)</f>
        <v>0</v>
      </c>
      <c r="AF426" s="572">
        <f>IFERROR($E426*SUMIF('[4]Daily Log'!$BY$18:$BY$1017,$B426,'[4]Daily Log'!$BZ$18:$BZ$1017),0)</f>
        <v>0</v>
      </c>
      <c r="AG426" s="572">
        <f>IFERROR($E426*SUMIF('[4]Daily Log'!$CB$18:$CB$1017,$B426,'[4]Daily Log'!$CC$18:$CC$1017),0)</f>
        <v>0</v>
      </c>
      <c r="AH426" s="572">
        <f>IFERROR($E426*SUMIF('[4]Daily Log'!$CE$18:$CE$1017,$B426,'[4]Daily Log'!$CF$18:$CF$1017),0)</f>
        <v>0</v>
      </c>
      <c r="AI426" s="572">
        <f>IFERROR($E426*SUMIF('[4]Daily Log'!$CH$18:$CH$1017,$B426,'[4]Daily Log'!$CI$18:$CI$1017),0)</f>
        <v>0</v>
      </c>
      <c r="AJ426" s="572">
        <f>IFERROR($E426*SUMIF('[4]Daily Log'!$CK$18:$CK$1017,$B426,'[4]Daily Log'!$CL$18:$CL$1017),0)</f>
        <v>0</v>
      </c>
      <c r="AK426" s="572">
        <f>IFERROR($E426*SUMIF('[4]Daily Log'!$CN$18:$CN$1017,$B426,'[4]Daily Log'!$CO$18:$CO$1017),0)</f>
        <v>0</v>
      </c>
    </row>
    <row r="427" spans="2:37" ht="33.75" hidden="1" customHeight="1">
      <c r="B427" s="1276"/>
      <c r="C427" s="1277"/>
      <c r="D427" s="577"/>
      <c r="E427" s="570"/>
      <c r="F427" s="585">
        <f t="shared" si="8"/>
        <v>0</v>
      </c>
      <c r="G427" s="572">
        <f>IFERROR($E427*SUMIF('[4]Daily Log'!$B$18:$B$1017,$B427,'[4]Daily Log'!$C$18:$C$1017),0)</f>
        <v>0</v>
      </c>
      <c r="H427" s="572">
        <f>IFERROR($E427*SUMIF('[4]Daily Log'!$E$18:$E$1017,$B427,'[4]Daily Log'!$F$18:$F$1017),0)</f>
        <v>0</v>
      </c>
      <c r="I427" s="572">
        <f>IFERROR($E427*SUMIF('[4]Daily Log'!$H$18:$H$1017,$B427,'[4]Daily Log'!$I$18:$I$1017),0)</f>
        <v>0</v>
      </c>
      <c r="J427" s="572">
        <f>IFERROR($E427*SUMIF('[4]Daily Log'!$K$18:$K$1017,$B427,'[4]Daily Log'!$L$18:$L$1017),0)</f>
        <v>0</v>
      </c>
      <c r="K427" s="572">
        <f>IFERROR($E427*SUMIF('[4]Daily Log'!$N$18:$N$1017,$B427,'[4]Daily Log'!$O$18:$O$1017),0)</f>
        <v>0</v>
      </c>
      <c r="L427" s="572">
        <f>IFERROR($E427*SUMIF('[4]Daily Log'!$Q$18:$Q$1017,$B427,'[4]Daily Log'!$R$18:$R$1017),0)</f>
        <v>0</v>
      </c>
      <c r="M427" s="572">
        <f>IFERROR($E427*SUMIF('[4]Daily Log'!$T$18:$T$1017,$B427,'[4]Daily Log'!$U$18:$U$1017),0)</f>
        <v>0</v>
      </c>
      <c r="N427" s="572">
        <f>IFERROR($E427*SUMIF('[4]Daily Log'!$W$18:$W$1017,$B427,'[4]Daily Log'!$X$18:$X$1017),0)</f>
        <v>0</v>
      </c>
      <c r="O427" s="572">
        <f>IFERROR($E427*SUMIF('[4]Daily Log'!$Z$18:$Z$1017,$B427,'[4]Daily Log'!$AA$18:$AA$1017),0)</f>
        <v>0</v>
      </c>
      <c r="P427" s="572">
        <f>IFERROR($E427*SUMIF('[4]Daily Log'!$AC$18:$AC$1017,$B427,'[4]Daily Log'!$AD$18:$AD$1017),0)</f>
        <v>0</v>
      </c>
      <c r="Q427" s="572">
        <f>IFERROR($E427*SUMIF('[4]Daily Log'!$AF$18:$AF$1017,$B427,'[4]Daily Log'!$AG$18:$AG$1017),0)</f>
        <v>0</v>
      </c>
      <c r="R427" s="572">
        <f>IFERROR($E427*SUMIF('[4]Daily Log'!$AI$18:$AI$1017,$B427,'[4]Daily Log'!$AJ$18:$AJ$1017),0)</f>
        <v>0</v>
      </c>
      <c r="S427" s="572">
        <f>IFERROR($E427*SUMIF('[4]Daily Log'!$AL$18:$AL$1017,$B427,'[4]Daily Log'!$AM$18:$AM$1017),0)</f>
        <v>0</v>
      </c>
      <c r="T427" s="572">
        <f>IFERROR($E427*SUMIF('[4]Daily Log'!$AO$18:$AO$1017,$B427,'[4]Daily Log'!$AP$18:$AP$1017),0)</f>
        <v>0</v>
      </c>
      <c r="U427" s="572">
        <f>IFERROR($E427*SUMIF('[4]Daily Log'!$AR$18:$AR$1017,$B427,'[4]Daily Log'!$AS$18:$AS$1017),0)</f>
        <v>0</v>
      </c>
      <c r="V427" s="572">
        <f>IFERROR($E427*SUMIF('[4]Daily Log'!$AU$18:$AU$1017,$B427,'[4]Daily Log'!$AV$18:$AV$1017),0)</f>
        <v>0</v>
      </c>
      <c r="W427" s="572">
        <f>IFERROR($E427*SUMIF('[4]Daily Log'!$AX$18:$AX$1017,$B427,'[4]Daily Log'!$AY$18:$AY$1017),0)</f>
        <v>0</v>
      </c>
      <c r="X427" s="572">
        <f>IFERROR($E427*SUMIF('[4]Daily Log'!$BA$18:$BA$1017,$B427,'[4]Daily Log'!$BB$18:$BB$1017),0)</f>
        <v>0</v>
      </c>
      <c r="Y427" s="572">
        <f>IFERROR($E427*SUMIF('[4]Daily Log'!$BD$18:$BD$1017,$B427,'[4]Daily Log'!$BE$18:$BE$1017),0)</f>
        <v>0</v>
      </c>
      <c r="Z427" s="572">
        <f>IFERROR($E427*SUMIF('[4]Daily Log'!$BG$18:$BG$1017,$B427,'[4]Daily Log'!$BH$18:$BH$1017),0)</f>
        <v>0</v>
      </c>
      <c r="AA427" s="572">
        <f>IFERROR($E427*SUMIF('[4]Daily Log'!$BJ$18:$BJ$1017,$B427,'[4]Daily Log'!$BK$18:$BK$1017),0)</f>
        <v>0</v>
      </c>
      <c r="AB427" s="572">
        <f>IFERROR($E427*SUMIF('[4]Daily Log'!$BM$18:$BM$1017,$B427,'[4]Daily Log'!$BN$18:$BN$1017),0)</f>
        <v>0</v>
      </c>
      <c r="AC427" s="572">
        <f>IFERROR($E427*SUMIF('[4]Daily Log'!$BP$18:$BP$1017,$B427,'[4]Daily Log'!$BQ$18:$BQ$1017),0)</f>
        <v>0</v>
      </c>
      <c r="AD427" s="572">
        <f>IFERROR($E427*SUMIF('[4]Daily Log'!$BS$18:$BS$1017,$B427,'[4]Daily Log'!$BT$18:$BT$1017),0)</f>
        <v>0</v>
      </c>
      <c r="AE427" s="572">
        <f>IFERROR($E427*SUMIF('[4]Daily Log'!$BV$18:$BV$1017,$B427,'[4]Daily Log'!$BW$18:$BW$1017),0)</f>
        <v>0</v>
      </c>
      <c r="AF427" s="572">
        <f>IFERROR($E427*SUMIF('[4]Daily Log'!$BY$18:$BY$1017,$B427,'[4]Daily Log'!$BZ$18:$BZ$1017),0)</f>
        <v>0</v>
      </c>
      <c r="AG427" s="572">
        <f>IFERROR($E427*SUMIF('[4]Daily Log'!$CB$18:$CB$1017,$B427,'[4]Daily Log'!$CC$18:$CC$1017),0)</f>
        <v>0</v>
      </c>
      <c r="AH427" s="572">
        <f>IFERROR($E427*SUMIF('[4]Daily Log'!$CE$18:$CE$1017,$B427,'[4]Daily Log'!$CF$18:$CF$1017),0)</f>
        <v>0</v>
      </c>
      <c r="AI427" s="572">
        <f>IFERROR($E427*SUMIF('[4]Daily Log'!$CH$18:$CH$1017,$B427,'[4]Daily Log'!$CI$18:$CI$1017),0)</f>
        <v>0</v>
      </c>
      <c r="AJ427" s="572">
        <f>IFERROR($E427*SUMIF('[4]Daily Log'!$CK$18:$CK$1017,$B427,'[4]Daily Log'!$CL$18:$CL$1017),0)</f>
        <v>0</v>
      </c>
      <c r="AK427" s="572">
        <f>IFERROR($E427*SUMIF('[4]Daily Log'!$CN$18:$CN$1017,$B427,'[4]Daily Log'!$CO$18:$CO$1017),0)</f>
        <v>0</v>
      </c>
    </row>
    <row r="428" spans="2:37" ht="33.75" hidden="1" customHeight="1">
      <c r="B428" s="1276"/>
      <c r="C428" s="1277"/>
      <c r="D428" s="577"/>
      <c r="E428" s="570"/>
      <c r="F428" s="585">
        <f t="shared" si="8"/>
        <v>0</v>
      </c>
      <c r="G428" s="572">
        <f>IFERROR($E428*SUMIF('[4]Daily Log'!$B$18:$B$1017,$B428,'[4]Daily Log'!$C$18:$C$1017),0)</f>
        <v>0</v>
      </c>
      <c r="H428" s="572">
        <f>IFERROR($E428*SUMIF('[4]Daily Log'!$E$18:$E$1017,$B428,'[4]Daily Log'!$F$18:$F$1017),0)</f>
        <v>0</v>
      </c>
      <c r="I428" s="572">
        <f>IFERROR($E428*SUMIF('[4]Daily Log'!$H$18:$H$1017,$B428,'[4]Daily Log'!$I$18:$I$1017),0)</f>
        <v>0</v>
      </c>
      <c r="J428" s="572">
        <f>IFERROR($E428*SUMIF('[4]Daily Log'!$K$18:$K$1017,$B428,'[4]Daily Log'!$L$18:$L$1017),0)</f>
        <v>0</v>
      </c>
      <c r="K428" s="572">
        <f>IFERROR($E428*SUMIF('[4]Daily Log'!$N$18:$N$1017,$B428,'[4]Daily Log'!$O$18:$O$1017),0)</f>
        <v>0</v>
      </c>
      <c r="L428" s="572">
        <f>IFERROR($E428*SUMIF('[4]Daily Log'!$Q$18:$Q$1017,$B428,'[4]Daily Log'!$R$18:$R$1017),0)</f>
        <v>0</v>
      </c>
      <c r="M428" s="572">
        <f>IFERROR($E428*SUMIF('[4]Daily Log'!$T$18:$T$1017,$B428,'[4]Daily Log'!$U$18:$U$1017),0)</f>
        <v>0</v>
      </c>
      <c r="N428" s="572">
        <f>IFERROR($E428*SUMIF('[4]Daily Log'!$W$18:$W$1017,$B428,'[4]Daily Log'!$X$18:$X$1017),0)</f>
        <v>0</v>
      </c>
      <c r="O428" s="572">
        <f>IFERROR($E428*SUMIF('[4]Daily Log'!$Z$18:$Z$1017,$B428,'[4]Daily Log'!$AA$18:$AA$1017),0)</f>
        <v>0</v>
      </c>
      <c r="P428" s="572">
        <f>IFERROR($E428*SUMIF('[4]Daily Log'!$AC$18:$AC$1017,$B428,'[4]Daily Log'!$AD$18:$AD$1017),0)</f>
        <v>0</v>
      </c>
      <c r="Q428" s="572">
        <f>IFERROR($E428*SUMIF('[4]Daily Log'!$AF$18:$AF$1017,$B428,'[4]Daily Log'!$AG$18:$AG$1017),0)</f>
        <v>0</v>
      </c>
      <c r="R428" s="572">
        <f>IFERROR($E428*SUMIF('[4]Daily Log'!$AI$18:$AI$1017,$B428,'[4]Daily Log'!$AJ$18:$AJ$1017),0)</f>
        <v>0</v>
      </c>
      <c r="S428" s="572">
        <f>IFERROR($E428*SUMIF('[4]Daily Log'!$AL$18:$AL$1017,$B428,'[4]Daily Log'!$AM$18:$AM$1017),0)</f>
        <v>0</v>
      </c>
      <c r="T428" s="572">
        <f>IFERROR($E428*SUMIF('[4]Daily Log'!$AO$18:$AO$1017,$B428,'[4]Daily Log'!$AP$18:$AP$1017),0)</f>
        <v>0</v>
      </c>
      <c r="U428" s="572">
        <f>IFERROR($E428*SUMIF('[4]Daily Log'!$AR$18:$AR$1017,$B428,'[4]Daily Log'!$AS$18:$AS$1017),0)</f>
        <v>0</v>
      </c>
      <c r="V428" s="572">
        <f>IFERROR($E428*SUMIF('[4]Daily Log'!$AU$18:$AU$1017,$B428,'[4]Daily Log'!$AV$18:$AV$1017),0)</f>
        <v>0</v>
      </c>
      <c r="W428" s="572">
        <f>IFERROR($E428*SUMIF('[4]Daily Log'!$AX$18:$AX$1017,$B428,'[4]Daily Log'!$AY$18:$AY$1017),0)</f>
        <v>0</v>
      </c>
      <c r="X428" s="572">
        <f>IFERROR($E428*SUMIF('[4]Daily Log'!$BA$18:$BA$1017,$B428,'[4]Daily Log'!$BB$18:$BB$1017),0)</f>
        <v>0</v>
      </c>
      <c r="Y428" s="572">
        <f>IFERROR($E428*SUMIF('[4]Daily Log'!$BD$18:$BD$1017,$B428,'[4]Daily Log'!$BE$18:$BE$1017),0)</f>
        <v>0</v>
      </c>
      <c r="Z428" s="572">
        <f>IFERROR($E428*SUMIF('[4]Daily Log'!$BG$18:$BG$1017,$B428,'[4]Daily Log'!$BH$18:$BH$1017),0)</f>
        <v>0</v>
      </c>
      <c r="AA428" s="572">
        <f>IFERROR($E428*SUMIF('[4]Daily Log'!$BJ$18:$BJ$1017,$B428,'[4]Daily Log'!$BK$18:$BK$1017),0)</f>
        <v>0</v>
      </c>
      <c r="AB428" s="572">
        <f>IFERROR($E428*SUMIF('[4]Daily Log'!$BM$18:$BM$1017,$B428,'[4]Daily Log'!$BN$18:$BN$1017),0)</f>
        <v>0</v>
      </c>
      <c r="AC428" s="572">
        <f>IFERROR($E428*SUMIF('[4]Daily Log'!$BP$18:$BP$1017,$B428,'[4]Daily Log'!$BQ$18:$BQ$1017),0)</f>
        <v>0</v>
      </c>
      <c r="AD428" s="572">
        <f>IFERROR($E428*SUMIF('[4]Daily Log'!$BS$18:$BS$1017,$B428,'[4]Daily Log'!$BT$18:$BT$1017),0)</f>
        <v>0</v>
      </c>
      <c r="AE428" s="572">
        <f>IFERROR($E428*SUMIF('[4]Daily Log'!$BV$18:$BV$1017,$B428,'[4]Daily Log'!$BW$18:$BW$1017),0)</f>
        <v>0</v>
      </c>
      <c r="AF428" s="572">
        <f>IFERROR($E428*SUMIF('[4]Daily Log'!$BY$18:$BY$1017,$B428,'[4]Daily Log'!$BZ$18:$BZ$1017),0)</f>
        <v>0</v>
      </c>
      <c r="AG428" s="572">
        <f>IFERROR($E428*SUMIF('[4]Daily Log'!$CB$18:$CB$1017,$B428,'[4]Daily Log'!$CC$18:$CC$1017),0)</f>
        <v>0</v>
      </c>
      <c r="AH428" s="572">
        <f>IFERROR($E428*SUMIF('[4]Daily Log'!$CE$18:$CE$1017,$B428,'[4]Daily Log'!$CF$18:$CF$1017),0)</f>
        <v>0</v>
      </c>
      <c r="AI428" s="572">
        <f>IFERROR($E428*SUMIF('[4]Daily Log'!$CH$18:$CH$1017,$B428,'[4]Daily Log'!$CI$18:$CI$1017),0)</f>
        <v>0</v>
      </c>
      <c r="AJ428" s="572">
        <f>IFERROR($E428*SUMIF('[4]Daily Log'!$CK$18:$CK$1017,$B428,'[4]Daily Log'!$CL$18:$CL$1017),0)</f>
        <v>0</v>
      </c>
      <c r="AK428" s="572">
        <f>IFERROR($E428*SUMIF('[4]Daily Log'!$CN$18:$CN$1017,$B428,'[4]Daily Log'!$CO$18:$CO$1017),0)</f>
        <v>0</v>
      </c>
    </row>
    <row r="429" spans="2:37" ht="33.75" hidden="1" customHeight="1">
      <c r="B429" s="1276"/>
      <c r="C429" s="1277"/>
      <c r="D429" s="577"/>
      <c r="E429" s="570"/>
      <c r="F429" s="585">
        <f t="shared" si="8"/>
        <v>0</v>
      </c>
      <c r="G429" s="572">
        <f>IFERROR($E429*SUMIF('[4]Daily Log'!$B$18:$B$1017,$B429,'[4]Daily Log'!$C$18:$C$1017),0)</f>
        <v>0</v>
      </c>
      <c r="H429" s="572">
        <f>IFERROR($E429*SUMIF('[4]Daily Log'!$E$18:$E$1017,$B429,'[4]Daily Log'!$F$18:$F$1017),0)</f>
        <v>0</v>
      </c>
      <c r="I429" s="572">
        <f>IFERROR($E429*SUMIF('[4]Daily Log'!$H$18:$H$1017,$B429,'[4]Daily Log'!$I$18:$I$1017),0)</f>
        <v>0</v>
      </c>
      <c r="J429" s="572">
        <f>IFERROR($E429*SUMIF('[4]Daily Log'!$K$18:$K$1017,$B429,'[4]Daily Log'!$L$18:$L$1017),0)</f>
        <v>0</v>
      </c>
      <c r="K429" s="572">
        <f>IFERROR($E429*SUMIF('[4]Daily Log'!$N$18:$N$1017,$B429,'[4]Daily Log'!$O$18:$O$1017),0)</f>
        <v>0</v>
      </c>
      <c r="L429" s="572">
        <f>IFERROR($E429*SUMIF('[4]Daily Log'!$Q$18:$Q$1017,$B429,'[4]Daily Log'!$R$18:$R$1017),0)</f>
        <v>0</v>
      </c>
      <c r="M429" s="572">
        <f>IFERROR($E429*SUMIF('[4]Daily Log'!$T$18:$T$1017,$B429,'[4]Daily Log'!$U$18:$U$1017),0)</f>
        <v>0</v>
      </c>
      <c r="N429" s="572">
        <f>IFERROR($E429*SUMIF('[4]Daily Log'!$W$18:$W$1017,$B429,'[4]Daily Log'!$X$18:$X$1017),0)</f>
        <v>0</v>
      </c>
      <c r="O429" s="572">
        <f>IFERROR($E429*SUMIF('[4]Daily Log'!$Z$18:$Z$1017,$B429,'[4]Daily Log'!$AA$18:$AA$1017),0)</f>
        <v>0</v>
      </c>
      <c r="P429" s="572">
        <f>IFERROR($E429*SUMIF('[4]Daily Log'!$AC$18:$AC$1017,$B429,'[4]Daily Log'!$AD$18:$AD$1017),0)</f>
        <v>0</v>
      </c>
      <c r="Q429" s="572">
        <f>IFERROR($E429*SUMIF('[4]Daily Log'!$AF$18:$AF$1017,$B429,'[4]Daily Log'!$AG$18:$AG$1017),0)</f>
        <v>0</v>
      </c>
      <c r="R429" s="572">
        <f>IFERROR($E429*SUMIF('[4]Daily Log'!$AI$18:$AI$1017,$B429,'[4]Daily Log'!$AJ$18:$AJ$1017),0)</f>
        <v>0</v>
      </c>
      <c r="S429" s="572">
        <f>IFERROR($E429*SUMIF('[4]Daily Log'!$AL$18:$AL$1017,$B429,'[4]Daily Log'!$AM$18:$AM$1017),0)</f>
        <v>0</v>
      </c>
      <c r="T429" s="572">
        <f>IFERROR($E429*SUMIF('[4]Daily Log'!$AO$18:$AO$1017,$B429,'[4]Daily Log'!$AP$18:$AP$1017),0)</f>
        <v>0</v>
      </c>
      <c r="U429" s="572">
        <f>IFERROR($E429*SUMIF('[4]Daily Log'!$AR$18:$AR$1017,$B429,'[4]Daily Log'!$AS$18:$AS$1017),0)</f>
        <v>0</v>
      </c>
      <c r="V429" s="572">
        <f>IFERROR($E429*SUMIF('[4]Daily Log'!$AU$18:$AU$1017,$B429,'[4]Daily Log'!$AV$18:$AV$1017),0)</f>
        <v>0</v>
      </c>
      <c r="W429" s="572">
        <f>IFERROR($E429*SUMIF('[4]Daily Log'!$AX$18:$AX$1017,$B429,'[4]Daily Log'!$AY$18:$AY$1017),0)</f>
        <v>0</v>
      </c>
      <c r="X429" s="572">
        <f>IFERROR($E429*SUMIF('[4]Daily Log'!$BA$18:$BA$1017,$B429,'[4]Daily Log'!$BB$18:$BB$1017),0)</f>
        <v>0</v>
      </c>
      <c r="Y429" s="572">
        <f>IFERROR($E429*SUMIF('[4]Daily Log'!$BD$18:$BD$1017,$B429,'[4]Daily Log'!$BE$18:$BE$1017),0)</f>
        <v>0</v>
      </c>
      <c r="Z429" s="572">
        <f>IFERROR($E429*SUMIF('[4]Daily Log'!$BG$18:$BG$1017,$B429,'[4]Daily Log'!$BH$18:$BH$1017),0)</f>
        <v>0</v>
      </c>
      <c r="AA429" s="572">
        <f>IFERROR($E429*SUMIF('[4]Daily Log'!$BJ$18:$BJ$1017,$B429,'[4]Daily Log'!$BK$18:$BK$1017),0)</f>
        <v>0</v>
      </c>
      <c r="AB429" s="572">
        <f>IFERROR($E429*SUMIF('[4]Daily Log'!$BM$18:$BM$1017,$B429,'[4]Daily Log'!$BN$18:$BN$1017),0)</f>
        <v>0</v>
      </c>
      <c r="AC429" s="572">
        <f>IFERROR($E429*SUMIF('[4]Daily Log'!$BP$18:$BP$1017,$B429,'[4]Daily Log'!$BQ$18:$BQ$1017),0)</f>
        <v>0</v>
      </c>
      <c r="AD429" s="572">
        <f>IFERROR($E429*SUMIF('[4]Daily Log'!$BS$18:$BS$1017,$B429,'[4]Daily Log'!$BT$18:$BT$1017),0)</f>
        <v>0</v>
      </c>
      <c r="AE429" s="572">
        <f>IFERROR($E429*SUMIF('[4]Daily Log'!$BV$18:$BV$1017,$B429,'[4]Daily Log'!$BW$18:$BW$1017),0)</f>
        <v>0</v>
      </c>
      <c r="AF429" s="572">
        <f>IFERROR($E429*SUMIF('[4]Daily Log'!$BY$18:$BY$1017,$B429,'[4]Daily Log'!$BZ$18:$BZ$1017),0)</f>
        <v>0</v>
      </c>
      <c r="AG429" s="572">
        <f>IFERROR($E429*SUMIF('[4]Daily Log'!$CB$18:$CB$1017,$B429,'[4]Daily Log'!$CC$18:$CC$1017),0)</f>
        <v>0</v>
      </c>
      <c r="AH429" s="572">
        <f>IFERROR($E429*SUMIF('[4]Daily Log'!$CE$18:$CE$1017,$B429,'[4]Daily Log'!$CF$18:$CF$1017),0)</f>
        <v>0</v>
      </c>
      <c r="AI429" s="572">
        <f>IFERROR($E429*SUMIF('[4]Daily Log'!$CH$18:$CH$1017,$B429,'[4]Daily Log'!$CI$18:$CI$1017),0)</f>
        <v>0</v>
      </c>
      <c r="AJ429" s="572">
        <f>IFERROR($E429*SUMIF('[4]Daily Log'!$CK$18:$CK$1017,$B429,'[4]Daily Log'!$CL$18:$CL$1017),0)</f>
        <v>0</v>
      </c>
      <c r="AK429" s="572">
        <f>IFERROR($E429*SUMIF('[4]Daily Log'!$CN$18:$CN$1017,$B429,'[4]Daily Log'!$CO$18:$CO$1017),0)</f>
        <v>0</v>
      </c>
    </row>
    <row r="430" spans="2:37" ht="33.75" hidden="1" customHeight="1">
      <c r="B430" s="1276"/>
      <c r="C430" s="1277"/>
      <c r="D430" s="577"/>
      <c r="E430" s="570"/>
      <c r="F430" s="585">
        <f t="shared" si="8"/>
        <v>0</v>
      </c>
      <c r="G430" s="572">
        <f>IFERROR($E430*SUMIF('[4]Daily Log'!$B$18:$B$1017,$B430,'[4]Daily Log'!$C$18:$C$1017),0)</f>
        <v>0</v>
      </c>
      <c r="H430" s="572">
        <f>IFERROR($E430*SUMIF('[4]Daily Log'!$E$18:$E$1017,$B430,'[4]Daily Log'!$F$18:$F$1017),0)</f>
        <v>0</v>
      </c>
      <c r="I430" s="572">
        <f>IFERROR($E430*SUMIF('[4]Daily Log'!$H$18:$H$1017,$B430,'[4]Daily Log'!$I$18:$I$1017),0)</f>
        <v>0</v>
      </c>
      <c r="J430" s="572">
        <f>IFERROR($E430*SUMIF('[4]Daily Log'!$K$18:$K$1017,$B430,'[4]Daily Log'!$L$18:$L$1017),0)</f>
        <v>0</v>
      </c>
      <c r="K430" s="572">
        <f>IFERROR($E430*SUMIF('[4]Daily Log'!$N$18:$N$1017,$B430,'[4]Daily Log'!$O$18:$O$1017),0)</f>
        <v>0</v>
      </c>
      <c r="L430" s="572">
        <f>IFERROR($E430*SUMIF('[4]Daily Log'!$Q$18:$Q$1017,$B430,'[4]Daily Log'!$R$18:$R$1017),0)</f>
        <v>0</v>
      </c>
      <c r="M430" s="572">
        <f>IFERROR($E430*SUMIF('[4]Daily Log'!$T$18:$T$1017,$B430,'[4]Daily Log'!$U$18:$U$1017),0)</f>
        <v>0</v>
      </c>
      <c r="N430" s="572">
        <f>IFERROR($E430*SUMIF('[4]Daily Log'!$W$18:$W$1017,$B430,'[4]Daily Log'!$X$18:$X$1017),0)</f>
        <v>0</v>
      </c>
      <c r="O430" s="572">
        <f>IFERROR($E430*SUMIF('[4]Daily Log'!$Z$18:$Z$1017,$B430,'[4]Daily Log'!$AA$18:$AA$1017),0)</f>
        <v>0</v>
      </c>
      <c r="P430" s="572">
        <f>IFERROR($E430*SUMIF('[4]Daily Log'!$AC$18:$AC$1017,$B430,'[4]Daily Log'!$AD$18:$AD$1017),0)</f>
        <v>0</v>
      </c>
      <c r="Q430" s="572">
        <f>IFERROR($E430*SUMIF('[4]Daily Log'!$AF$18:$AF$1017,$B430,'[4]Daily Log'!$AG$18:$AG$1017),0)</f>
        <v>0</v>
      </c>
      <c r="R430" s="572">
        <f>IFERROR($E430*SUMIF('[4]Daily Log'!$AI$18:$AI$1017,$B430,'[4]Daily Log'!$AJ$18:$AJ$1017),0)</f>
        <v>0</v>
      </c>
      <c r="S430" s="572">
        <f>IFERROR($E430*SUMIF('[4]Daily Log'!$AL$18:$AL$1017,$B430,'[4]Daily Log'!$AM$18:$AM$1017),0)</f>
        <v>0</v>
      </c>
      <c r="T430" s="572">
        <f>IFERROR($E430*SUMIF('[4]Daily Log'!$AO$18:$AO$1017,$B430,'[4]Daily Log'!$AP$18:$AP$1017),0)</f>
        <v>0</v>
      </c>
      <c r="U430" s="572">
        <f>IFERROR($E430*SUMIF('[4]Daily Log'!$AR$18:$AR$1017,$B430,'[4]Daily Log'!$AS$18:$AS$1017),0)</f>
        <v>0</v>
      </c>
      <c r="V430" s="572">
        <f>IFERROR($E430*SUMIF('[4]Daily Log'!$AU$18:$AU$1017,$B430,'[4]Daily Log'!$AV$18:$AV$1017),0)</f>
        <v>0</v>
      </c>
      <c r="W430" s="572">
        <f>IFERROR($E430*SUMIF('[4]Daily Log'!$AX$18:$AX$1017,$B430,'[4]Daily Log'!$AY$18:$AY$1017),0)</f>
        <v>0</v>
      </c>
      <c r="X430" s="572">
        <f>IFERROR($E430*SUMIF('[4]Daily Log'!$BA$18:$BA$1017,$B430,'[4]Daily Log'!$BB$18:$BB$1017),0)</f>
        <v>0</v>
      </c>
      <c r="Y430" s="572">
        <f>IFERROR($E430*SUMIF('[4]Daily Log'!$BD$18:$BD$1017,$B430,'[4]Daily Log'!$BE$18:$BE$1017),0)</f>
        <v>0</v>
      </c>
      <c r="Z430" s="572">
        <f>IFERROR($E430*SUMIF('[4]Daily Log'!$BG$18:$BG$1017,$B430,'[4]Daily Log'!$BH$18:$BH$1017),0)</f>
        <v>0</v>
      </c>
      <c r="AA430" s="572">
        <f>IFERROR($E430*SUMIF('[4]Daily Log'!$BJ$18:$BJ$1017,$B430,'[4]Daily Log'!$BK$18:$BK$1017),0)</f>
        <v>0</v>
      </c>
      <c r="AB430" s="572">
        <f>IFERROR($E430*SUMIF('[4]Daily Log'!$BM$18:$BM$1017,$B430,'[4]Daily Log'!$BN$18:$BN$1017),0)</f>
        <v>0</v>
      </c>
      <c r="AC430" s="572">
        <f>IFERROR($E430*SUMIF('[4]Daily Log'!$BP$18:$BP$1017,$B430,'[4]Daily Log'!$BQ$18:$BQ$1017),0)</f>
        <v>0</v>
      </c>
      <c r="AD430" s="572">
        <f>IFERROR($E430*SUMIF('[4]Daily Log'!$BS$18:$BS$1017,$B430,'[4]Daily Log'!$BT$18:$BT$1017),0)</f>
        <v>0</v>
      </c>
      <c r="AE430" s="572">
        <f>IFERROR($E430*SUMIF('[4]Daily Log'!$BV$18:$BV$1017,$B430,'[4]Daily Log'!$BW$18:$BW$1017),0)</f>
        <v>0</v>
      </c>
      <c r="AF430" s="572">
        <f>IFERROR($E430*SUMIF('[4]Daily Log'!$BY$18:$BY$1017,$B430,'[4]Daily Log'!$BZ$18:$BZ$1017),0)</f>
        <v>0</v>
      </c>
      <c r="AG430" s="572">
        <f>IFERROR($E430*SUMIF('[4]Daily Log'!$CB$18:$CB$1017,$B430,'[4]Daily Log'!$CC$18:$CC$1017),0)</f>
        <v>0</v>
      </c>
      <c r="AH430" s="572">
        <f>IFERROR($E430*SUMIF('[4]Daily Log'!$CE$18:$CE$1017,$B430,'[4]Daily Log'!$CF$18:$CF$1017),0)</f>
        <v>0</v>
      </c>
      <c r="AI430" s="572">
        <f>IFERROR($E430*SUMIF('[4]Daily Log'!$CH$18:$CH$1017,$B430,'[4]Daily Log'!$CI$18:$CI$1017),0)</f>
        <v>0</v>
      </c>
      <c r="AJ430" s="572">
        <f>IFERROR($E430*SUMIF('[4]Daily Log'!$CK$18:$CK$1017,$B430,'[4]Daily Log'!$CL$18:$CL$1017),0)</f>
        <v>0</v>
      </c>
      <c r="AK430" s="572">
        <f>IFERROR($E430*SUMIF('[4]Daily Log'!$CN$18:$CN$1017,$B430,'[4]Daily Log'!$CO$18:$CO$1017),0)</f>
        <v>0</v>
      </c>
    </row>
    <row r="431" spans="2:37" ht="33.75" hidden="1" customHeight="1">
      <c r="B431" s="1276"/>
      <c r="C431" s="1277"/>
      <c r="D431" s="577"/>
      <c r="E431" s="570"/>
      <c r="F431" s="585">
        <f t="shared" si="8"/>
        <v>0</v>
      </c>
      <c r="G431" s="572">
        <f>IFERROR($E431*SUMIF('[4]Daily Log'!$B$18:$B$1017,$B431,'[4]Daily Log'!$C$18:$C$1017),0)</f>
        <v>0</v>
      </c>
      <c r="H431" s="572">
        <f>IFERROR($E431*SUMIF('[4]Daily Log'!$E$18:$E$1017,$B431,'[4]Daily Log'!$F$18:$F$1017),0)</f>
        <v>0</v>
      </c>
      <c r="I431" s="572">
        <f>IFERROR($E431*SUMIF('[4]Daily Log'!$H$18:$H$1017,$B431,'[4]Daily Log'!$I$18:$I$1017),0)</f>
        <v>0</v>
      </c>
      <c r="J431" s="572">
        <f>IFERROR($E431*SUMIF('[4]Daily Log'!$K$18:$K$1017,$B431,'[4]Daily Log'!$L$18:$L$1017),0)</f>
        <v>0</v>
      </c>
      <c r="K431" s="572">
        <f>IFERROR($E431*SUMIF('[4]Daily Log'!$N$18:$N$1017,$B431,'[4]Daily Log'!$O$18:$O$1017),0)</f>
        <v>0</v>
      </c>
      <c r="L431" s="572">
        <f>IFERROR($E431*SUMIF('[4]Daily Log'!$Q$18:$Q$1017,$B431,'[4]Daily Log'!$R$18:$R$1017),0)</f>
        <v>0</v>
      </c>
      <c r="M431" s="572">
        <f>IFERROR($E431*SUMIF('[4]Daily Log'!$T$18:$T$1017,$B431,'[4]Daily Log'!$U$18:$U$1017),0)</f>
        <v>0</v>
      </c>
      <c r="N431" s="572">
        <f>IFERROR($E431*SUMIF('[4]Daily Log'!$W$18:$W$1017,$B431,'[4]Daily Log'!$X$18:$X$1017),0)</f>
        <v>0</v>
      </c>
      <c r="O431" s="572">
        <f>IFERROR($E431*SUMIF('[4]Daily Log'!$Z$18:$Z$1017,$B431,'[4]Daily Log'!$AA$18:$AA$1017),0)</f>
        <v>0</v>
      </c>
      <c r="P431" s="572">
        <f>IFERROR($E431*SUMIF('[4]Daily Log'!$AC$18:$AC$1017,$B431,'[4]Daily Log'!$AD$18:$AD$1017),0)</f>
        <v>0</v>
      </c>
      <c r="Q431" s="572">
        <f>IFERROR($E431*SUMIF('[4]Daily Log'!$AF$18:$AF$1017,$B431,'[4]Daily Log'!$AG$18:$AG$1017),0)</f>
        <v>0</v>
      </c>
      <c r="R431" s="572">
        <f>IFERROR($E431*SUMIF('[4]Daily Log'!$AI$18:$AI$1017,$B431,'[4]Daily Log'!$AJ$18:$AJ$1017),0)</f>
        <v>0</v>
      </c>
      <c r="S431" s="572">
        <f>IFERROR($E431*SUMIF('[4]Daily Log'!$AL$18:$AL$1017,$B431,'[4]Daily Log'!$AM$18:$AM$1017),0)</f>
        <v>0</v>
      </c>
      <c r="T431" s="572">
        <f>IFERROR($E431*SUMIF('[4]Daily Log'!$AO$18:$AO$1017,$B431,'[4]Daily Log'!$AP$18:$AP$1017),0)</f>
        <v>0</v>
      </c>
      <c r="U431" s="572">
        <f>IFERROR($E431*SUMIF('[4]Daily Log'!$AR$18:$AR$1017,$B431,'[4]Daily Log'!$AS$18:$AS$1017),0)</f>
        <v>0</v>
      </c>
      <c r="V431" s="572">
        <f>IFERROR($E431*SUMIF('[4]Daily Log'!$AU$18:$AU$1017,$B431,'[4]Daily Log'!$AV$18:$AV$1017),0)</f>
        <v>0</v>
      </c>
      <c r="W431" s="572">
        <f>IFERROR($E431*SUMIF('[4]Daily Log'!$AX$18:$AX$1017,$B431,'[4]Daily Log'!$AY$18:$AY$1017),0)</f>
        <v>0</v>
      </c>
      <c r="X431" s="572">
        <f>IFERROR($E431*SUMIF('[4]Daily Log'!$BA$18:$BA$1017,$B431,'[4]Daily Log'!$BB$18:$BB$1017),0)</f>
        <v>0</v>
      </c>
      <c r="Y431" s="572">
        <f>IFERROR($E431*SUMIF('[4]Daily Log'!$BD$18:$BD$1017,$B431,'[4]Daily Log'!$BE$18:$BE$1017),0)</f>
        <v>0</v>
      </c>
      <c r="Z431" s="572">
        <f>IFERROR($E431*SUMIF('[4]Daily Log'!$BG$18:$BG$1017,$B431,'[4]Daily Log'!$BH$18:$BH$1017),0)</f>
        <v>0</v>
      </c>
      <c r="AA431" s="572">
        <f>IFERROR($E431*SUMIF('[4]Daily Log'!$BJ$18:$BJ$1017,$B431,'[4]Daily Log'!$BK$18:$BK$1017),0)</f>
        <v>0</v>
      </c>
      <c r="AB431" s="572">
        <f>IFERROR($E431*SUMIF('[4]Daily Log'!$BM$18:$BM$1017,$B431,'[4]Daily Log'!$BN$18:$BN$1017),0)</f>
        <v>0</v>
      </c>
      <c r="AC431" s="572">
        <f>IFERROR($E431*SUMIF('[4]Daily Log'!$BP$18:$BP$1017,$B431,'[4]Daily Log'!$BQ$18:$BQ$1017),0)</f>
        <v>0</v>
      </c>
      <c r="AD431" s="572">
        <f>IFERROR($E431*SUMIF('[4]Daily Log'!$BS$18:$BS$1017,$B431,'[4]Daily Log'!$BT$18:$BT$1017),0)</f>
        <v>0</v>
      </c>
      <c r="AE431" s="572">
        <f>IFERROR($E431*SUMIF('[4]Daily Log'!$BV$18:$BV$1017,$B431,'[4]Daily Log'!$BW$18:$BW$1017),0)</f>
        <v>0</v>
      </c>
      <c r="AF431" s="572">
        <f>IFERROR($E431*SUMIF('[4]Daily Log'!$BY$18:$BY$1017,$B431,'[4]Daily Log'!$BZ$18:$BZ$1017),0)</f>
        <v>0</v>
      </c>
      <c r="AG431" s="572">
        <f>IFERROR($E431*SUMIF('[4]Daily Log'!$CB$18:$CB$1017,$B431,'[4]Daily Log'!$CC$18:$CC$1017),0)</f>
        <v>0</v>
      </c>
      <c r="AH431" s="572">
        <f>IFERROR($E431*SUMIF('[4]Daily Log'!$CE$18:$CE$1017,$B431,'[4]Daily Log'!$CF$18:$CF$1017),0)</f>
        <v>0</v>
      </c>
      <c r="AI431" s="572">
        <f>IFERROR($E431*SUMIF('[4]Daily Log'!$CH$18:$CH$1017,$B431,'[4]Daily Log'!$CI$18:$CI$1017),0)</f>
        <v>0</v>
      </c>
      <c r="AJ431" s="572">
        <f>IFERROR($E431*SUMIF('[4]Daily Log'!$CK$18:$CK$1017,$B431,'[4]Daily Log'!$CL$18:$CL$1017),0)</f>
        <v>0</v>
      </c>
      <c r="AK431" s="572">
        <f>IFERROR($E431*SUMIF('[4]Daily Log'!$CN$18:$CN$1017,$B431,'[4]Daily Log'!$CO$18:$CO$1017),0)</f>
        <v>0</v>
      </c>
    </row>
    <row r="432" spans="2:37" ht="33.75" hidden="1" customHeight="1">
      <c r="B432" s="1276"/>
      <c r="C432" s="1277"/>
      <c r="D432" s="577"/>
      <c r="E432" s="570"/>
      <c r="F432" s="585">
        <f t="shared" si="8"/>
        <v>0</v>
      </c>
      <c r="G432" s="572">
        <f>IFERROR($E432*SUMIF('[4]Daily Log'!$B$18:$B$1017,$B432,'[4]Daily Log'!$C$18:$C$1017),0)</f>
        <v>0</v>
      </c>
      <c r="H432" s="572">
        <f>IFERROR($E432*SUMIF('[4]Daily Log'!$E$18:$E$1017,$B432,'[4]Daily Log'!$F$18:$F$1017),0)</f>
        <v>0</v>
      </c>
      <c r="I432" s="572">
        <f>IFERROR($E432*SUMIF('[4]Daily Log'!$H$18:$H$1017,$B432,'[4]Daily Log'!$I$18:$I$1017),0)</f>
        <v>0</v>
      </c>
      <c r="J432" s="572">
        <f>IFERROR($E432*SUMIF('[4]Daily Log'!$K$18:$K$1017,$B432,'[4]Daily Log'!$L$18:$L$1017),0)</f>
        <v>0</v>
      </c>
      <c r="K432" s="572">
        <f>IFERROR($E432*SUMIF('[4]Daily Log'!$N$18:$N$1017,$B432,'[4]Daily Log'!$O$18:$O$1017),0)</f>
        <v>0</v>
      </c>
      <c r="L432" s="572">
        <f>IFERROR($E432*SUMIF('[4]Daily Log'!$Q$18:$Q$1017,$B432,'[4]Daily Log'!$R$18:$R$1017),0)</f>
        <v>0</v>
      </c>
      <c r="M432" s="572">
        <f>IFERROR($E432*SUMIF('[4]Daily Log'!$T$18:$T$1017,$B432,'[4]Daily Log'!$U$18:$U$1017),0)</f>
        <v>0</v>
      </c>
      <c r="N432" s="572">
        <f>IFERROR($E432*SUMIF('[4]Daily Log'!$W$18:$W$1017,$B432,'[4]Daily Log'!$X$18:$X$1017),0)</f>
        <v>0</v>
      </c>
      <c r="O432" s="572">
        <f>IFERROR($E432*SUMIF('[4]Daily Log'!$Z$18:$Z$1017,$B432,'[4]Daily Log'!$AA$18:$AA$1017),0)</f>
        <v>0</v>
      </c>
      <c r="P432" s="572">
        <f>IFERROR($E432*SUMIF('[4]Daily Log'!$AC$18:$AC$1017,$B432,'[4]Daily Log'!$AD$18:$AD$1017),0)</f>
        <v>0</v>
      </c>
      <c r="Q432" s="572">
        <f>IFERROR($E432*SUMIF('[4]Daily Log'!$AF$18:$AF$1017,$B432,'[4]Daily Log'!$AG$18:$AG$1017),0)</f>
        <v>0</v>
      </c>
      <c r="R432" s="572">
        <f>IFERROR($E432*SUMIF('[4]Daily Log'!$AI$18:$AI$1017,$B432,'[4]Daily Log'!$AJ$18:$AJ$1017),0)</f>
        <v>0</v>
      </c>
      <c r="S432" s="572">
        <f>IFERROR($E432*SUMIF('[4]Daily Log'!$AL$18:$AL$1017,$B432,'[4]Daily Log'!$AM$18:$AM$1017),0)</f>
        <v>0</v>
      </c>
      <c r="T432" s="572">
        <f>IFERROR($E432*SUMIF('[4]Daily Log'!$AO$18:$AO$1017,$B432,'[4]Daily Log'!$AP$18:$AP$1017),0)</f>
        <v>0</v>
      </c>
      <c r="U432" s="572">
        <f>IFERROR($E432*SUMIF('[4]Daily Log'!$AR$18:$AR$1017,$B432,'[4]Daily Log'!$AS$18:$AS$1017),0)</f>
        <v>0</v>
      </c>
      <c r="V432" s="572">
        <f>IFERROR($E432*SUMIF('[4]Daily Log'!$AU$18:$AU$1017,$B432,'[4]Daily Log'!$AV$18:$AV$1017),0)</f>
        <v>0</v>
      </c>
      <c r="W432" s="572">
        <f>IFERROR($E432*SUMIF('[4]Daily Log'!$AX$18:$AX$1017,$B432,'[4]Daily Log'!$AY$18:$AY$1017),0)</f>
        <v>0</v>
      </c>
      <c r="X432" s="572">
        <f>IFERROR($E432*SUMIF('[4]Daily Log'!$BA$18:$BA$1017,$B432,'[4]Daily Log'!$BB$18:$BB$1017),0)</f>
        <v>0</v>
      </c>
      <c r="Y432" s="572">
        <f>IFERROR($E432*SUMIF('[4]Daily Log'!$BD$18:$BD$1017,$B432,'[4]Daily Log'!$BE$18:$BE$1017),0)</f>
        <v>0</v>
      </c>
      <c r="Z432" s="572">
        <f>IFERROR($E432*SUMIF('[4]Daily Log'!$BG$18:$BG$1017,$B432,'[4]Daily Log'!$BH$18:$BH$1017),0)</f>
        <v>0</v>
      </c>
      <c r="AA432" s="572">
        <f>IFERROR($E432*SUMIF('[4]Daily Log'!$BJ$18:$BJ$1017,$B432,'[4]Daily Log'!$BK$18:$BK$1017),0)</f>
        <v>0</v>
      </c>
      <c r="AB432" s="572">
        <f>IFERROR($E432*SUMIF('[4]Daily Log'!$BM$18:$BM$1017,$B432,'[4]Daily Log'!$BN$18:$BN$1017),0)</f>
        <v>0</v>
      </c>
      <c r="AC432" s="572">
        <f>IFERROR($E432*SUMIF('[4]Daily Log'!$BP$18:$BP$1017,$B432,'[4]Daily Log'!$BQ$18:$BQ$1017),0)</f>
        <v>0</v>
      </c>
      <c r="AD432" s="572">
        <f>IFERROR($E432*SUMIF('[4]Daily Log'!$BS$18:$BS$1017,$B432,'[4]Daily Log'!$BT$18:$BT$1017),0)</f>
        <v>0</v>
      </c>
      <c r="AE432" s="572">
        <f>IFERROR($E432*SUMIF('[4]Daily Log'!$BV$18:$BV$1017,$B432,'[4]Daily Log'!$BW$18:$BW$1017),0)</f>
        <v>0</v>
      </c>
      <c r="AF432" s="572">
        <f>IFERROR($E432*SUMIF('[4]Daily Log'!$BY$18:$BY$1017,$B432,'[4]Daily Log'!$BZ$18:$BZ$1017),0)</f>
        <v>0</v>
      </c>
      <c r="AG432" s="572">
        <f>IFERROR($E432*SUMIF('[4]Daily Log'!$CB$18:$CB$1017,$B432,'[4]Daily Log'!$CC$18:$CC$1017),0)</f>
        <v>0</v>
      </c>
      <c r="AH432" s="572">
        <f>IFERROR($E432*SUMIF('[4]Daily Log'!$CE$18:$CE$1017,$B432,'[4]Daily Log'!$CF$18:$CF$1017),0)</f>
        <v>0</v>
      </c>
      <c r="AI432" s="572">
        <f>IFERROR($E432*SUMIF('[4]Daily Log'!$CH$18:$CH$1017,$B432,'[4]Daily Log'!$CI$18:$CI$1017),0)</f>
        <v>0</v>
      </c>
      <c r="AJ432" s="572">
        <f>IFERROR($E432*SUMIF('[4]Daily Log'!$CK$18:$CK$1017,$B432,'[4]Daily Log'!$CL$18:$CL$1017),0)</f>
        <v>0</v>
      </c>
      <c r="AK432" s="572">
        <f>IFERROR($E432*SUMIF('[4]Daily Log'!$CN$18:$CN$1017,$B432,'[4]Daily Log'!$CO$18:$CO$1017),0)</f>
        <v>0</v>
      </c>
    </row>
    <row r="433" spans="2:37" ht="33.75" hidden="1" customHeight="1">
      <c r="B433" s="1276"/>
      <c r="C433" s="1277"/>
      <c r="D433" s="577"/>
      <c r="E433" s="570"/>
      <c r="F433" s="585">
        <f t="shared" si="8"/>
        <v>0</v>
      </c>
      <c r="G433" s="572">
        <f>IFERROR($E433*SUMIF('[4]Daily Log'!$B$18:$B$1017,$B433,'[4]Daily Log'!$C$18:$C$1017),0)</f>
        <v>0</v>
      </c>
      <c r="H433" s="572">
        <f>IFERROR($E433*SUMIF('[4]Daily Log'!$E$18:$E$1017,$B433,'[4]Daily Log'!$F$18:$F$1017),0)</f>
        <v>0</v>
      </c>
      <c r="I433" s="572">
        <f>IFERROR($E433*SUMIF('[4]Daily Log'!$H$18:$H$1017,$B433,'[4]Daily Log'!$I$18:$I$1017),0)</f>
        <v>0</v>
      </c>
      <c r="J433" s="572">
        <f>IFERROR($E433*SUMIF('[4]Daily Log'!$K$18:$K$1017,$B433,'[4]Daily Log'!$L$18:$L$1017),0)</f>
        <v>0</v>
      </c>
      <c r="K433" s="572">
        <f>IFERROR($E433*SUMIF('[4]Daily Log'!$N$18:$N$1017,$B433,'[4]Daily Log'!$O$18:$O$1017),0)</f>
        <v>0</v>
      </c>
      <c r="L433" s="572">
        <f>IFERROR($E433*SUMIF('[4]Daily Log'!$Q$18:$Q$1017,$B433,'[4]Daily Log'!$R$18:$R$1017),0)</f>
        <v>0</v>
      </c>
      <c r="M433" s="572">
        <f>IFERROR($E433*SUMIF('[4]Daily Log'!$T$18:$T$1017,$B433,'[4]Daily Log'!$U$18:$U$1017),0)</f>
        <v>0</v>
      </c>
      <c r="N433" s="572">
        <f>IFERROR($E433*SUMIF('[4]Daily Log'!$W$18:$W$1017,$B433,'[4]Daily Log'!$X$18:$X$1017),0)</f>
        <v>0</v>
      </c>
      <c r="O433" s="572">
        <f>IFERROR($E433*SUMIF('[4]Daily Log'!$Z$18:$Z$1017,$B433,'[4]Daily Log'!$AA$18:$AA$1017),0)</f>
        <v>0</v>
      </c>
      <c r="P433" s="572">
        <f>IFERROR($E433*SUMIF('[4]Daily Log'!$AC$18:$AC$1017,$B433,'[4]Daily Log'!$AD$18:$AD$1017),0)</f>
        <v>0</v>
      </c>
      <c r="Q433" s="572">
        <f>IFERROR($E433*SUMIF('[4]Daily Log'!$AF$18:$AF$1017,$B433,'[4]Daily Log'!$AG$18:$AG$1017),0)</f>
        <v>0</v>
      </c>
      <c r="R433" s="572">
        <f>IFERROR($E433*SUMIF('[4]Daily Log'!$AI$18:$AI$1017,$B433,'[4]Daily Log'!$AJ$18:$AJ$1017),0)</f>
        <v>0</v>
      </c>
      <c r="S433" s="572">
        <f>IFERROR($E433*SUMIF('[4]Daily Log'!$AL$18:$AL$1017,$B433,'[4]Daily Log'!$AM$18:$AM$1017),0)</f>
        <v>0</v>
      </c>
      <c r="T433" s="572">
        <f>IFERROR($E433*SUMIF('[4]Daily Log'!$AO$18:$AO$1017,$B433,'[4]Daily Log'!$AP$18:$AP$1017),0)</f>
        <v>0</v>
      </c>
      <c r="U433" s="572">
        <f>IFERROR($E433*SUMIF('[4]Daily Log'!$AR$18:$AR$1017,$B433,'[4]Daily Log'!$AS$18:$AS$1017),0)</f>
        <v>0</v>
      </c>
      <c r="V433" s="572">
        <f>IFERROR($E433*SUMIF('[4]Daily Log'!$AU$18:$AU$1017,$B433,'[4]Daily Log'!$AV$18:$AV$1017),0)</f>
        <v>0</v>
      </c>
      <c r="W433" s="572">
        <f>IFERROR($E433*SUMIF('[4]Daily Log'!$AX$18:$AX$1017,$B433,'[4]Daily Log'!$AY$18:$AY$1017),0)</f>
        <v>0</v>
      </c>
      <c r="X433" s="572">
        <f>IFERROR($E433*SUMIF('[4]Daily Log'!$BA$18:$BA$1017,$B433,'[4]Daily Log'!$BB$18:$BB$1017),0)</f>
        <v>0</v>
      </c>
      <c r="Y433" s="572">
        <f>IFERROR($E433*SUMIF('[4]Daily Log'!$BD$18:$BD$1017,$B433,'[4]Daily Log'!$BE$18:$BE$1017),0)</f>
        <v>0</v>
      </c>
      <c r="Z433" s="572">
        <f>IFERROR($E433*SUMIF('[4]Daily Log'!$BG$18:$BG$1017,$B433,'[4]Daily Log'!$BH$18:$BH$1017),0)</f>
        <v>0</v>
      </c>
      <c r="AA433" s="572">
        <f>IFERROR($E433*SUMIF('[4]Daily Log'!$BJ$18:$BJ$1017,$B433,'[4]Daily Log'!$BK$18:$BK$1017),0)</f>
        <v>0</v>
      </c>
      <c r="AB433" s="572">
        <f>IFERROR($E433*SUMIF('[4]Daily Log'!$BM$18:$BM$1017,$B433,'[4]Daily Log'!$BN$18:$BN$1017),0)</f>
        <v>0</v>
      </c>
      <c r="AC433" s="572">
        <f>IFERROR($E433*SUMIF('[4]Daily Log'!$BP$18:$BP$1017,$B433,'[4]Daily Log'!$BQ$18:$BQ$1017),0)</f>
        <v>0</v>
      </c>
      <c r="AD433" s="572">
        <f>IFERROR($E433*SUMIF('[4]Daily Log'!$BS$18:$BS$1017,$B433,'[4]Daily Log'!$BT$18:$BT$1017),0)</f>
        <v>0</v>
      </c>
      <c r="AE433" s="572">
        <f>IFERROR($E433*SUMIF('[4]Daily Log'!$BV$18:$BV$1017,$B433,'[4]Daily Log'!$BW$18:$BW$1017),0)</f>
        <v>0</v>
      </c>
      <c r="AF433" s="572">
        <f>IFERROR($E433*SUMIF('[4]Daily Log'!$BY$18:$BY$1017,$B433,'[4]Daily Log'!$BZ$18:$BZ$1017),0)</f>
        <v>0</v>
      </c>
      <c r="AG433" s="572">
        <f>IFERROR($E433*SUMIF('[4]Daily Log'!$CB$18:$CB$1017,$B433,'[4]Daily Log'!$CC$18:$CC$1017),0)</f>
        <v>0</v>
      </c>
      <c r="AH433" s="572">
        <f>IFERROR($E433*SUMIF('[4]Daily Log'!$CE$18:$CE$1017,$B433,'[4]Daily Log'!$CF$18:$CF$1017),0)</f>
        <v>0</v>
      </c>
      <c r="AI433" s="572">
        <f>IFERROR($E433*SUMIF('[4]Daily Log'!$CH$18:$CH$1017,$B433,'[4]Daily Log'!$CI$18:$CI$1017),0)</f>
        <v>0</v>
      </c>
      <c r="AJ433" s="572">
        <f>IFERROR($E433*SUMIF('[4]Daily Log'!$CK$18:$CK$1017,$B433,'[4]Daily Log'!$CL$18:$CL$1017),0)</f>
        <v>0</v>
      </c>
      <c r="AK433" s="572">
        <f>IFERROR($E433*SUMIF('[4]Daily Log'!$CN$18:$CN$1017,$B433,'[4]Daily Log'!$CO$18:$CO$1017),0)</f>
        <v>0</v>
      </c>
    </row>
    <row r="434" spans="2:37" ht="33.75" hidden="1" customHeight="1">
      <c r="B434" s="1276"/>
      <c r="C434" s="1277"/>
      <c r="D434" s="577"/>
      <c r="E434" s="570"/>
      <c r="F434" s="585">
        <f t="shared" si="8"/>
        <v>0</v>
      </c>
      <c r="G434" s="572">
        <f>IFERROR($E434*SUMIF('[4]Daily Log'!$B$18:$B$1017,$B434,'[4]Daily Log'!$C$18:$C$1017),0)</f>
        <v>0</v>
      </c>
      <c r="H434" s="572">
        <f>IFERROR($E434*SUMIF('[4]Daily Log'!$E$18:$E$1017,$B434,'[4]Daily Log'!$F$18:$F$1017),0)</f>
        <v>0</v>
      </c>
      <c r="I434" s="572">
        <f>IFERROR($E434*SUMIF('[4]Daily Log'!$H$18:$H$1017,$B434,'[4]Daily Log'!$I$18:$I$1017),0)</f>
        <v>0</v>
      </c>
      <c r="J434" s="572">
        <f>IFERROR($E434*SUMIF('[4]Daily Log'!$K$18:$K$1017,$B434,'[4]Daily Log'!$L$18:$L$1017),0)</f>
        <v>0</v>
      </c>
      <c r="K434" s="572">
        <f>IFERROR($E434*SUMIF('[4]Daily Log'!$N$18:$N$1017,$B434,'[4]Daily Log'!$O$18:$O$1017),0)</f>
        <v>0</v>
      </c>
      <c r="L434" s="572">
        <f>IFERROR($E434*SUMIF('[4]Daily Log'!$Q$18:$Q$1017,$B434,'[4]Daily Log'!$R$18:$R$1017),0)</f>
        <v>0</v>
      </c>
      <c r="M434" s="572">
        <f>IFERROR($E434*SUMIF('[4]Daily Log'!$T$18:$T$1017,$B434,'[4]Daily Log'!$U$18:$U$1017),0)</f>
        <v>0</v>
      </c>
      <c r="N434" s="572">
        <f>IFERROR($E434*SUMIF('[4]Daily Log'!$W$18:$W$1017,$B434,'[4]Daily Log'!$X$18:$X$1017),0)</f>
        <v>0</v>
      </c>
      <c r="O434" s="572">
        <f>IFERROR($E434*SUMIF('[4]Daily Log'!$Z$18:$Z$1017,$B434,'[4]Daily Log'!$AA$18:$AA$1017),0)</f>
        <v>0</v>
      </c>
      <c r="P434" s="572">
        <f>IFERROR($E434*SUMIF('[4]Daily Log'!$AC$18:$AC$1017,$B434,'[4]Daily Log'!$AD$18:$AD$1017),0)</f>
        <v>0</v>
      </c>
      <c r="Q434" s="572">
        <f>IFERROR($E434*SUMIF('[4]Daily Log'!$AF$18:$AF$1017,$B434,'[4]Daily Log'!$AG$18:$AG$1017),0)</f>
        <v>0</v>
      </c>
      <c r="R434" s="572">
        <f>IFERROR($E434*SUMIF('[4]Daily Log'!$AI$18:$AI$1017,$B434,'[4]Daily Log'!$AJ$18:$AJ$1017),0)</f>
        <v>0</v>
      </c>
      <c r="S434" s="572">
        <f>IFERROR($E434*SUMIF('[4]Daily Log'!$AL$18:$AL$1017,$B434,'[4]Daily Log'!$AM$18:$AM$1017),0)</f>
        <v>0</v>
      </c>
      <c r="T434" s="572">
        <f>IFERROR($E434*SUMIF('[4]Daily Log'!$AO$18:$AO$1017,$B434,'[4]Daily Log'!$AP$18:$AP$1017),0)</f>
        <v>0</v>
      </c>
      <c r="U434" s="572">
        <f>IFERROR($E434*SUMIF('[4]Daily Log'!$AR$18:$AR$1017,$B434,'[4]Daily Log'!$AS$18:$AS$1017),0)</f>
        <v>0</v>
      </c>
      <c r="V434" s="572">
        <f>IFERROR($E434*SUMIF('[4]Daily Log'!$AU$18:$AU$1017,$B434,'[4]Daily Log'!$AV$18:$AV$1017),0)</f>
        <v>0</v>
      </c>
      <c r="W434" s="572">
        <f>IFERROR($E434*SUMIF('[4]Daily Log'!$AX$18:$AX$1017,$B434,'[4]Daily Log'!$AY$18:$AY$1017),0)</f>
        <v>0</v>
      </c>
      <c r="X434" s="572">
        <f>IFERROR($E434*SUMIF('[4]Daily Log'!$BA$18:$BA$1017,$B434,'[4]Daily Log'!$BB$18:$BB$1017),0)</f>
        <v>0</v>
      </c>
      <c r="Y434" s="572">
        <f>IFERROR($E434*SUMIF('[4]Daily Log'!$BD$18:$BD$1017,$B434,'[4]Daily Log'!$BE$18:$BE$1017),0)</f>
        <v>0</v>
      </c>
      <c r="Z434" s="572">
        <f>IFERROR($E434*SUMIF('[4]Daily Log'!$BG$18:$BG$1017,$B434,'[4]Daily Log'!$BH$18:$BH$1017),0)</f>
        <v>0</v>
      </c>
      <c r="AA434" s="572">
        <f>IFERROR($E434*SUMIF('[4]Daily Log'!$BJ$18:$BJ$1017,$B434,'[4]Daily Log'!$BK$18:$BK$1017),0)</f>
        <v>0</v>
      </c>
      <c r="AB434" s="572">
        <f>IFERROR($E434*SUMIF('[4]Daily Log'!$BM$18:$BM$1017,$B434,'[4]Daily Log'!$BN$18:$BN$1017),0)</f>
        <v>0</v>
      </c>
      <c r="AC434" s="572">
        <f>IFERROR($E434*SUMIF('[4]Daily Log'!$BP$18:$BP$1017,$B434,'[4]Daily Log'!$BQ$18:$BQ$1017),0)</f>
        <v>0</v>
      </c>
      <c r="AD434" s="572">
        <f>IFERROR($E434*SUMIF('[4]Daily Log'!$BS$18:$BS$1017,$B434,'[4]Daily Log'!$BT$18:$BT$1017),0)</f>
        <v>0</v>
      </c>
      <c r="AE434" s="572">
        <f>IFERROR($E434*SUMIF('[4]Daily Log'!$BV$18:$BV$1017,$B434,'[4]Daily Log'!$BW$18:$BW$1017),0)</f>
        <v>0</v>
      </c>
      <c r="AF434" s="572">
        <f>IFERROR($E434*SUMIF('[4]Daily Log'!$BY$18:$BY$1017,$B434,'[4]Daily Log'!$BZ$18:$BZ$1017),0)</f>
        <v>0</v>
      </c>
      <c r="AG434" s="572">
        <f>IFERROR($E434*SUMIF('[4]Daily Log'!$CB$18:$CB$1017,$B434,'[4]Daily Log'!$CC$18:$CC$1017),0)</f>
        <v>0</v>
      </c>
      <c r="AH434" s="572">
        <f>IFERROR($E434*SUMIF('[4]Daily Log'!$CE$18:$CE$1017,$B434,'[4]Daily Log'!$CF$18:$CF$1017),0)</f>
        <v>0</v>
      </c>
      <c r="AI434" s="572">
        <f>IFERROR($E434*SUMIF('[4]Daily Log'!$CH$18:$CH$1017,$B434,'[4]Daily Log'!$CI$18:$CI$1017),0)</f>
        <v>0</v>
      </c>
      <c r="AJ434" s="572">
        <f>IFERROR($E434*SUMIF('[4]Daily Log'!$CK$18:$CK$1017,$B434,'[4]Daily Log'!$CL$18:$CL$1017),0)</f>
        <v>0</v>
      </c>
      <c r="AK434" s="572">
        <f>IFERROR($E434*SUMIF('[4]Daily Log'!$CN$18:$CN$1017,$B434,'[4]Daily Log'!$CO$18:$CO$1017),0)</f>
        <v>0</v>
      </c>
    </row>
    <row r="435" spans="2:37" ht="33.75" hidden="1" customHeight="1">
      <c r="B435" s="1276"/>
      <c r="C435" s="1277"/>
      <c r="D435" s="577"/>
      <c r="E435" s="570"/>
      <c r="F435" s="585">
        <f t="shared" si="8"/>
        <v>0</v>
      </c>
      <c r="G435" s="572">
        <f>IFERROR($E435*SUMIF('[4]Daily Log'!$B$18:$B$1017,$B435,'[4]Daily Log'!$C$18:$C$1017),0)</f>
        <v>0</v>
      </c>
      <c r="H435" s="572">
        <f>IFERROR($E435*SUMIF('[4]Daily Log'!$E$18:$E$1017,$B435,'[4]Daily Log'!$F$18:$F$1017),0)</f>
        <v>0</v>
      </c>
      <c r="I435" s="572">
        <f>IFERROR($E435*SUMIF('[4]Daily Log'!$H$18:$H$1017,$B435,'[4]Daily Log'!$I$18:$I$1017),0)</f>
        <v>0</v>
      </c>
      <c r="J435" s="572">
        <f>IFERROR($E435*SUMIF('[4]Daily Log'!$K$18:$K$1017,$B435,'[4]Daily Log'!$L$18:$L$1017),0)</f>
        <v>0</v>
      </c>
      <c r="K435" s="572">
        <f>IFERROR($E435*SUMIF('[4]Daily Log'!$N$18:$N$1017,$B435,'[4]Daily Log'!$O$18:$O$1017),0)</f>
        <v>0</v>
      </c>
      <c r="L435" s="572">
        <f>IFERROR($E435*SUMIF('[4]Daily Log'!$Q$18:$Q$1017,$B435,'[4]Daily Log'!$R$18:$R$1017),0)</f>
        <v>0</v>
      </c>
      <c r="M435" s="572">
        <f>IFERROR($E435*SUMIF('[4]Daily Log'!$T$18:$T$1017,$B435,'[4]Daily Log'!$U$18:$U$1017),0)</f>
        <v>0</v>
      </c>
      <c r="N435" s="572">
        <f>IFERROR($E435*SUMIF('[4]Daily Log'!$W$18:$W$1017,$B435,'[4]Daily Log'!$X$18:$X$1017),0)</f>
        <v>0</v>
      </c>
      <c r="O435" s="572">
        <f>IFERROR($E435*SUMIF('[4]Daily Log'!$Z$18:$Z$1017,$B435,'[4]Daily Log'!$AA$18:$AA$1017),0)</f>
        <v>0</v>
      </c>
      <c r="P435" s="572">
        <f>IFERROR($E435*SUMIF('[4]Daily Log'!$AC$18:$AC$1017,$B435,'[4]Daily Log'!$AD$18:$AD$1017),0)</f>
        <v>0</v>
      </c>
      <c r="Q435" s="572">
        <f>IFERROR($E435*SUMIF('[4]Daily Log'!$AF$18:$AF$1017,$B435,'[4]Daily Log'!$AG$18:$AG$1017),0)</f>
        <v>0</v>
      </c>
      <c r="R435" s="572">
        <f>IFERROR($E435*SUMIF('[4]Daily Log'!$AI$18:$AI$1017,$B435,'[4]Daily Log'!$AJ$18:$AJ$1017),0)</f>
        <v>0</v>
      </c>
      <c r="S435" s="572">
        <f>IFERROR($E435*SUMIF('[4]Daily Log'!$AL$18:$AL$1017,$B435,'[4]Daily Log'!$AM$18:$AM$1017),0)</f>
        <v>0</v>
      </c>
      <c r="T435" s="572">
        <f>IFERROR($E435*SUMIF('[4]Daily Log'!$AO$18:$AO$1017,$B435,'[4]Daily Log'!$AP$18:$AP$1017),0)</f>
        <v>0</v>
      </c>
      <c r="U435" s="572">
        <f>IFERROR($E435*SUMIF('[4]Daily Log'!$AR$18:$AR$1017,$B435,'[4]Daily Log'!$AS$18:$AS$1017),0)</f>
        <v>0</v>
      </c>
      <c r="V435" s="572">
        <f>IFERROR($E435*SUMIF('[4]Daily Log'!$AU$18:$AU$1017,$B435,'[4]Daily Log'!$AV$18:$AV$1017),0)</f>
        <v>0</v>
      </c>
      <c r="W435" s="572">
        <f>IFERROR($E435*SUMIF('[4]Daily Log'!$AX$18:$AX$1017,$B435,'[4]Daily Log'!$AY$18:$AY$1017),0)</f>
        <v>0</v>
      </c>
      <c r="X435" s="572">
        <f>IFERROR($E435*SUMIF('[4]Daily Log'!$BA$18:$BA$1017,$B435,'[4]Daily Log'!$BB$18:$BB$1017),0)</f>
        <v>0</v>
      </c>
      <c r="Y435" s="572">
        <f>IFERROR($E435*SUMIF('[4]Daily Log'!$BD$18:$BD$1017,$B435,'[4]Daily Log'!$BE$18:$BE$1017),0)</f>
        <v>0</v>
      </c>
      <c r="Z435" s="572">
        <f>IFERROR($E435*SUMIF('[4]Daily Log'!$BG$18:$BG$1017,$B435,'[4]Daily Log'!$BH$18:$BH$1017),0)</f>
        <v>0</v>
      </c>
      <c r="AA435" s="572">
        <f>IFERROR($E435*SUMIF('[4]Daily Log'!$BJ$18:$BJ$1017,$B435,'[4]Daily Log'!$BK$18:$BK$1017),0)</f>
        <v>0</v>
      </c>
      <c r="AB435" s="572">
        <f>IFERROR($E435*SUMIF('[4]Daily Log'!$BM$18:$BM$1017,$B435,'[4]Daily Log'!$BN$18:$BN$1017),0)</f>
        <v>0</v>
      </c>
      <c r="AC435" s="572">
        <f>IFERROR($E435*SUMIF('[4]Daily Log'!$BP$18:$BP$1017,$B435,'[4]Daily Log'!$BQ$18:$BQ$1017),0)</f>
        <v>0</v>
      </c>
      <c r="AD435" s="572">
        <f>IFERROR($E435*SUMIF('[4]Daily Log'!$BS$18:$BS$1017,$B435,'[4]Daily Log'!$BT$18:$BT$1017),0)</f>
        <v>0</v>
      </c>
      <c r="AE435" s="572">
        <f>IFERROR($E435*SUMIF('[4]Daily Log'!$BV$18:$BV$1017,$B435,'[4]Daily Log'!$BW$18:$BW$1017),0)</f>
        <v>0</v>
      </c>
      <c r="AF435" s="572">
        <f>IFERROR($E435*SUMIF('[4]Daily Log'!$BY$18:$BY$1017,$B435,'[4]Daily Log'!$BZ$18:$BZ$1017),0)</f>
        <v>0</v>
      </c>
      <c r="AG435" s="572">
        <f>IFERROR($E435*SUMIF('[4]Daily Log'!$CB$18:$CB$1017,$B435,'[4]Daily Log'!$CC$18:$CC$1017),0)</f>
        <v>0</v>
      </c>
      <c r="AH435" s="572">
        <f>IFERROR($E435*SUMIF('[4]Daily Log'!$CE$18:$CE$1017,$B435,'[4]Daily Log'!$CF$18:$CF$1017),0)</f>
        <v>0</v>
      </c>
      <c r="AI435" s="572">
        <f>IFERROR($E435*SUMIF('[4]Daily Log'!$CH$18:$CH$1017,$B435,'[4]Daily Log'!$CI$18:$CI$1017),0)</f>
        <v>0</v>
      </c>
      <c r="AJ435" s="572">
        <f>IFERROR($E435*SUMIF('[4]Daily Log'!$CK$18:$CK$1017,$B435,'[4]Daily Log'!$CL$18:$CL$1017),0)</f>
        <v>0</v>
      </c>
      <c r="AK435" s="572">
        <f>IFERROR($E435*SUMIF('[4]Daily Log'!$CN$18:$CN$1017,$B435,'[4]Daily Log'!$CO$18:$CO$1017),0)</f>
        <v>0</v>
      </c>
    </row>
    <row r="436" spans="2:37" ht="33.75" hidden="1" customHeight="1">
      <c r="B436" s="1276"/>
      <c r="C436" s="1277"/>
      <c r="D436" s="577"/>
      <c r="E436" s="570"/>
      <c r="F436" s="585">
        <f t="shared" si="8"/>
        <v>0</v>
      </c>
      <c r="G436" s="572">
        <f>IFERROR($E436*SUMIF('[4]Daily Log'!$B$18:$B$1017,$B436,'[4]Daily Log'!$C$18:$C$1017),0)</f>
        <v>0</v>
      </c>
      <c r="H436" s="572">
        <f>IFERROR($E436*SUMIF('[4]Daily Log'!$E$18:$E$1017,$B436,'[4]Daily Log'!$F$18:$F$1017),0)</f>
        <v>0</v>
      </c>
      <c r="I436" s="572">
        <f>IFERROR($E436*SUMIF('[4]Daily Log'!$H$18:$H$1017,$B436,'[4]Daily Log'!$I$18:$I$1017),0)</f>
        <v>0</v>
      </c>
      <c r="J436" s="572">
        <f>IFERROR($E436*SUMIF('[4]Daily Log'!$K$18:$K$1017,$B436,'[4]Daily Log'!$L$18:$L$1017),0)</f>
        <v>0</v>
      </c>
      <c r="K436" s="572">
        <f>IFERROR($E436*SUMIF('[4]Daily Log'!$N$18:$N$1017,$B436,'[4]Daily Log'!$O$18:$O$1017),0)</f>
        <v>0</v>
      </c>
      <c r="L436" s="572">
        <f>IFERROR($E436*SUMIF('[4]Daily Log'!$Q$18:$Q$1017,$B436,'[4]Daily Log'!$R$18:$R$1017),0)</f>
        <v>0</v>
      </c>
      <c r="M436" s="572">
        <f>IFERROR($E436*SUMIF('[4]Daily Log'!$T$18:$T$1017,$B436,'[4]Daily Log'!$U$18:$U$1017),0)</f>
        <v>0</v>
      </c>
      <c r="N436" s="572">
        <f>IFERROR($E436*SUMIF('[4]Daily Log'!$W$18:$W$1017,$B436,'[4]Daily Log'!$X$18:$X$1017),0)</f>
        <v>0</v>
      </c>
      <c r="O436" s="572">
        <f>IFERROR($E436*SUMIF('[4]Daily Log'!$Z$18:$Z$1017,$B436,'[4]Daily Log'!$AA$18:$AA$1017),0)</f>
        <v>0</v>
      </c>
      <c r="P436" s="572">
        <f>IFERROR($E436*SUMIF('[4]Daily Log'!$AC$18:$AC$1017,$B436,'[4]Daily Log'!$AD$18:$AD$1017),0)</f>
        <v>0</v>
      </c>
      <c r="Q436" s="572">
        <f>IFERROR($E436*SUMIF('[4]Daily Log'!$AF$18:$AF$1017,$B436,'[4]Daily Log'!$AG$18:$AG$1017),0)</f>
        <v>0</v>
      </c>
      <c r="R436" s="572">
        <f>IFERROR($E436*SUMIF('[4]Daily Log'!$AI$18:$AI$1017,$B436,'[4]Daily Log'!$AJ$18:$AJ$1017),0)</f>
        <v>0</v>
      </c>
      <c r="S436" s="572">
        <f>IFERROR($E436*SUMIF('[4]Daily Log'!$AL$18:$AL$1017,$B436,'[4]Daily Log'!$AM$18:$AM$1017),0)</f>
        <v>0</v>
      </c>
      <c r="T436" s="572">
        <f>IFERROR($E436*SUMIF('[4]Daily Log'!$AO$18:$AO$1017,$B436,'[4]Daily Log'!$AP$18:$AP$1017),0)</f>
        <v>0</v>
      </c>
      <c r="U436" s="572">
        <f>IFERROR($E436*SUMIF('[4]Daily Log'!$AR$18:$AR$1017,$B436,'[4]Daily Log'!$AS$18:$AS$1017),0)</f>
        <v>0</v>
      </c>
      <c r="V436" s="572">
        <f>IFERROR($E436*SUMIF('[4]Daily Log'!$AU$18:$AU$1017,$B436,'[4]Daily Log'!$AV$18:$AV$1017),0)</f>
        <v>0</v>
      </c>
      <c r="W436" s="572">
        <f>IFERROR($E436*SUMIF('[4]Daily Log'!$AX$18:$AX$1017,$B436,'[4]Daily Log'!$AY$18:$AY$1017),0)</f>
        <v>0</v>
      </c>
      <c r="X436" s="572">
        <f>IFERROR($E436*SUMIF('[4]Daily Log'!$BA$18:$BA$1017,$B436,'[4]Daily Log'!$BB$18:$BB$1017),0)</f>
        <v>0</v>
      </c>
      <c r="Y436" s="572">
        <f>IFERROR($E436*SUMIF('[4]Daily Log'!$BD$18:$BD$1017,$B436,'[4]Daily Log'!$BE$18:$BE$1017),0)</f>
        <v>0</v>
      </c>
      <c r="Z436" s="572">
        <f>IFERROR($E436*SUMIF('[4]Daily Log'!$BG$18:$BG$1017,$B436,'[4]Daily Log'!$BH$18:$BH$1017),0)</f>
        <v>0</v>
      </c>
      <c r="AA436" s="572">
        <f>IFERROR($E436*SUMIF('[4]Daily Log'!$BJ$18:$BJ$1017,$B436,'[4]Daily Log'!$BK$18:$BK$1017),0)</f>
        <v>0</v>
      </c>
      <c r="AB436" s="572">
        <f>IFERROR($E436*SUMIF('[4]Daily Log'!$BM$18:$BM$1017,$B436,'[4]Daily Log'!$BN$18:$BN$1017),0)</f>
        <v>0</v>
      </c>
      <c r="AC436" s="572">
        <f>IFERROR($E436*SUMIF('[4]Daily Log'!$BP$18:$BP$1017,$B436,'[4]Daily Log'!$BQ$18:$BQ$1017),0)</f>
        <v>0</v>
      </c>
      <c r="AD436" s="572">
        <f>IFERROR($E436*SUMIF('[4]Daily Log'!$BS$18:$BS$1017,$B436,'[4]Daily Log'!$BT$18:$BT$1017),0)</f>
        <v>0</v>
      </c>
      <c r="AE436" s="572">
        <f>IFERROR($E436*SUMIF('[4]Daily Log'!$BV$18:$BV$1017,$B436,'[4]Daily Log'!$BW$18:$BW$1017),0)</f>
        <v>0</v>
      </c>
      <c r="AF436" s="572">
        <f>IFERROR($E436*SUMIF('[4]Daily Log'!$BY$18:$BY$1017,$B436,'[4]Daily Log'!$BZ$18:$BZ$1017),0)</f>
        <v>0</v>
      </c>
      <c r="AG436" s="572">
        <f>IFERROR($E436*SUMIF('[4]Daily Log'!$CB$18:$CB$1017,$B436,'[4]Daily Log'!$CC$18:$CC$1017),0)</f>
        <v>0</v>
      </c>
      <c r="AH436" s="572">
        <f>IFERROR($E436*SUMIF('[4]Daily Log'!$CE$18:$CE$1017,$B436,'[4]Daily Log'!$CF$18:$CF$1017),0)</f>
        <v>0</v>
      </c>
      <c r="AI436" s="572">
        <f>IFERROR($E436*SUMIF('[4]Daily Log'!$CH$18:$CH$1017,$B436,'[4]Daily Log'!$CI$18:$CI$1017),0)</f>
        <v>0</v>
      </c>
      <c r="AJ436" s="572">
        <f>IFERROR($E436*SUMIF('[4]Daily Log'!$CK$18:$CK$1017,$B436,'[4]Daily Log'!$CL$18:$CL$1017),0)</f>
        <v>0</v>
      </c>
      <c r="AK436" s="572">
        <f>IFERROR($E436*SUMIF('[4]Daily Log'!$CN$18:$CN$1017,$B436,'[4]Daily Log'!$CO$18:$CO$1017),0)</f>
        <v>0</v>
      </c>
    </row>
    <row r="437" spans="2:37" ht="33.75" hidden="1" customHeight="1">
      <c r="B437" s="1276"/>
      <c r="C437" s="1277"/>
      <c r="D437" s="577"/>
      <c r="E437" s="570"/>
      <c r="F437" s="585">
        <f t="shared" si="8"/>
        <v>0</v>
      </c>
      <c r="G437" s="572">
        <f>IFERROR($E437*SUMIF('[4]Daily Log'!$B$18:$B$1017,$B437,'[4]Daily Log'!$C$18:$C$1017),0)</f>
        <v>0</v>
      </c>
      <c r="H437" s="572">
        <f>IFERROR($E437*SUMIF('[4]Daily Log'!$E$18:$E$1017,$B437,'[4]Daily Log'!$F$18:$F$1017),0)</f>
        <v>0</v>
      </c>
      <c r="I437" s="572">
        <f>IFERROR($E437*SUMIF('[4]Daily Log'!$H$18:$H$1017,$B437,'[4]Daily Log'!$I$18:$I$1017),0)</f>
        <v>0</v>
      </c>
      <c r="J437" s="572">
        <f>IFERROR($E437*SUMIF('[4]Daily Log'!$K$18:$K$1017,$B437,'[4]Daily Log'!$L$18:$L$1017),0)</f>
        <v>0</v>
      </c>
      <c r="K437" s="572">
        <f>IFERROR($E437*SUMIF('[4]Daily Log'!$N$18:$N$1017,$B437,'[4]Daily Log'!$O$18:$O$1017),0)</f>
        <v>0</v>
      </c>
      <c r="L437" s="572">
        <f>IFERROR($E437*SUMIF('[4]Daily Log'!$Q$18:$Q$1017,$B437,'[4]Daily Log'!$R$18:$R$1017),0)</f>
        <v>0</v>
      </c>
      <c r="M437" s="572">
        <f>IFERROR($E437*SUMIF('[4]Daily Log'!$T$18:$T$1017,$B437,'[4]Daily Log'!$U$18:$U$1017),0)</f>
        <v>0</v>
      </c>
      <c r="N437" s="572">
        <f>IFERROR($E437*SUMIF('[4]Daily Log'!$W$18:$W$1017,$B437,'[4]Daily Log'!$X$18:$X$1017),0)</f>
        <v>0</v>
      </c>
      <c r="O437" s="572">
        <f>IFERROR($E437*SUMIF('[4]Daily Log'!$Z$18:$Z$1017,$B437,'[4]Daily Log'!$AA$18:$AA$1017),0)</f>
        <v>0</v>
      </c>
      <c r="P437" s="572">
        <f>IFERROR($E437*SUMIF('[4]Daily Log'!$AC$18:$AC$1017,$B437,'[4]Daily Log'!$AD$18:$AD$1017),0)</f>
        <v>0</v>
      </c>
      <c r="Q437" s="572">
        <f>IFERROR($E437*SUMIF('[4]Daily Log'!$AF$18:$AF$1017,$B437,'[4]Daily Log'!$AG$18:$AG$1017),0)</f>
        <v>0</v>
      </c>
      <c r="R437" s="572">
        <f>IFERROR($E437*SUMIF('[4]Daily Log'!$AI$18:$AI$1017,$B437,'[4]Daily Log'!$AJ$18:$AJ$1017),0)</f>
        <v>0</v>
      </c>
      <c r="S437" s="572">
        <f>IFERROR($E437*SUMIF('[4]Daily Log'!$AL$18:$AL$1017,$B437,'[4]Daily Log'!$AM$18:$AM$1017),0)</f>
        <v>0</v>
      </c>
      <c r="T437" s="572">
        <f>IFERROR($E437*SUMIF('[4]Daily Log'!$AO$18:$AO$1017,$B437,'[4]Daily Log'!$AP$18:$AP$1017),0)</f>
        <v>0</v>
      </c>
      <c r="U437" s="572">
        <f>IFERROR($E437*SUMIF('[4]Daily Log'!$AR$18:$AR$1017,$B437,'[4]Daily Log'!$AS$18:$AS$1017),0)</f>
        <v>0</v>
      </c>
      <c r="V437" s="572">
        <f>IFERROR($E437*SUMIF('[4]Daily Log'!$AU$18:$AU$1017,$B437,'[4]Daily Log'!$AV$18:$AV$1017),0)</f>
        <v>0</v>
      </c>
      <c r="W437" s="572">
        <f>IFERROR($E437*SUMIF('[4]Daily Log'!$AX$18:$AX$1017,$B437,'[4]Daily Log'!$AY$18:$AY$1017),0)</f>
        <v>0</v>
      </c>
      <c r="X437" s="572">
        <f>IFERROR($E437*SUMIF('[4]Daily Log'!$BA$18:$BA$1017,$B437,'[4]Daily Log'!$BB$18:$BB$1017),0)</f>
        <v>0</v>
      </c>
      <c r="Y437" s="572">
        <f>IFERROR($E437*SUMIF('[4]Daily Log'!$BD$18:$BD$1017,$B437,'[4]Daily Log'!$BE$18:$BE$1017),0)</f>
        <v>0</v>
      </c>
      <c r="Z437" s="572">
        <f>IFERROR($E437*SUMIF('[4]Daily Log'!$BG$18:$BG$1017,$B437,'[4]Daily Log'!$BH$18:$BH$1017),0)</f>
        <v>0</v>
      </c>
      <c r="AA437" s="572">
        <f>IFERROR($E437*SUMIF('[4]Daily Log'!$BJ$18:$BJ$1017,$B437,'[4]Daily Log'!$BK$18:$BK$1017),0)</f>
        <v>0</v>
      </c>
      <c r="AB437" s="572">
        <f>IFERROR($E437*SUMIF('[4]Daily Log'!$BM$18:$BM$1017,$B437,'[4]Daily Log'!$BN$18:$BN$1017),0)</f>
        <v>0</v>
      </c>
      <c r="AC437" s="572">
        <f>IFERROR($E437*SUMIF('[4]Daily Log'!$BP$18:$BP$1017,$B437,'[4]Daily Log'!$BQ$18:$BQ$1017),0)</f>
        <v>0</v>
      </c>
      <c r="AD437" s="572">
        <f>IFERROR($E437*SUMIF('[4]Daily Log'!$BS$18:$BS$1017,$B437,'[4]Daily Log'!$BT$18:$BT$1017),0)</f>
        <v>0</v>
      </c>
      <c r="AE437" s="572">
        <f>IFERROR($E437*SUMIF('[4]Daily Log'!$BV$18:$BV$1017,$B437,'[4]Daily Log'!$BW$18:$BW$1017),0)</f>
        <v>0</v>
      </c>
      <c r="AF437" s="572">
        <f>IFERROR($E437*SUMIF('[4]Daily Log'!$BY$18:$BY$1017,$B437,'[4]Daily Log'!$BZ$18:$BZ$1017),0)</f>
        <v>0</v>
      </c>
      <c r="AG437" s="572">
        <f>IFERROR($E437*SUMIF('[4]Daily Log'!$CB$18:$CB$1017,$B437,'[4]Daily Log'!$CC$18:$CC$1017),0)</f>
        <v>0</v>
      </c>
      <c r="AH437" s="572">
        <f>IFERROR($E437*SUMIF('[4]Daily Log'!$CE$18:$CE$1017,$B437,'[4]Daily Log'!$CF$18:$CF$1017),0)</f>
        <v>0</v>
      </c>
      <c r="AI437" s="572">
        <f>IFERROR($E437*SUMIF('[4]Daily Log'!$CH$18:$CH$1017,$B437,'[4]Daily Log'!$CI$18:$CI$1017),0)</f>
        <v>0</v>
      </c>
      <c r="AJ437" s="572">
        <f>IFERROR($E437*SUMIF('[4]Daily Log'!$CK$18:$CK$1017,$B437,'[4]Daily Log'!$CL$18:$CL$1017),0)</f>
        <v>0</v>
      </c>
      <c r="AK437" s="572">
        <f>IFERROR($E437*SUMIF('[4]Daily Log'!$CN$18:$CN$1017,$B437,'[4]Daily Log'!$CO$18:$CO$1017),0)</f>
        <v>0</v>
      </c>
    </row>
    <row r="438" spans="2:37" ht="33.75" hidden="1" customHeight="1" thickBot="1">
      <c r="B438" s="1278"/>
      <c r="C438" s="1279"/>
      <c r="D438" s="577"/>
      <c r="E438" s="570"/>
      <c r="F438" s="585">
        <f t="shared" si="8"/>
        <v>0</v>
      </c>
      <c r="G438" s="572">
        <f>IFERROR($E438*SUMIF('[4]Daily Log'!$B$18:$B$1017,$B438,'[4]Daily Log'!$C$18:$C$1017),0)</f>
        <v>0</v>
      </c>
      <c r="H438" s="572">
        <f>IFERROR($E438*SUMIF('[4]Daily Log'!$E$18:$E$1017,$B438,'[4]Daily Log'!$F$18:$F$1017),0)</f>
        <v>0</v>
      </c>
      <c r="I438" s="572">
        <f>IFERROR($E438*SUMIF('[4]Daily Log'!$H$18:$H$1017,$B438,'[4]Daily Log'!$I$18:$I$1017),0)</f>
        <v>0</v>
      </c>
      <c r="J438" s="572">
        <f>IFERROR($E438*SUMIF('[4]Daily Log'!$K$18:$K$1017,$B438,'[4]Daily Log'!$L$18:$L$1017),0)</f>
        <v>0</v>
      </c>
      <c r="K438" s="572">
        <f>IFERROR($E438*SUMIF('[4]Daily Log'!$N$18:$N$1017,$B438,'[4]Daily Log'!$O$18:$O$1017),0)</f>
        <v>0</v>
      </c>
      <c r="L438" s="572">
        <f>IFERROR($E438*SUMIF('[4]Daily Log'!$Q$18:$Q$1017,$B438,'[4]Daily Log'!$R$18:$R$1017),0)</f>
        <v>0</v>
      </c>
      <c r="M438" s="572">
        <f>IFERROR($E438*SUMIF('[4]Daily Log'!$T$18:$T$1017,$B438,'[4]Daily Log'!$U$18:$U$1017),0)</f>
        <v>0</v>
      </c>
      <c r="N438" s="572">
        <f>IFERROR($E438*SUMIF('[4]Daily Log'!$W$18:$W$1017,$B438,'[4]Daily Log'!$X$18:$X$1017),0)</f>
        <v>0</v>
      </c>
      <c r="O438" s="572">
        <f>IFERROR($E438*SUMIF('[4]Daily Log'!$Z$18:$Z$1017,$B438,'[4]Daily Log'!$AA$18:$AA$1017),0)</f>
        <v>0</v>
      </c>
      <c r="P438" s="572">
        <f>IFERROR($E438*SUMIF('[4]Daily Log'!$AC$18:$AC$1017,$B438,'[4]Daily Log'!$AD$18:$AD$1017),0)</f>
        <v>0</v>
      </c>
      <c r="Q438" s="572">
        <f>IFERROR($E438*SUMIF('[4]Daily Log'!$AF$18:$AF$1017,$B438,'[4]Daily Log'!$AG$18:$AG$1017),0)</f>
        <v>0</v>
      </c>
      <c r="R438" s="572">
        <f>IFERROR($E438*SUMIF('[4]Daily Log'!$AI$18:$AI$1017,$B438,'[4]Daily Log'!$AJ$18:$AJ$1017),0)</f>
        <v>0</v>
      </c>
      <c r="S438" s="572">
        <f>IFERROR($E438*SUMIF('[4]Daily Log'!$AL$18:$AL$1017,$B438,'[4]Daily Log'!$AM$18:$AM$1017),0)</f>
        <v>0</v>
      </c>
      <c r="T438" s="572">
        <f>IFERROR($E438*SUMIF('[4]Daily Log'!$AO$18:$AO$1017,$B438,'[4]Daily Log'!$AP$18:$AP$1017),0)</f>
        <v>0</v>
      </c>
      <c r="U438" s="572">
        <f>IFERROR($E438*SUMIF('[4]Daily Log'!$AR$18:$AR$1017,$B438,'[4]Daily Log'!$AS$18:$AS$1017),0)</f>
        <v>0</v>
      </c>
      <c r="V438" s="572">
        <f>IFERROR($E438*SUMIF('[4]Daily Log'!$AU$18:$AU$1017,$B438,'[4]Daily Log'!$AV$18:$AV$1017),0)</f>
        <v>0</v>
      </c>
      <c r="W438" s="572">
        <f>IFERROR($E438*SUMIF('[4]Daily Log'!$AX$18:$AX$1017,$B438,'[4]Daily Log'!$AY$18:$AY$1017),0)</f>
        <v>0</v>
      </c>
      <c r="X438" s="572">
        <f>IFERROR($E438*SUMIF('[4]Daily Log'!$BA$18:$BA$1017,$B438,'[4]Daily Log'!$BB$18:$BB$1017),0)</f>
        <v>0</v>
      </c>
      <c r="Y438" s="572">
        <f>IFERROR($E438*SUMIF('[4]Daily Log'!$BD$18:$BD$1017,$B438,'[4]Daily Log'!$BE$18:$BE$1017),0)</f>
        <v>0</v>
      </c>
      <c r="Z438" s="572">
        <f>IFERROR($E438*SUMIF('[4]Daily Log'!$BG$18:$BG$1017,$B438,'[4]Daily Log'!$BH$18:$BH$1017),0)</f>
        <v>0</v>
      </c>
      <c r="AA438" s="572">
        <f>IFERROR($E438*SUMIF('[4]Daily Log'!$BJ$18:$BJ$1017,$B438,'[4]Daily Log'!$BK$18:$BK$1017),0)</f>
        <v>0</v>
      </c>
      <c r="AB438" s="572">
        <f>IFERROR($E438*SUMIF('[4]Daily Log'!$BM$18:$BM$1017,$B438,'[4]Daily Log'!$BN$18:$BN$1017),0)</f>
        <v>0</v>
      </c>
      <c r="AC438" s="572">
        <f>IFERROR($E438*SUMIF('[4]Daily Log'!$BP$18:$BP$1017,$B438,'[4]Daily Log'!$BQ$18:$BQ$1017),0)</f>
        <v>0</v>
      </c>
      <c r="AD438" s="572">
        <f>IFERROR($E438*SUMIF('[4]Daily Log'!$BS$18:$BS$1017,$B438,'[4]Daily Log'!$BT$18:$BT$1017),0)</f>
        <v>0</v>
      </c>
      <c r="AE438" s="572">
        <f>IFERROR($E438*SUMIF('[4]Daily Log'!$BV$18:$BV$1017,$B438,'[4]Daily Log'!$BW$18:$BW$1017),0)</f>
        <v>0</v>
      </c>
      <c r="AF438" s="572">
        <f>IFERROR($E438*SUMIF('[4]Daily Log'!$BY$18:$BY$1017,$B438,'[4]Daily Log'!$BZ$18:$BZ$1017),0)</f>
        <v>0</v>
      </c>
      <c r="AG438" s="572">
        <f>IFERROR($E438*SUMIF('[4]Daily Log'!$CB$18:$CB$1017,$B438,'[4]Daily Log'!$CC$18:$CC$1017),0)</f>
        <v>0</v>
      </c>
      <c r="AH438" s="572">
        <f>IFERROR($E438*SUMIF('[4]Daily Log'!$CE$18:$CE$1017,$B438,'[4]Daily Log'!$CF$18:$CF$1017),0)</f>
        <v>0</v>
      </c>
      <c r="AI438" s="572">
        <f>IFERROR($E438*SUMIF('[4]Daily Log'!$CH$18:$CH$1017,$B438,'[4]Daily Log'!$CI$18:$CI$1017),0)</f>
        <v>0</v>
      </c>
      <c r="AJ438" s="572">
        <f>IFERROR($E438*SUMIF('[4]Daily Log'!$CK$18:$CK$1017,$B438,'[4]Daily Log'!$CL$18:$CL$1017),0)</f>
        <v>0</v>
      </c>
      <c r="AK438" s="572">
        <f>IFERROR($E438*SUMIF('[4]Daily Log'!$CN$18:$CN$1017,$B438,'[4]Daily Log'!$CO$18:$CO$1017),0)</f>
        <v>0</v>
      </c>
    </row>
    <row r="439" spans="2:37" ht="33.75" hidden="1" customHeight="1">
      <c r="B439" s="1280"/>
      <c r="C439" s="1281"/>
      <c r="D439" s="586"/>
      <c r="E439" s="570"/>
      <c r="F439" s="585">
        <f t="shared" si="8"/>
        <v>0</v>
      </c>
      <c r="G439" s="572">
        <f>IFERROR($E439*SUMIF('[4]Daily Log'!$B$18:$B$1017,$B439,'[4]Daily Log'!$C$18:$C$1017),0)</f>
        <v>0</v>
      </c>
      <c r="H439" s="572">
        <f>IFERROR($E439*SUMIF('[4]Daily Log'!$E$18:$E$1017,$B439,'[4]Daily Log'!$F$18:$F$1017),0)</f>
        <v>0</v>
      </c>
      <c r="I439" s="572">
        <f>IFERROR($E439*SUMIF('[4]Daily Log'!$H$18:$H$1017,$B439,'[4]Daily Log'!$I$18:$I$1017),0)</f>
        <v>0</v>
      </c>
      <c r="J439" s="572">
        <f>IFERROR($E439*SUMIF('[4]Daily Log'!$K$18:$K$1017,$B439,'[4]Daily Log'!$L$18:$L$1017),0)</f>
        <v>0</v>
      </c>
      <c r="K439" s="572">
        <f>IFERROR($E439*SUMIF('[4]Daily Log'!$N$18:$N$1017,$B439,'[4]Daily Log'!$O$18:$O$1017),0)</f>
        <v>0</v>
      </c>
      <c r="L439" s="572">
        <f>IFERROR($E439*SUMIF('[4]Daily Log'!$Q$18:$Q$1017,$B439,'[4]Daily Log'!$R$18:$R$1017),0)</f>
        <v>0</v>
      </c>
      <c r="M439" s="572">
        <f>IFERROR($E439*SUMIF('[4]Daily Log'!$T$18:$T$1017,$B439,'[4]Daily Log'!$U$18:$U$1017),0)</f>
        <v>0</v>
      </c>
      <c r="N439" s="572">
        <f>IFERROR($E439*SUMIF('[4]Daily Log'!$W$18:$W$1017,$B439,'[4]Daily Log'!$X$18:$X$1017),0)</f>
        <v>0</v>
      </c>
      <c r="O439" s="572">
        <f>IFERROR($E439*SUMIF('[4]Daily Log'!$Z$18:$Z$1017,$B439,'[4]Daily Log'!$AA$18:$AA$1017),0)</f>
        <v>0</v>
      </c>
      <c r="P439" s="572">
        <f>IFERROR($E439*SUMIF('[4]Daily Log'!$AC$18:$AC$1017,$B439,'[4]Daily Log'!$AD$18:$AD$1017),0)</f>
        <v>0</v>
      </c>
      <c r="Q439" s="572">
        <f>IFERROR($E439*SUMIF('[4]Daily Log'!$AF$18:$AF$1017,$B439,'[4]Daily Log'!$AG$18:$AG$1017),0)</f>
        <v>0</v>
      </c>
      <c r="R439" s="572">
        <f>IFERROR($E439*SUMIF('[4]Daily Log'!$AI$18:$AI$1017,$B439,'[4]Daily Log'!$AJ$18:$AJ$1017),0)</f>
        <v>0</v>
      </c>
      <c r="S439" s="572">
        <f>IFERROR($E439*SUMIF('[4]Daily Log'!$AL$18:$AL$1017,$B439,'[4]Daily Log'!$AM$18:$AM$1017),0)</f>
        <v>0</v>
      </c>
      <c r="T439" s="572">
        <f>IFERROR($E439*SUMIF('[4]Daily Log'!$AO$18:$AO$1017,$B439,'[4]Daily Log'!$AP$18:$AP$1017),0)</f>
        <v>0</v>
      </c>
      <c r="U439" s="572">
        <f>IFERROR($E439*SUMIF('[4]Daily Log'!$AR$18:$AR$1017,$B439,'[4]Daily Log'!$AS$18:$AS$1017),0)</f>
        <v>0</v>
      </c>
      <c r="V439" s="572">
        <f>IFERROR($E439*SUMIF('[4]Daily Log'!$AU$18:$AU$1017,$B439,'[4]Daily Log'!$AV$18:$AV$1017),0)</f>
        <v>0</v>
      </c>
      <c r="W439" s="572">
        <f>IFERROR($E439*SUMIF('[4]Daily Log'!$AX$18:$AX$1017,$B439,'[4]Daily Log'!$AY$18:$AY$1017),0)</f>
        <v>0</v>
      </c>
      <c r="X439" s="572">
        <f>IFERROR($E439*SUMIF('[4]Daily Log'!$BA$18:$BA$1017,$B439,'[4]Daily Log'!$BB$18:$BB$1017),0)</f>
        <v>0</v>
      </c>
      <c r="Y439" s="572">
        <f>IFERROR($E439*SUMIF('[4]Daily Log'!$BD$18:$BD$1017,$B439,'[4]Daily Log'!$BE$18:$BE$1017),0)</f>
        <v>0</v>
      </c>
      <c r="Z439" s="572">
        <f>IFERROR($E439*SUMIF('[4]Daily Log'!$BG$18:$BG$1017,$B439,'[4]Daily Log'!$BH$18:$BH$1017),0)</f>
        <v>0</v>
      </c>
      <c r="AA439" s="572">
        <f>IFERROR($E439*SUMIF('[4]Daily Log'!$BJ$18:$BJ$1017,$B439,'[4]Daily Log'!$BK$18:$BK$1017),0)</f>
        <v>0</v>
      </c>
      <c r="AB439" s="572">
        <f>IFERROR($E439*SUMIF('[4]Daily Log'!$BM$18:$BM$1017,$B439,'[4]Daily Log'!$BN$18:$BN$1017),0)</f>
        <v>0</v>
      </c>
      <c r="AC439" s="572">
        <f>IFERROR($E439*SUMIF('[4]Daily Log'!$BP$18:$BP$1017,$B439,'[4]Daily Log'!$BQ$18:$BQ$1017),0)</f>
        <v>0</v>
      </c>
      <c r="AD439" s="572">
        <f>IFERROR($E439*SUMIF('[4]Daily Log'!$BS$18:$BS$1017,$B439,'[4]Daily Log'!$BT$18:$BT$1017),0)</f>
        <v>0</v>
      </c>
      <c r="AE439" s="572">
        <f>IFERROR($E439*SUMIF('[4]Daily Log'!$BV$18:$BV$1017,$B439,'[4]Daily Log'!$BW$18:$BW$1017),0)</f>
        <v>0</v>
      </c>
      <c r="AF439" s="572">
        <f>IFERROR($E439*SUMIF('[4]Daily Log'!$BY$18:$BY$1017,$B439,'[4]Daily Log'!$BZ$18:$BZ$1017),0)</f>
        <v>0</v>
      </c>
      <c r="AG439" s="572">
        <f>IFERROR($E439*SUMIF('[4]Daily Log'!$CB$18:$CB$1017,$B439,'[4]Daily Log'!$CC$18:$CC$1017),0)</f>
        <v>0</v>
      </c>
      <c r="AH439" s="572">
        <f>IFERROR($E439*SUMIF('[4]Daily Log'!$CE$18:$CE$1017,$B439,'[4]Daily Log'!$CF$18:$CF$1017),0)</f>
        <v>0</v>
      </c>
      <c r="AI439" s="572">
        <f>IFERROR($E439*SUMIF('[4]Daily Log'!$CH$18:$CH$1017,$B439,'[4]Daily Log'!$CI$18:$CI$1017),0)</f>
        <v>0</v>
      </c>
      <c r="AJ439" s="572">
        <f>IFERROR($E439*SUMIF('[4]Daily Log'!$CK$18:$CK$1017,$B439,'[4]Daily Log'!$CL$18:$CL$1017),0)</f>
        <v>0</v>
      </c>
      <c r="AK439" s="572">
        <f>IFERROR($E439*SUMIF('[4]Daily Log'!$CN$18:$CN$1017,$B439,'[4]Daily Log'!$CO$18:$CO$1017),0)</f>
        <v>0</v>
      </c>
    </row>
    <row r="440" spans="2:37" ht="33.75" hidden="1" customHeight="1">
      <c r="B440" s="1282"/>
      <c r="C440" s="1283"/>
      <c r="D440" s="587"/>
      <c r="E440" s="588"/>
      <c r="F440" s="589">
        <f t="shared" si="8"/>
        <v>0</v>
      </c>
      <c r="G440" s="590">
        <f>IFERROR($E440*SUMIF('[4]Daily Log'!$B$18:$B$1017,$B440,'[4]Daily Log'!$C$18:$C$1017),0)</f>
        <v>0</v>
      </c>
      <c r="H440" s="590">
        <f>IFERROR($E440*SUMIF('[4]Daily Log'!$E$18:$E$1017,$B440,'[4]Daily Log'!$F$18:$F$1017),0)</f>
        <v>0</v>
      </c>
      <c r="I440" s="590">
        <f>IFERROR($E440*SUMIF('[4]Daily Log'!$H$18:$H$1017,$B440,'[4]Daily Log'!$I$18:$I$1017),0)</f>
        <v>0</v>
      </c>
      <c r="J440" s="590">
        <f>IFERROR($E440*SUMIF('[4]Daily Log'!$K$18:$K$1017,$B440,'[4]Daily Log'!$L$18:$L$1017),0)</f>
        <v>0</v>
      </c>
      <c r="K440" s="590">
        <f>IFERROR($E440*SUMIF('[4]Daily Log'!$N$18:$N$1017,$B440,'[4]Daily Log'!$O$18:$O$1017),0)</f>
        <v>0</v>
      </c>
      <c r="L440" s="590">
        <f>IFERROR($E440*SUMIF('[4]Daily Log'!$Q$18:$Q$1017,$B440,'[4]Daily Log'!$R$18:$R$1017),0)</f>
        <v>0</v>
      </c>
      <c r="M440" s="590">
        <f>IFERROR($E440*SUMIF('[4]Daily Log'!$T$18:$T$1017,$B440,'[4]Daily Log'!$U$18:$U$1017),0)</f>
        <v>0</v>
      </c>
      <c r="N440" s="590">
        <f>IFERROR($E440*SUMIF('[4]Daily Log'!$W$18:$W$1017,$B440,'[4]Daily Log'!$X$18:$X$1017),0)</f>
        <v>0</v>
      </c>
      <c r="O440" s="590">
        <f>IFERROR($E440*SUMIF('[4]Daily Log'!$Z$18:$Z$1017,$B440,'[4]Daily Log'!$AA$18:$AA$1017),0)</f>
        <v>0</v>
      </c>
      <c r="P440" s="590">
        <f>IFERROR($E440*SUMIF('[4]Daily Log'!$AC$18:$AC$1017,$B440,'[4]Daily Log'!$AD$18:$AD$1017),0)</f>
        <v>0</v>
      </c>
      <c r="Q440" s="590">
        <f>IFERROR($E440*SUMIF('[4]Daily Log'!$AF$18:$AF$1017,$B440,'[4]Daily Log'!$AG$18:$AG$1017),0)</f>
        <v>0</v>
      </c>
      <c r="R440" s="590">
        <f>IFERROR($E440*SUMIF('[4]Daily Log'!$AI$18:$AI$1017,$B440,'[4]Daily Log'!$AJ$18:$AJ$1017),0)</f>
        <v>0</v>
      </c>
      <c r="S440" s="590">
        <f>IFERROR($E440*SUMIF('[4]Daily Log'!$AL$18:$AL$1017,$B440,'[4]Daily Log'!$AM$18:$AM$1017),0)</f>
        <v>0</v>
      </c>
      <c r="T440" s="590">
        <f>IFERROR($E440*SUMIF('[4]Daily Log'!$AO$18:$AO$1017,$B440,'[4]Daily Log'!$AP$18:$AP$1017),0)</f>
        <v>0</v>
      </c>
      <c r="U440" s="590">
        <f>IFERROR($E440*SUMIF('[4]Daily Log'!$AR$18:$AR$1017,$B440,'[4]Daily Log'!$AS$18:$AS$1017),0)</f>
        <v>0</v>
      </c>
      <c r="V440" s="590">
        <f>IFERROR($E440*SUMIF('[4]Daily Log'!$AU$18:$AU$1017,$B440,'[4]Daily Log'!$AV$18:$AV$1017),0)</f>
        <v>0</v>
      </c>
      <c r="W440" s="590">
        <f>IFERROR($E440*SUMIF('[4]Daily Log'!$AX$18:$AX$1017,$B440,'[4]Daily Log'!$AY$18:$AY$1017),0)</f>
        <v>0</v>
      </c>
      <c r="X440" s="590">
        <f>IFERROR($E440*SUMIF('[4]Daily Log'!$BA$18:$BA$1017,$B440,'[4]Daily Log'!$BB$18:$BB$1017),0)</f>
        <v>0</v>
      </c>
      <c r="Y440" s="590">
        <f>IFERROR($E440*SUMIF('[4]Daily Log'!$BD$18:$BD$1017,$B440,'[4]Daily Log'!$BE$18:$BE$1017),0)</f>
        <v>0</v>
      </c>
      <c r="Z440" s="590">
        <f>IFERROR($E440*SUMIF('[4]Daily Log'!$BG$18:$BG$1017,$B440,'[4]Daily Log'!$BH$18:$BH$1017),0)</f>
        <v>0</v>
      </c>
      <c r="AA440" s="590">
        <f>IFERROR($E440*SUMIF('[4]Daily Log'!$BJ$18:$BJ$1017,$B440,'[4]Daily Log'!$BK$18:$BK$1017),0)</f>
        <v>0</v>
      </c>
      <c r="AB440" s="590">
        <f>IFERROR($E440*SUMIF('[4]Daily Log'!$BM$18:$BM$1017,$B440,'[4]Daily Log'!$BN$18:$BN$1017),0)</f>
        <v>0</v>
      </c>
      <c r="AC440" s="590">
        <f>IFERROR($E440*SUMIF('[4]Daily Log'!$BP$18:$BP$1017,$B440,'[4]Daily Log'!$BQ$18:$BQ$1017),0)</f>
        <v>0</v>
      </c>
      <c r="AD440" s="590">
        <f>IFERROR($E440*SUMIF('[4]Daily Log'!$BS$18:$BS$1017,$B440,'[4]Daily Log'!$BT$18:$BT$1017),0)</f>
        <v>0</v>
      </c>
      <c r="AE440" s="590">
        <f>IFERROR($E440*SUMIF('[4]Daily Log'!$BV$18:$BV$1017,$B440,'[4]Daily Log'!$BW$18:$BW$1017),0)</f>
        <v>0</v>
      </c>
      <c r="AF440" s="590">
        <f>IFERROR($E440*SUMIF('[4]Daily Log'!$BY$18:$BY$1017,$B440,'[4]Daily Log'!$BZ$18:$BZ$1017),0)</f>
        <v>0</v>
      </c>
      <c r="AG440" s="590">
        <f>IFERROR($E440*SUMIF('[4]Daily Log'!$CB$18:$CB$1017,$B440,'[4]Daily Log'!$CC$18:$CC$1017),0)</f>
        <v>0</v>
      </c>
      <c r="AH440" s="590">
        <f>IFERROR($E440*SUMIF('[4]Daily Log'!$CE$18:$CE$1017,$B440,'[4]Daily Log'!$CF$18:$CF$1017),0)</f>
        <v>0</v>
      </c>
      <c r="AI440" s="590">
        <f>IFERROR($E440*SUMIF('[4]Daily Log'!$CH$18:$CH$1017,$B440,'[4]Daily Log'!$CI$18:$CI$1017),0)</f>
        <v>0</v>
      </c>
      <c r="AJ440" s="590">
        <f>IFERROR($E440*SUMIF('[4]Daily Log'!$CK$18:$CK$1017,$B440,'[4]Daily Log'!$CL$18:$CL$1017),0)</f>
        <v>0</v>
      </c>
      <c r="AK440" s="590">
        <f>IFERROR($E440*SUMIF('[4]Daily Log'!$CN$18:$CN$1017,$B440,'[4]Daily Log'!$CO$18:$CO$1017),0)</f>
        <v>0</v>
      </c>
    </row>
    <row r="441" spans="2:37" ht="33.75" hidden="1" customHeight="1">
      <c r="B441" s="591"/>
      <c r="C441" s="592"/>
      <c r="D441" s="592"/>
      <c r="E441" s="593"/>
      <c r="F441" s="594"/>
      <c r="G441" s="592"/>
      <c r="H441" s="592"/>
      <c r="I441" s="592"/>
      <c r="J441" s="592"/>
      <c r="K441" s="592"/>
      <c r="L441" s="592"/>
      <c r="M441" s="592"/>
      <c r="N441" s="592"/>
      <c r="O441" s="592"/>
      <c r="P441" s="592"/>
      <c r="Q441" s="592"/>
      <c r="R441" s="592"/>
      <c r="S441" s="592"/>
      <c r="T441" s="592"/>
      <c r="U441" s="592"/>
      <c r="V441" s="592"/>
      <c r="W441" s="592"/>
      <c r="X441" s="592"/>
      <c r="Y441" s="592"/>
      <c r="Z441" s="592"/>
      <c r="AA441" s="592"/>
      <c r="AB441" s="592"/>
      <c r="AC441" s="592"/>
      <c r="AD441" s="592"/>
      <c r="AE441" s="592"/>
      <c r="AF441" s="592"/>
      <c r="AG441" s="592"/>
      <c r="AH441" s="592"/>
      <c r="AI441" s="592"/>
      <c r="AJ441" s="592"/>
      <c r="AK441" s="595"/>
    </row>
    <row r="442" spans="2:37" ht="33.75" hidden="1" customHeight="1">
      <c r="B442" s="136" t="s">
        <v>21</v>
      </c>
    </row>
  </sheetData>
  <sheetProtection selectLockedCells="1" autoFilter="0"/>
  <autoFilter ref="B1:D442">
    <filterColumn colId="2">
      <filters>
        <filter val="LLB -LOK LOK STICK"/>
        <filter val="LLB -MAIN COURSE"/>
      </filters>
    </filterColumn>
  </autoFilter>
  <sortState ref="B30:F235">
    <sortCondition ref="D30:D235"/>
    <sortCondition ref="B30:B235"/>
  </sortState>
  <mergeCells count="73">
    <mergeCell ref="B438:C438"/>
    <mergeCell ref="B439:C439"/>
    <mergeCell ref="B440:C440"/>
    <mergeCell ref="B433:C433"/>
    <mergeCell ref="B434:C434"/>
    <mergeCell ref="B435:C435"/>
    <mergeCell ref="B436:C436"/>
    <mergeCell ref="B437:C437"/>
    <mergeCell ref="B428:C428"/>
    <mergeCell ref="B429:C429"/>
    <mergeCell ref="B430:C430"/>
    <mergeCell ref="B431:C431"/>
    <mergeCell ref="B432:C432"/>
    <mergeCell ref="B423:C423"/>
    <mergeCell ref="B424:C424"/>
    <mergeCell ref="B425:C425"/>
    <mergeCell ref="B426:C426"/>
    <mergeCell ref="B427:C427"/>
    <mergeCell ref="B418:C418"/>
    <mergeCell ref="B419:C419"/>
    <mergeCell ref="B420:C420"/>
    <mergeCell ref="B421:C421"/>
    <mergeCell ref="B422:C422"/>
    <mergeCell ref="B413:C413"/>
    <mergeCell ref="B414:C414"/>
    <mergeCell ref="B415:C415"/>
    <mergeCell ref="B416:C416"/>
    <mergeCell ref="B417:C417"/>
    <mergeCell ref="B408:C408"/>
    <mergeCell ref="B409:C409"/>
    <mergeCell ref="B410:C410"/>
    <mergeCell ref="B411:C411"/>
    <mergeCell ref="B412:C412"/>
    <mergeCell ref="B403:C403"/>
    <mergeCell ref="B404:C404"/>
    <mergeCell ref="B405:C405"/>
    <mergeCell ref="B406:C406"/>
    <mergeCell ref="B407:C407"/>
    <mergeCell ref="B398:C398"/>
    <mergeCell ref="B399:C399"/>
    <mergeCell ref="B400:C400"/>
    <mergeCell ref="B401:C401"/>
    <mergeCell ref="B402:C402"/>
    <mergeCell ref="B393:C393"/>
    <mergeCell ref="B394:C394"/>
    <mergeCell ref="B395:C395"/>
    <mergeCell ref="B396:C396"/>
    <mergeCell ref="B397:C397"/>
    <mergeCell ref="B388:C388"/>
    <mergeCell ref="B389:C389"/>
    <mergeCell ref="B390:C390"/>
    <mergeCell ref="B391:C391"/>
    <mergeCell ref="B392:C392"/>
    <mergeCell ref="B383:C383"/>
    <mergeCell ref="B384:C384"/>
    <mergeCell ref="B385:C385"/>
    <mergeCell ref="B386:C386"/>
    <mergeCell ref="B387:C387"/>
    <mergeCell ref="B378:C378"/>
    <mergeCell ref="B379:C379"/>
    <mergeCell ref="B380:C380"/>
    <mergeCell ref="B381:C381"/>
    <mergeCell ref="B382:C382"/>
    <mergeCell ref="B373:C373"/>
    <mergeCell ref="B374:C374"/>
    <mergeCell ref="B375:C375"/>
    <mergeCell ref="B376:C376"/>
    <mergeCell ref="B377:C377"/>
    <mergeCell ref="C6:D6"/>
    <mergeCell ref="C8:D8"/>
    <mergeCell ref="C10:D10"/>
    <mergeCell ref="B29:C29"/>
    <mergeCell ref="B372:C372"/>
  </mergeCells>
  <printOptions horizontalCentered="1"/>
  <pageMargins left="0.196850393700787" right="0.196850393700787" top="0.196850393700787" bottom="0.196850393700787" header="0.31496062992126" footer="0.31496062992126"/>
  <pageSetup paperSize="9" scale="70" fitToHeight="100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92D050"/>
    <pageSetUpPr fitToPage="1"/>
  </sheetPr>
  <dimension ref="A1:CR1048"/>
  <sheetViews>
    <sheetView showGridLines="0" topLeftCell="CF31" workbookViewId="0">
      <selection activeCell="CK18" sqref="CK18:CL396"/>
    </sheetView>
  </sheetViews>
  <sheetFormatPr defaultColWidth="0" defaultRowHeight="0" customHeight="1" zeroHeight="1"/>
  <cols>
    <col min="1" max="1" width="5.7109375" style="3" customWidth="1"/>
    <col min="2" max="2" width="31.5703125" style="25" customWidth="1"/>
    <col min="3" max="3" width="20.7109375" style="3" customWidth="1"/>
    <col min="4" max="4" width="1.7109375" style="3" customWidth="1"/>
    <col min="5" max="6" width="20.7109375" style="3" customWidth="1"/>
    <col min="7" max="7" width="1.7109375" style="3" customWidth="1"/>
    <col min="8" max="9" width="20.7109375" style="3" customWidth="1"/>
    <col min="10" max="10" width="1.7109375" style="3" customWidth="1"/>
    <col min="11" max="12" width="20.7109375" style="3" customWidth="1"/>
    <col min="13" max="13" width="1.7109375" style="3" customWidth="1"/>
    <col min="14" max="15" width="20.7109375" style="3" customWidth="1"/>
    <col min="16" max="16" width="1.7109375" style="3" customWidth="1"/>
    <col min="17" max="17" width="34.7109375" style="3" customWidth="1"/>
    <col min="18" max="18" width="20.7109375" style="3" customWidth="1"/>
    <col min="19" max="19" width="1.7109375" style="3" customWidth="1"/>
    <col min="20" max="21" width="20.7109375" style="3" customWidth="1"/>
    <col min="22" max="22" width="1.7109375" style="3" customWidth="1"/>
    <col min="23" max="24" width="20.7109375" style="3" customWidth="1"/>
    <col min="25" max="25" width="1.7109375" style="3" customWidth="1"/>
    <col min="26" max="27" width="20.7109375" style="3" customWidth="1"/>
    <col min="28" max="28" width="1.7109375" style="3" customWidth="1"/>
    <col min="29" max="30" width="20.7109375" style="3" customWidth="1"/>
    <col min="31" max="31" width="3.140625" style="3" customWidth="1"/>
    <col min="32" max="33" width="20.7109375" style="3" customWidth="1"/>
    <col min="34" max="34" width="3.28515625" style="3" customWidth="1"/>
    <col min="35" max="36" width="20.7109375" style="3" customWidth="1"/>
    <col min="37" max="37" width="1.7109375" style="3" customWidth="1"/>
    <col min="38" max="39" width="20.7109375" style="3" customWidth="1"/>
    <col min="40" max="40" width="1.7109375" style="3" customWidth="1"/>
    <col min="41" max="42" width="20.7109375" style="3" customWidth="1"/>
    <col min="43" max="43" width="1.7109375" style="3" customWidth="1"/>
    <col min="44" max="45" width="20.7109375" style="3" customWidth="1"/>
    <col min="46" max="46" width="1.7109375" style="3" customWidth="1"/>
    <col min="47" max="48" width="20.7109375" style="3" customWidth="1"/>
    <col min="49" max="49" width="1.7109375" style="3" customWidth="1"/>
    <col min="50" max="50" width="20.7109375" style="3" customWidth="1"/>
    <col min="51" max="51" width="20.7109375" style="391" customWidth="1"/>
    <col min="52" max="52" width="1.7109375" style="3" customWidth="1"/>
    <col min="53" max="54" width="20.7109375" style="3" customWidth="1"/>
    <col min="55" max="55" width="1.7109375" style="3" customWidth="1"/>
    <col min="56" max="57" width="20.7109375" style="3" customWidth="1"/>
    <col min="58" max="58" width="1.7109375" style="3" customWidth="1"/>
    <col min="59" max="60" width="20.7109375" style="3" customWidth="1"/>
    <col min="61" max="61" width="1.7109375" style="3" customWidth="1"/>
    <col min="62" max="62" width="20.7109375" style="3" customWidth="1"/>
    <col min="63" max="63" width="20.7109375" style="38" customWidth="1"/>
    <col min="64" max="64" width="1.7109375" style="3" customWidth="1"/>
    <col min="65" max="66" width="20.7109375" style="3" customWidth="1"/>
    <col min="67" max="67" width="1.7109375" style="3" customWidth="1"/>
    <col min="68" max="68" width="27.5703125" style="3" customWidth="1"/>
    <col min="69" max="69" width="20.7109375" style="3" customWidth="1"/>
    <col min="70" max="70" width="1.7109375" style="3" customWidth="1"/>
    <col min="71" max="71" width="27.5703125" style="3" customWidth="1"/>
    <col min="72" max="72" width="20.7109375" style="3" customWidth="1"/>
    <col min="73" max="73" width="1.7109375" style="3" customWidth="1"/>
    <col min="74" max="75" width="20.7109375" style="3" customWidth="1"/>
    <col min="76" max="76" width="1.7109375" style="3" customWidth="1"/>
    <col min="77" max="77" width="24.7109375" style="3" customWidth="1"/>
    <col min="78" max="78" width="20.7109375" style="3" customWidth="1"/>
    <col min="79" max="79" width="1.7109375" style="3" customWidth="1"/>
    <col min="80" max="80" width="26" style="3" customWidth="1"/>
    <col min="81" max="81" width="20.7109375" style="3" customWidth="1"/>
    <col min="82" max="82" width="1.7109375" style="3" customWidth="1"/>
    <col min="83" max="84" width="20.7109375" style="3" customWidth="1"/>
    <col min="85" max="85" width="1.7109375" style="3" customWidth="1"/>
    <col min="86" max="86" width="29.7109375" style="3" customWidth="1"/>
    <col min="87" max="87" width="20.7109375" style="3" customWidth="1"/>
    <col min="88" max="88" width="1.7109375" style="3" customWidth="1"/>
    <col min="89" max="89" width="25.42578125" style="220" customWidth="1"/>
    <col min="90" max="90" width="20.7109375" style="220" customWidth="1"/>
    <col min="91" max="91" width="1.7109375" style="3" customWidth="1"/>
    <col min="92" max="92" width="33.42578125" style="3" customWidth="1"/>
    <col min="93" max="93" width="20.7109375" style="3" customWidth="1"/>
    <col min="94" max="94" width="5.7109375" style="3" customWidth="1"/>
    <col min="95" max="16384" width="20.7109375" style="3" hidden="1"/>
  </cols>
  <sheetData>
    <row r="1" spans="1:96" ht="24.95" customHeight="1"/>
    <row r="2" spans="1:96" ht="9.9499999999999993" customHeight="1">
      <c r="B2" s="2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392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3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221"/>
      <c r="CL2" s="221"/>
      <c r="CM2" s="19"/>
      <c r="CN2" s="19"/>
      <c r="CO2" s="2"/>
      <c r="CQ2" s="1"/>
      <c r="CR2" s="2"/>
    </row>
    <row r="3" spans="1:96" ht="50.1" customHeight="1">
      <c r="B3" s="27"/>
      <c r="C3" s="22" t="s">
        <v>22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393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4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22"/>
      <c r="CL3" s="222"/>
      <c r="CM3" s="20"/>
      <c r="CN3" s="20"/>
      <c r="CO3" s="5"/>
      <c r="CQ3" s="8"/>
      <c r="CR3" s="5"/>
    </row>
    <row r="4" spans="1:96" ht="9.9499999999999993" customHeight="1">
      <c r="B4" s="28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394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4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23"/>
      <c r="CL4" s="223"/>
      <c r="CM4" s="21"/>
      <c r="CN4" s="21"/>
      <c r="CO4" s="7"/>
      <c r="CQ4" s="6"/>
      <c r="CR4" s="7"/>
    </row>
    <row r="5" spans="1:96" ht="9.9499999999999993" customHeight="1">
      <c r="B5" s="2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392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3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221"/>
      <c r="CL5" s="221"/>
      <c r="CM5" s="19"/>
      <c r="CN5" s="19"/>
      <c r="CO5" s="2"/>
      <c r="CQ5" s="1"/>
      <c r="CR5" s="2"/>
    </row>
    <row r="6" spans="1:96" ht="24.95" customHeight="1">
      <c r="B6" s="29" t="s">
        <v>4</v>
      </c>
      <c r="C6" s="1284" t="str">
        <f ca="1">Summary!C6</f>
        <v>CCS</v>
      </c>
      <c r="D6" s="1285"/>
      <c r="E6" s="1286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393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4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22"/>
      <c r="CL6" s="222"/>
      <c r="CM6" s="20"/>
      <c r="CN6" s="20"/>
      <c r="CO6" s="5"/>
      <c r="CQ6" s="8"/>
      <c r="CR6" s="5"/>
    </row>
    <row r="7" spans="1:96" ht="5.0999999999999996" customHeight="1">
      <c r="B7" s="29"/>
      <c r="C7" s="23"/>
      <c r="D7" s="24"/>
      <c r="E7" s="24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393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4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22"/>
      <c r="CL7" s="222"/>
      <c r="CM7" s="20"/>
      <c r="CN7" s="20"/>
      <c r="CO7" s="5"/>
      <c r="CQ7" s="8"/>
      <c r="CR7" s="5"/>
    </row>
    <row r="8" spans="1:96" ht="24.95" customHeight="1">
      <c r="B8" s="29" t="s">
        <v>5</v>
      </c>
      <c r="C8" s="1284" t="str">
        <f ca="1">Summary!C8</f>
        <v>2013</v>
      </c>
      <c r="D8" s="1285"/>
      <c r="E8" s="1286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393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4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22"/>
      <c r="CL8" s="222"/>
      <c r="CM8" s="20"/>
      <c r="CN8" s="20"/>
      <c r="CO8" s="5"/>
      <c r="CQ8" s="8"/>
      <c r="CR8" s="5"/>
    </row>
    <row r="9" spans="1:96" ht="5.0999999999999996" customHeight="1">
      <c r="B9" s="29"/>
      <c r="C9" s="23"/>
      <c r="D9" s="24"/>
      <c r="E9" s="24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393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4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22"/>
      <c r="CL9" s="222"/>
      <c r="CM9" s="20"/>
      <c r="CN9" s="20"/>
      <c r="CO9" s="5"/>
      <c r="CQ9" s="8"/>
      <c r="CR9" s="5"/>
    </row>
    <row r="10" spans="1:96" ht="24.95" customHeight="1">
      <c r="B10" s="29" t="s">
        <v>6</v>
      </c>
      <c r="C10" s="1284" t="str">
        <f ca="1">Summary!C10</f>
        <v>NOVEMBER</v>
      </c>
      <c r="D10" s="1285"/>
      <c r="E10" s="1286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393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4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22"/>
      <c r="CL10" s="222"/>
      <c r="CM10" s="20"/>
      <c r="CN10" s="20"/>
      <c r="CO10" s="5"/>
      <c r="CQ10" s="8"/>
      <c r="CR10" s="5"/>
    </row>
    <row r="11" spans="1:96" ht="9.9499999999999993" customHeight="1">
      <c r="B11" s="2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394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4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23"/>
      <c r="CL11" s="223"/>
      <c r="CM11" s="21"/>
      <c r="CN11" s="21"/>
      <c r="CO11" s="7"/>
      <c r="CQ11" s="6"/>
      <c r="CR11" s="7"/>
    </row>
    <row r="12" spans="1:96" ht="9.9499999999999993" customHeight="1"/>
    <row r="13" spans="1:96" ht="9.9499999999999993" customHeight="1">
      <c r="B13" s="30"/>
      <c r="C13" s="2"/>
      <c r="E13" s="1"/>
      <c r="F13" s="2"/>
      <c r="H13" s="1"/>
      <c r="I13" s="2"/>
      <c r="K13" s="1"/>
      <c r="L13" s="2"/>
      <c r="N13" s="1"/>
      <c r="O13" s="2"/>
      <c r="Q13" s="1"/>
      <c r="R13" s="2"/>
      <c r="T13" s="1"/>
      <c r="U13" s="2"/>
      <c r="W13" s="1"/>
      <c r="X13" s="2"/>
      <c r="Z13" s="1"/>
      <c r="AA13" s="2"/>
      <c r="AC13" s="1"/>
      <c r="AD13" s="2"/>
      <c r="AF13" s="1"/>
      <c r="AG13" s="2"/>
      <c r="AI13" s="1"/>
      <c r="AJ13" s="2"/>
      <c r="AL13" s="1"/>
      <c r="AM13" s="2"/>
      <c r="AO13" s="1"/>
      <c r="AP13" s="2"/>
      <c r="AR13" s="1"/>
      <c r="AS13" s="2"/>
      <c r="AU13" s="1"/>
      <c r="AV13" s="2"/>
      <c r="AX13" s="1"/>
      <c r="AY13" s="395"/>
      <c r="BA13" s="1"/>
      <c r="BB13" s="2"/>
      <c r="BD13" s="1"/>
      <c r="BE13" s="2"/>
      <c r="BG13" s="1"/>
      <c r="BH13" s="2"/>
      <c r="BJ13" s="1"/>
      <c r="BK13" s="42"/>
      <c r="BM13" s="1"/>
      <c r="BN13" s="2"/>
      <c r="BP13" s="1"/>
      <c r="BQ13" s="2"/>
      <c r="BS13" s="1"/>
      <c r="BT13" s="2"/>
      <c r="BV13" s="1"/>
      <c r="BW13" s="2"/>
      <c r="BY13" s="1"/>
      <c r="BZ13" s="2"/>
      <c r="CB13" s="1"/>
      <c r="CC13" s="2"/>
      <c r="CE13" s="1"/>
      <c r="CF13" s="2"/>
      <c r="CH13" s="1"/>
      <c r="CI13" s="2"/>
      <c r="CK13" s="224"/>
      <c r="CL13" s="225"/>
      <c r="CN13" s="1"/>
      <c r="CO13" s="2"/>
      <c r="CQ13" s="1"/>
      <c r="CR13" s="2"/>
    </row>
    <row r="14" spans="1:96" ht="24.95" customHeight="1">
      <c r="A14" s="407">
        <f>IFERROR(INDEX($CR$18:$CR$48,MAX($B$17:$CO$17),1),"")</f>
        <v>0</v>
      </c>
      <c r="B14" s="31" t="str">
        <f ca="1">"DATE  "&amp;TEXT(Summary!G27,"DD / MM / YYYY")</f>
        <v>DATE  01 / 11 / 2013</v>
      </c>
      <c r="C14" s="5"/>
      <c r="E14" s="4" t="str">
        <f ca="1">"DATE  "&amp;TEXT(Summary!H27,"DD / MM / YYYY")</f>
        <v>DATE  02 / 11 / 2013</v>
      </c>
      <c r="F14" s="5"/>
      <c r="H14" s="4" t="str">
        <f ca="1">"DATE  "&amp;TEXT(Summary!I27,"DD / MM / YYYY")</f>
        <v>DATE  03 / 11 / 2013</v>
      </c>
      <c r="I14" s="5"/>
      <c r="K14" s="4" t="str">
        <f ca="1">"DATE  "&amp;TEXT(Summary!J27,"DD / MM / YYYY")</f>
        <v>DATE  04 / 11 / 2013</v>
      </c>
      <c r="L14" s="5"/>
      <c r="N14" s="4" t="str">
        <f ca="1">"DATE  "&amp;TEXT(Summary!K27,"DD / MM / YYYY")</f>
        <v>DATE  05 / 11 / 2013</v>
      </c>
      <c r="O14" s="5"/>
      <c r="Q14" s="4" t="str">
        <f ca="1">"DATE  "&amp;TEXT(Summary!L27,"DD / MM / YYYY")</f>
        <v>DATE  06 / 11 / 2013</v>
      </c>
      <c r="R14" s="5"/>
      <c r="T14" s="4" t="str">
        <f ca="1">"DATE  "&amp;TEXT(Summary!M27,"DD / MM / YYYY")</f>
        <v>DATE  07 / 11 / 2013</v>
      </c>
      <c r="U14" s="5"/>
      <c r="W14" s="4" t="str">
        <f ca="1">"DATE  "&amp;TEXT(Summary!N27,"DD / MM / YYYY")</f>
        <v>DATE  08 / 11 / 2013</v>
      </c>
      <c r="X14" s="5"/>
      <c r="Z14" s="4" t="str">
        <f ca="1">"DATE  "&amp;TEXT(Summary!O27,"DD / MM / YYYY")</f>
        <v>DATE  09 / 11 / 2013</v>
      </c>
      <c r="AA14" s="5"/>
      <c r="AC14" s="4" t="str">
        <f ca="1">"DATE  "&amp;TEXT(Summary!P27,"DD / MM / YYYY")</f>
        <v>DATE  10 / 11 / 2013</v>
      </c>
      <c r="AD14" s="5"/>
      <c r="AF14" s="4" t="str">
        <f ca="1">"DATE  "&amp;TEXT(Summary!Q27,"DD / MM / YYYY")</f>
        <v>DATE  11 / 11 / 2013</v>
      </c>
      <c r="AG14" s="5"/>
      <c r="AI14" s="4" t="str">
        <f ca="1">"DATE  "&amp;TEXT(Summary!R27,"DD / MM / YYYY")</f>
        <v>DATE  12 / 11 / 2013</v>
      </c>
      <c r="AJ14" s="5"/>
      <c r="AL14" s="4" t="str">
        <f ca="1">"DATE  "&amp;TEXT(Summary!S27,"DD / MM / YYYY")</f>
        <v>DATE  13 / 11 / 2013</v>
      </c>
      <c r="AM14" s="5"/>
      <c r="AO14" s="4" t="str">
        <f ca="1">"DATE  "&amp;TEXT(Summary!T27,"DD / MM / YYYY")</f>
        <v>DATE  14 / 11 / 2013</v>
      </c>
      <c r="AP14" s="5"/>
      <c r="AR14" s="4" t="str">
        <f ca="1">"DATE  "&amp;TEXT(Summary!U27,"DD / MM / YYYY")</f>
        <v>DATE  15 / 11 / 2013</v>
      </c>
      <c r="AS14" s="5"/>
      <c r="AU14" s="4" t="str">
        <f ca="1">"DATE  "&amp;TEXT(Summary!V27,"DD / MM / YYYY")</f>
        <v>DATE  16 / 11 / 2013</v>
      </c>
      <c r="AV14" s="5"/>
      <c r="AX14" s="4" t="str">
        <f ca="1">"DATE  "&amp;TEXT(Summary!W27,"DD / MM / YYYY")</f>
        <v>DATE  17 / 11 / 2013</v>
      </c>
      <c r="AY14" s="396"/>
      <c r="BA14" s="4" t="str">
        <f ca="1">"DATE  "&amp;TEXT(Summary!X27,"DD / MM / YYYY")</f>
        <v>DATE  18 / 11 / 2013</v>
      </c>
      <c r="BB14" s="5"/>
      <c r="BD14" s="4" t="str">
        <f ca="1">"DATE  "&amp;TEXT(Summary!Y27,"DD / MM / YYYY")</f>
        <v>DATE  19 / 11 / 2013</v>
      </c>
      <c r="BE14" s="5"/>
      <c r="BG14" s="4" t="str">
        <f ca="1">"DATE  "&amp;TEXT(Summary!Z27,"DD / MM / YYYY")</f>
        <v>DATE  20 / 11 / 2013</v>
      </c>
      <c r="BH14" s="5"/>
      <c r="BJ14" s="4" t="str">
        <f ca="1">"DATE  "&amp;TEXT(Summary!AA27,"DD / MM / YYYY")</f>
        <v>DATE  21 / 11 / 2013</v>
      </c>
      <c r="BK14" s="43"/>
      <c r="BM14" s="4" t="str">
        <f ca="1">"DATE  "&amp;TEXT(Summary!AB27,"DD / MM / YYYY")</f>
        <v>DATE  22 / 11 / 2013</v>
      </c>
      <c r="BN14" s="5"/>
      <c r="BP14" s="4" t="str">
        <f ca="1">"DATE  "&amp;TEXT(Summary!AC27,"DD / MM / YYYY")</f>
        <v>DATE  23 / 11 / 2013</v>
      </c>
      <c r="BQ14" s="5"/>
      <c r="BS14" s="4" t="str">
        <f ca="1">"DATE  "&amp;TEXT(Summary!AD27,"DD / MM / YYYY")</f>
        <v>DATE  24 / 11 / 2013</v>
      </c>
      <c r="BT14" s="5"/>
      <c r="BV14" s="4" t="str">
        <f ca="1">"DATE  "&amp;TEXT(Summary!AE27,"DD / MM / YYYY")</f>
        <v>DATE  25 / 11 / 2013</v>
      </c>
      <c r="BW14" s="5"/>
      <c r="BY14" s="4" t="str">
        <f ca="1">"DATE  "&amp;TEXT(Summary!AF27,"DD / MM / YYYY")</f>
        <v>DATE  26 / 11 / 2013</v>
      </c>
      <c r="BZ14" s="5"/>
      <c r="CB14" s="4" t="str">
        <f ca="1">"DATE  "&amp;TEXT(Summary!AG27,"DD / MM / YYYY")</f>
        <v>DATE  27 / 11 / 2013</v>
      </c>
      <c r="CC14" s="5"/>
      <c r="CE14" s="4" t="str">
        <f ca="1">"DATE  "&amp;TEXT(Summary!AH27,"DD / MM / YYYY")</f>
        <v>DATE  28 / 11 / 2013</v>
      </c>
      <c r="CF14" s="5"/>
      <c r="CH14" s="4" t="str">
        <f ca="1">"DATE  "&amp;TEXT(Summary!AI27,"DD / MM / YYYY")</f>
        <v>DATE  29 / 11 / 2013</v>
      </c>
      <c r="CI14" s="5"/>
      <c r="CK14" s="226" t="str">
        <f ca="1">"DATE  "&amp;TEXT(Summary!AJ27,"DD / MM / YYYY")</f>
        <v>DATE  30 / 11 / 2013</v>
      </c>
      <c r="CL14" s="227"/>
      <c r="CN14" s="4" t="str">
        <f ca="1">"DATE  "&amp;TEXT(Summary!AK27,"DD / MM / YYYY")</f>
        <v xml:space="preserve">DATE  </v>
      </c>
      <c r="CO14" s="5"/>
      <c r="CQ14" s="4" t="s">
        <v>377</v>
      </c>
      <c r="CR14" s="5"/>
    </row>
    <row r="15" spans="1:96" ht="9.9499999999999993" customHeight="1">
      <c r="B15" s="32"/>
      <c r="C15" s="7"/>
      <c r="E15" s="6"/>
      <c r="F15" s="7"/>
      <c r="H15" s="6"/>
      <c r="I15" s="7"/>
      <c r="K15" s="6"/>
      <c r="L15" s="7"/>
      <c r="N15" s="6"/>
      <c r="O15" s="7"/>
      <c r="Q15" s="6"/>
      <c r="R15" s="7"/>
      <c r="T15" s="6"/>
      <c r="U15" s="7"/>
      <c r="W15" s="6"/>
      <c r="X15" s="7"/>
      <c r="Z15" s="6"/>
      <c r="AA15" s="7"/>
      <c r="AC15" s="6"/>
      <c r="AD15" s="7"/>
      <c r="AF15" s="6"/>
      <c r="AG15" s="7"/>
      <c r="AI15" s="6"/>
      <c r="AJ15" s="7"/>
      <c r="AL15" s="6"/>
      <c r="AM15" s="7"/>
      <c r="AO15" s="6"/>
      <c r="AP15" s="7"/>
      <c r="AR15" s="6"/>
      <c r="AS15" s="7"/>
      <c r="AU15" s="6"/>
      <c r="AV15" s="7"/>
      <c r="AX15" s="6"/>
      <c r="AY15" s="397"/>
      <c r="BA15" s="6"/>
      <c r="BB15" s="7"/>
      <c r="BD15" s="6"/>
      <c r="BE15" s="7"/>
      <c r="BG15" s="6"/>
      <c r="BH15" s="7"/>
      <c r="BJ15" s="6"/>
      <c r="BK15" s="44"/>
      <c r="BM15" s="6"/>
      <c r="BN15" s="7"/>
      <c r="BP15" s="6"/>
      <c r="BQ15" s="7"/>
      <c r="BS15" s="6"/>
      <c r="BT15" s="7"/>
      <c r="BV15" s="6"/>
      <c r="BW15" s="7"/>
      <c r="BY15" s="6"/>
      <c r="BZ15" s="7"/>
      <c r="CB15" s="6"/>
      <c r="CC15" s="7"/>
      <c r="CE15" s="6"/>
      <c r="CF15" s="7"/>
      <c r="CH15" s="6"/>
      <c r="CI15" s="7"/>
      <c r="CK15" s="228"/>
      <c r="CL15" s="229"/>
      <c r="CN15" s="6"/>
      <c r="CO15" s="7"/>
      <c r="CQ15" s="6"/>
      <c r="CR15" s="7"/>
    </row>
    <row r="16" spans="1:96" ht="24.95" customHeight="1">
      <c r="B16" s="33" t="s">
        <v>0</v>
      </c>
      <c r="C16" s="9" t="s">
        <v>1</v>
      </c>
      <c r="E16" s="8" t="s">
        <v>0</v>
      </c>
      <c r="F16" s="9" t="s">
        <v>1</v>
      </c>
      <c r="H16" s="8" t="s">
        <v>0</v>
      </c>
      <c r="I16" s="9" t="s">
        <v>1</v>
      </c>
      <c r="K16" s="8" t="s">
        <v>0</v>
      </c>
      <c r="L16" s="9" t="s">
        <v>1</v>
      </c>
      <c r="N16" s="8" t="s">
        <v>0</v>
      </c>
      <c r="O16" s="9" t="s">
        <v>1</v>
      </c>
      <c r="Q16" s="8" t="s">
        <v>0</v>
      </c>
      <c r="R16" s="9" t="s">
        <v>1</v>
      </c>
      <c r="T16" s="8" t="s">
        <v>0</v>
      </c>
      <c r="U16" s="9" t="s">
        <v>1</v>
      </c>
      <c r="W16" s="8" t="s">
        <v>0</v>
      </c>
      <c r="X16" s="9" t="s">
        <v>1</v>
      </c>
      <c r="Z16" s="8" t="s">
        <v>0</v>
      </c>
      <c r="AA16" s="9" t="s">
        <v>1</v>
      </c>
      <c r="AC16" s="8" t="s">
        <v>0</v>
      </c>
      <c r="AD16" s="9" t="s">
        <v>1</v>
      </c>
      <c r="AF16" s="8" t="s">
        <v>0</v>
      </c>
      <c r="AG16" s="9" t="s">
        <v>1</v>
      </c>
      <c r="AI16" s="8" t="s">
        <v>0</v>
      </c>
      <c r="AJ16" s="9" t="s">
        <v>1</v>
      </c>
      <c r="AL16" s="8" t="s">
        <v>0</v>
      </c>
      <c r="AM16" s="9" t="s">
        <v>1</v>
      </c>
      <c r="AO16" s="8" t="s">
        <v>0</v>
      </c>
      <c r="AP16" s="9" t="s">
        <v>1</v>
      </c>
      <c r="AR16" s="8" t="s">
        <v>0</v>
      </c>
      <c r="AS16" s="9" t="s">
        <v>1</v>
      </c>
      <c r="AU16" s="8" t="s">
        <v>0</v>
      </c>
      <c r="AV16" s="9" t="s">
        <v>1</v>
      </c>
      <c r="AX16" s="8" t="s">
        <v>0</v>
      </c>
      <c r="AY16" s="398" t="s">
        <v>1</v>
      </c>
      <c r="BA16" s="8" t="s">
        <v>0</v>
      </c>
      <c r="BB16" s="9" t="s">
        <v>1</v>
      </c>
      <c r="BD16" s="8" t="s">
        <v>0</v>
      </c>
      <c r="BE16" s="9" t="s">
        <v>1</v>
      </c>
      <c r="BG16" s="8" t="s">
        <v>0</v>
      </c>
      <c r="BH16" s="9" t="s">
        <v>1</v>
      </c>
      <c r="BJ16" s="8" t="s">
        <v>0</v>
      </c>
      <c r="BK16" s="9" t="s">
        <v>1</v>
      </c>
      <c r="BM16" s="8" t="s">
        <v>0</v>
      </c>
      <c r="BN16" s="9" t="s">
        <v>1</v>
      </c>
      <c r="BP16" s="8" t="s">
        <v>0</v>
      </c>
      <c r="BQ16" s="9" t="s">
        <v>1</v>
      </c>
      <c r="BS16" s="8" t="s">
        <v>0</v>
      </c>
      <c r="BT16" s="9" t="s">
        <v>1</v>
      </c>
      <c r="BV16" s="8" t="s">
        <v>0</v>
      </c>
      <c r="BW16" s="9" t="s">
        <v>1</v>
      </c>
      <c r="BY16" s="8" t="s">
        <v>0</v>
      </c>
      <c r="BZ16" s="9" t="s">
        <v>1</v>
      </c>
      <c r="CB16" s="8" t="s">
        <v>0</v>
      </c>
      <c r="CC16" s="9" t="s">
        <v>1</v>
      </c>
      <c r="CE16" s="8" t="s">
        <v>0</v>
      </c>
      <c r="CF16" s="9" t="s">
        <v>1</v>
      </c>
      <c r="CH16" s="8" t="s">
        <v>0</v>
      </c>
      <c r="CI16" s="9" t="s">
        <v>1</v>
      </c>
      <c r="CK16" s="230" t="s">
        <v>0</v>
      </c>
      <c r="CL16" s="231" t="s">
        <v>1</v>
      </c>
      <c r="CN16" s="8" t="s">
        <v>0</v>
      </c>
      <c r="CO16" s="9" t="s">
        <v>1</v>
      </c>
      <c r="CQ16" s="8" t="s">
        <v>6</v>
      </c>
      <c r="CR16" s="9" t="s">
        <v>377</v>
      </c>
    </row>
    <row r="17" spans="1:96" ht="26.25" customHeight="1">
      <c r="B17" s="408">
        <f>IF(B18&lt;&gt;"",1,0)</f>
        <v>0</v>
      </c>
      <c r="C17" s="409"/>
      <c r="D17" s="407"/>
      <c r="E17" s="408">
        <f>IF(E18&lt;&gt;"",2,0)</f>
        <v>0</v>
      </c>
      <c r="F17" s="409"/>
      <c r="G17" s="407"/>
      <c r="H17" s="408">
        <f>IF(H18&lt;&gt;"",3,0)</f>
        <v>0</v>
      </c>
      <c r="I17" s="409"/>
      <c r="J17" s="407"/>
      <c r="K17" s="408">
        <f>IF(K18&lt;&gt;"",4,0)</f>
        <v>0</v>
      </c>
      <c r="L17" s="409"/>
      <c r="M17" s="407"/>
      <c r="N17" s="408">
        <f>IF(N18&lt;&gt;"",5,0)</f>
        <v>0</v>
      </c>
      <c r="O17" s="409"/>
      <c r="P17" s="407"/>
      <c r="Q17" s="408">
        <f>IF(Q18&lt;&gt;"",6,0)</f>
        <v>0</v>
      </c>
      <c r="R17" s="409"/>
      <c r="S17" s="407"/>
      <c r="T17" s="408">
        <f>IF(T18&lt;&gt;"",7,0)</f>
        <v>0</v>
      </c>
      <c r="U17" s="409"/>
      <c r="V17" s="407"/>
      <c r="W17" s="408">
        <f>IF(W18&lt;&gt;"",8,0)</f>
        <v>0</v>
      </c>
      <c r="X17" s="409"/>
      <c r="Y17" s="407"/>
      <c r="Z17" s="408">
        <f>IF(Z18&lt;&gt;"",9,0)</f>
        <v>0</v>
      </c>
      <c r="AA17" s="409"/>
      <c r="AB17" s="407"/>
      <c r="AC17" s="408">
        <f>IF(AC18&lt;&gt;"",10,0)</f>
        <v>0</v>
      </c>
      <c r="AD17" s="409"/>
      <c r="AE17" s="407"/>
      <c r="AF17" s="408">
        <f>IF(AF18&lt;&gt;"",11,0)</f>
        <v>0</v>
      </c>
      <c r="AG17" s="409"/>
      <c r="AH17" s="407"/>
      <c r="AI17" s="408">
        <f>IF(AI18&lt;&gt;"",12,0)</f>
        <v>0</v>
      </c>
      <c r="AJ17" s="409"/>
      <c r="AK17" s="407"/>
      <c r="AL17" s="408">
        <f>IF(AL18&lt;&gt;"",13,0)</f>
        <v>0</v>
      </c>
      <c r="AM17" s="409"/>
      <c r="AN17" s="407"/>
      <c r="AO17" s="408">
        <f>IF(AO18&lt;&gt;"",14,0)</f>
        <v>0</v>
      </c>
      <c r="AP17" s="409"/>
      <c r="AQ17" s="407"/>
      <c r="AR17" s="408">
        <f>IF(AR18&lt;&gt;"",15,0)</f>
        <v>0</v>
      </c>
      <c r="AS17" s="409"/>
      <c r="AT17" s="407"/>
      <c r="AU17" s="408">
        <f>IF(AU18&lt;&gt;"",16,0)</f>
        <v>0</v>
      </c>
      <c r="AV17" s="409"/>
      <c r="AW17" s="407"/>
      <c r="AX17" s="408">
        <f>IF(AX18&lt;&gt;"",17,0)</f>
        <v>0</v>
      </c>
      <c r="AY17" s="409"/>
      <c r="AZ17" s="407"/>
      <c r="BA17" s="408">
        <f>IF(BA18&lt;&gt;"",23,0)</f>
        <v>0</v>
      </c>
      <c r="BB17" s="409"/>
      <c r="BC17" s="407"/>
      <c r="BD17" s="408">
        <f>IF(BD18&lt;&gt;"",23,0)</f>
        <v>0</v>
      </c>
      <c r="BE17" s="409"/>
      <c r="BF17" s="407"/>
      <c r="BG17" s="408">
        <f>IF(BG18&lt;&gt;"",23,0)</f>
        <v>0</v>
      </c>
      <c r="BH17" s="409"/>
      <c r="BI17" s="407"/>
      <c r="BJ17" s="408">
        <f>IF(BJ18&lt;&gt;"",23,0)</f>
        <v>0</v>
      </c>
      <c r="BK17" s="409"/>
      <c r="BL17" s="407"/>
      <c r="BM17" s="408">
        <f>IF(BM18&lt;&gt;"",23,0)</f>
        <v>0</v>
      </c>
      <c r="BN17" s="409"/>
      <c r="BO17" s="407"/>
      <c r="BP17" s="408">
        <f>IF(BP18&lt;&gt;"",23,0)</f>
        <v>0</v>
      </c>
      <c r="BQ17" s="409"/>
      <c r="BR17" s="407"/>
      <c r="BS17" s="408">
        <f>IF(BS18&lt;&gt;"",24,0)</f>
        <v>0</v>
      </c>
      <c r="BT17" s="409"/>
      <c r="BU17" s="407"/>
      <c r="BV17" s="408">
        <f>IF(BV18&lt;&gt;"",25,0)</f>
        <v>0</v>
      </c>
      <c r="BW17" s="409"/>
      <c r="BX17" s="407"/>
      <c r="BY17" s="408">
        <f>IF(BY18&lt;&gt;"",26,0)</f>
        <v>0</v>
      </c>
      <c r="BZ17" s="409"/>
      <c r="CA17" s="407"/>
      <c r="CB17" s="408">
        <f>IF(CB18&lt;&gt;"",27,0)</f>
        <v>0</v>
      </c>
      <c r="CC17" s="409"/>
      <c r="CD17" s="407"/>
      <c r="CE17" s="408">
        <f>IF(CE18&lt;&gt;"",28,0)</f>
        <v>0</v>
      </c>
      <c r="CF17" s="409"/>
      <c r="CG17" s="407"/>
      <c r="CH17" s="408">
        <f>IF(CH18&lt;&gt;"",29,0)</f>
        <v>0</v>
      </c>
      <c r="CI17" s="409"/>
      <c r="CJ17" s="407"/>
      <c r="CK17" s="408">
        <f>IF(CK18&lt;&gt;"",30,0)</f>
        <v>30</v>
      </c>
      <c r="CL17" s="409"/>
      <c r="CM17" s="407"/>
      <c r="CN17" s="408">
        <f>IF(CN18&lt;&gt;"",23,0)</f>
        <v>0</v>
      </c>
      <c r="CO17" s="409"/>
      <c r="CQ17" s="410"/>
      <c r="CR17" s="411"/>
    </row>
    <row r="18" spans="1:96" ht="24.95" customHeight="1">
      <c r="A18" s="407" t="str">
        <f ca="1">IFERROR(IF(INDIRECT($A$14&amp;ROW())&lt;&gt;"",COUNTIF(Summary!$B$30:$B$1105,INDIRECT($A$14&amp;ROW())),""),"")</f>
        <v/>
      </c>
      <c r="B18" s="442"/>
      <c r="C18" s="443"/>
      <c r="E18" s="15"/>
      <c r="F18" s="16"/>
      <c r="H18" s="15"/>
      <c r="I18" s="16"/>
      <c r="K18" s="15"/>
      <c r="L18" s="16"/>
      <c r="N18" s="15"/>
      <c r="O18" s="16"/>
      <c r="Q18" s="13"/>
      <c r="R18" s="14"/>
      <c r="T18" s="15"/>
      <c r="U18" s="16"/>
      <c r="W18" s="13"/>
      <c r="X18" s="14"/>
      <c r="Z18" s="15"/>
      <c r="AA18" s="16"/>
      <c r="AC18" s="13"/>
      <c r="AD18" s="14"/>
      <c r="AF18" s="13"/>
      <c r="AG18" s="14"/>
      <c r="AI18" s="13"/>
      <c r="AJ18" s="14"/>
      <c r="AL18" s="13"/>
      <c r="AM18" s="14"/>
      <c r="AO18" s="13"/>
      <c r="AP18" s="14"/>
      <c r="AR18" s="13"/>
      <c r="AS18" s="14"/>
      <c r="AU18" s="13"/>
      <c r="AV18" s="14"/>
      <c r="AX18" s="13"/>
      <c r="AY18" s="399"/>
      <c r="BA18" s="13"/>
      <c r="BB18" s="14"/>
      <c r="BD18" s="13"/>
      <c r="BE18" s="14"/>
      <c r="BG18" s="13"/>
      <c r="BH18" s="14"/>
      <c r="BJ18" s="13"/>
      <c r="BK18" s="14"/>
      <c r="BM18" s="13"/>
      <c r="BN18" s="14"/>
      <c r="BP18" s="13"/>
      <c r="BQ18" s="14"/>
      <c r="BS18" s="13"/>
      <c r="BT18" s="14"/>
      <c r="BV18" s="13"/>
      <c r="BW18" s="14"/>
      <c r="BY18" s="13"/>
      <c r="BZ18" s="14"/>
      <c r="CB18" s="442"/>
      <c r="CC18" s="443"/>
      <c r="CE18" s="13"/>
      <c r="CF18" s="14"/>
      <c r="CH18" s="13"/>
      <c r="CI18" s="14"/>
      <c r="CK18" s="232" t="s">
        <v>1186</v>
      </c>
      <c r="CL18" s="233">
        <v>13</v>
      </c>
      <c r="CN18" s="13"/>
      <c r="CO18" s="14"/>
      <c r="CQ18" s="412"/>
    </row>
    <row r="19" spans="1:96" ht="24.95" customHeight="1">
      <c r="A19" s="407" t="str">
        <f ca="1">IFERROR(IF(INDIRECT($A$14&amp;ROW())&lt;&gt;"",COUNTIF(Summary!$B$30:$B$1105,INDIRECT($A$14&amp;ROW())),""),"")</f>
        <v/>
      </c>
      <c r="B19" s="442"/>
      <c r="C19" s="443"/>
      <c r="E19" s="15"/>
      <c r="F19" s="16"/>
      <c r="H19" s="15"/>
      <c r="I19" s="16"/>
      <c r="K19" s="15"/>
      <c r="L19" s="16"/>
      <c r="N19" s="15"/>
      <c r="O19" s="16"/>
      <c r="Q19" s="15"/>
      <c r="R19" s="16"/>
      <c r="T19" s="15"/>
      <c r="U19" s="16"/>
      <c r="W19" s="15"/>
      <c r="X19" s="16"/>
      <c r="Z19" s="15"/>
      <c r="AA19" s="16"/>
      <c r="AC19" s="15"/>
      <c r="AD19" s="16"/>
      <c r="AF19" s="15"/>
      <c r="AG19" s="16"/>
      <c r="AI19" s="15"/>
      <c r="AJ19" s="16"/>
      <c r="AL19" s="15"/>
      <c r="AM19" s="16"/>
      <c r="AO19" s="15"/>
      <c r="AP19" s="16"/>
      <c r="AR19" s="15"/>
      <c r="AS19" s="16"/>
      <c r="AU19" s="15"/>
      <c r="AV19" s="16"/>
      <c r="AX19" s="15"/>
      <c r="AY19" s="400"/>
      <c r="BA19" s="15"/>
      <c r="BB19" s="16"/>
      <c r="BD19" s="15"/>
      <c r="BE19" s="16"/>
      <c r="BG19" s="15"/>
      <c r="BH19" s="16"/>
      <c r="BJ19" s="15"/>
      <c r="BK19" s="16"/>
      <c r="BM19" s="15"/>
      <c r="BN19" s="16"/>
      <c r="BP19" s="15"/>
      <c r="BQ19" s="16"/>
      <c r="BS19" s="15"/>
      <c r="BT19" s="16"/>
      <c r="BV19" s="15"/>
      <c r="BW19" s="16"/>
      <c r="BY19" s="15"/>
      <c r="BZ19" s="16"/>
      <c r="CB19" s="442"/>
      <c r="CC19" s="443"/>
      <c r="CE19" s="15"/>
      <c r="CF19" s="16"/>
      <c r="CH19" s="15"/>
      <c r="CI19" s="16"/>
      <c r="CK19" s="234" t="s">
        <v>1187</v>
      </c>
      <c r="CL19" s="235">
        <v>7</v>
      </c>
      <c r="CN19" s="15"/>
      <c r="CO19" s="16"/>
      <c r="CQ19" s="412"/>
    </row>
    <row r="20" spans="1:96" ht="24.95" customHeight="1">
      <c r="A20" s="407" t="str">
        <f ca="1">IFERROR(IF(INDIRECT($A$14&amp;ROW())&lt;&gt;"",COUNTIF(Summary!$B$30:$B$1105,INDIRECT($A$14&amp;ROW())),""),"")</f>
        <v/>
      </c>
      <c r="B20" s="442"/>
      <c r="C20" s="443"/>
      <c r="E20" s="15"/>
      <c r="F20" s="16"/>
      <c r="H20" s="15"/>
      <c r="I20" s="16"/>
      <c r="K20" s="15"/>
      <c r="L20" s="16"/>
      <c r="N20" s="15"/>
      <c r="O20" s="16"/>
      <c r="Q20" s="15"/>
      <c r="R20" s="16"/>
      <c r="T20" s="15"/>
      <c r="U20" s="16"/>
      <c r="W20" s="15"/>
      <c r="X20" s="16"/>
      <c r="Z20" s="15"/>
      <c r="AA20" s="16"/>
      <c r="AC20" s="15"/>
      <c r="AD20" s="16"/>
      <c r="AF20" s="15"/>
      <c r="AG20" s="16"/>
      <c r="AI20" s="15"/>
      <c r="AJ20" s="16"/>
      <c r="AL20" s="15"/>
      <c r="AM20" s="16"/>
      <c r="AO20" s="15"/>
      <c r="AP20" s="16"/>
      <c r="AR20" s="15"/>
      <c r="AS20" s="16"/>
      <c r="AU20" s="15"/>
      <c r="AV20" s="16"/>
      <c r="AX20" s="15"/>
      <c r="AY20" s="400"/>
      <c r="BA20" s="15"/>
      <c r="BB20" s="16"/>
      <c r="BD20" s="15"/>
      <c r="BE20" s="16"/>
      <c r="BG20" s="15"/>
      <c r="BH20" s="16"/>
      <c r="BJ20" s="15"/>
      <c r="BK20" s="16"/>
      <c r="BM20" s="15"/>
      <c r="BN20" s="16"/>
      <c r="BP20" s="15"/>
      <c r="BQ20" s="16"/>
      <c r="BS20" s="15"/>
      <c r="BT20" s="16"/>
      <c r="BV20" s="15"/>
      <c r="BW20" s="16"/>
      <c r="BY20" s="15"/>
      <c r="BZ20" s="16"/>
      <c r="CB20" s="442"/>
      <c r="CC20" s="443"/>
      <c r="CE20" s="15"/>
      <c r="CF20" s="16"/>
      <c r="CH20" s="15"/>
      <c r="CI20" s="16"/>
      <c r="CK20" s="234" t="s">
        <v>1188</v>
      </c>
      <c r="CL20" s="235">
        <v>1235</v>
      </c>
      <c r="CN20" s="15"/>
      <c r="CO20" s="16"/>
      <c r="CQ20" s="412"/>
    </row>
    <row r="21" spans="1:96" ht="24.95" customHeight="1">
      <c r="A21" s="407" t="str">
        <f ca="1">IFERROR(IF(INDIRECT($A$14&amp;ROW())&lt;&gt;"",COUNTIF(Summary!$B$30:$B$1105,INDIRECT($A$14&amp;ROW())),""),"")</f>
        <v/>
      </c>
      <c r="B21" s="442"/>
      <c r="C21" s="443"/>
      <c r="E21" s="15"/>
      <c r="F21" s="16"/>
      <c r="H21" s="15"/>
      <c r="I21" s="16"/>
      <c r="K21" s="15"/>
      <c r="L21" s="16"/>
      <c r="N21" s="15"/>
      <c r="O21" s="16"/>
      <c r="Q21" s="15"/>
      <c r="R21" s="16"/>
      <c r="T21" s="15"/>
      <c r="U21" s="16"/>
      <c r="W21" s="15"/>
      <c r="X21" s="16"/>
      <c r="Z21" s="15"/>
      <c r="AA21" s="16"/>
      <c r="AC21" s="15"/>
      <c r="AD21" s="16"/>
      <c r="AF21" s="15"/>
      <c r="AG21" s="16"/>
      <c r="AI21" s="15"/>
      <c r="AJ21" s="16"/>
      <c r="AL21" s="15"/>
      <c r="AM21" s="16"/>
      <c r="AO21" s="15"/>
      <c r="AP21" s="16"/>
      <c r="AR21" s="15"/>
      <c r="AS21" s="16"/>
      <c r="AU21" s="15"/>
      <c r="AV21" s="16"/>
      <c r="AX21" s="15"/>
      <c r="AY21" s="400"/>
      <c r="BA21" s="15"/>
      <c r="BB21" s="16"/>
      <c r="BD21" s="15"/>
      <c r="BE21" s="16"/>
      <c r="BG21" s="15"/>
      <c r="BH21" s="16"/>
      <c r="BJ21" s="15"/>
      <c r="BK21" s="16"/>
      <c r="BM21" s="15"/>
      <c r="BN21" s="16"/>
      <c r="BP21" s="15"/>
      <c r="BQ21" s="16"/>
      <c r="BS21" s="15"/>
      <c r="BT21" s="16"/>
      <c r="BV21" s="15"/>
      <c r="BW21" s="16"/>
      <c r="BY21" s="15"/>
      <c r="BZ21" s="16"/>
      <c r="CB21" s="442"/>
      <c r="CC21" s="443"/>
      <c r="CE21" s="15"/>
      <c r="CF21" s="16"/>
      <c r="CH21" s="15"/>
      <c r="CI21" s="16"/>
      <c r="CK21" s="234" t="s">
        <v>1189</v>
      </c>
      <c r="CL21" s="235">
        <v>35</v>
      </c>
      <c r="CN21" s="15"/>
      <c r="CO21" s="16"/>
      <c r="CQ21" s="412"/>
    </row>
    <row r="22" spans="1:96" ht="24.95" customHeight="1">
      <c r="A22" s="407" t="str">
        <f ca="1">IFERROR(IF(INDIRECT($A$14&amp;ROW())&lt;&gt;"",COUNTIF(Summary!$B$30:$B$1105,INDIRECT($A$14&amp;ROW())),""),"")</f>
        <v/>
      </c>
      <c r="B22" s="442"/>
      <c r="C22" s="443"/>
      <c r="E22" s="15"/>
      <c r="F22" s="16"/>
      <c r="H22" s="15"/>
      <c r="I22" s="16"/>
      <c r="K22" s="15"/>
      <c r="L22" s="16"/>
      <c r="N22" s="15"/>
      <c r="O22" s="16"/>
      <c r="Q22" s="15"/>
      <c r="R22" s="16"/>
      <c r="T22" s="15"/>
      <c r="U22" s="16"/>
      <c r="W22" s="15"/>
      <c r="X22" s="16"/>
      <c r="Z22" s="15"/>
      <c r="AA22" s="16"/>
      <c r="AC22" s="15"/>
      <c r="AD22" s="16"/>
      <c r="AF22" s="15"/>
      <c r="AG22" s="16"/>
      <c r="AI22" s="15"/>
      <c r="AJ22" s="16"/>
      <c r="AL22" s="15"/>
      <c r="AM22" s="16"/>
      <c r="AO22" s="15"/>
      <c r="AP22" s="16"/>
      <c r="AR22" s="15"/>
      <c r="AS22" s="16"/>
      <c r="AU22" s="15"/>
      <c r="AV22" s="16"/>
      <c r="AX22" s="15"/>
      <c r="AY22" s="400"/>
      <c r="BA22" s="15"/>
      <c r="BB22" s="16"/>
      <c r="BD22" s="15"/>
      <c r="BE22" s="16"/>
      <c r="BG22" s="15"/>
      <c r="BH22" s="16"/>
      <c r="BJ22" s="15"/>
      <c r="BK22" s="16"/>
      <c r="BM22" s="15"/>
      <c r="BN22" s="16"/>
      <c r="BP22" s="15"/>
      <c r="BQ22" s="16"/>
      <c r="BS22" s="15"/>
      <c r="BT22" s="16"/>
      <c r="BV22" s="15"/>
      <c r="BW22" s="16"/>
      <c r="BY22" s="15"/>
      <c r="BZ22" s="16"/>
      <c r="CB22" s="442"/>
      <c r="CC22" s="443"/>
      <c r="CE22" s="15"/>
      <c r="CF22" s="16"/>
      <c r="CH22" s="15"/>
      <c r="CI22" s="16"/>
      <c r="CK22" s="234" t="s">
        <v>1242</v>
      </c>
      <c r="CL22" s="235">
        <v>3</v>
      </c>
      <c r="CN22" s="15"/>
      <c r="CO22" s="16"/>
      <c r="CQ22" s="412"/>
    </row>
    <row r="23" spans="1:96" ht="24.95" customHeight="1">
      <c r="A23" s="407" t="str">
        <f ca="1">IFERROR(IF(INDIRECT($A$14&amp;ROW())&lt;&gt;"",COUNTIF(Summary!$B$30:$B$1105,INDIRECT($A$14&amp;ROW())),""),"")</f>
        <v/>
      </c>
      <c r="B23" s="442"/>
      <c r="C23" s="443"/>
      <c r="E23" s="15"/>
      <c r="F23" s="16"/>
      <c r="H23" s="15"/>
      <c r="I23" s="16"/>
      <c r="K23" s="15"/>
      <c r="L23" s="16"/>
      <c r="N23" s="15"/>
      <c r="O23" s="16"/>
      <c r="Q23" s="15"/>
      <c r="R23" s="16"/>
      <c r="T23" s="15"/>
      <c r="U23" s="16"/>
      <c r="W23" s="15"/>
      <c r="X23" s="16"/>
      <c r="Z23" s="15"/>
      <c r="AA23" s="16"/>
      <c r="AC23" s="15"/>
      <c r="AD23" s="16"/>
      <c r="AF23" s="15"/>
      <c r="AG23" s="16"/>
      <c r="AI23" s="15"/>
      <c r="AJ23" s="16"/>
      <c r="AL23" s="15"/>
      <c r="AM23" s="16"/>
      <c r="AO23" s="15"/>
      <c r="AP23" s="16"/>
      <c r="AR23" s="15"/>
      <c r="AS23" s="16"/>
      <c r="AU23" s="15"/>
      <c r="AV23" s="16"/>
      <c r="AX23" s="15"/>
      <c r="AY23" s="400"/>
      <c r="BA23" s="15"/>
      <c r="BB23" s="16"/>
      <c r="BD23" s="15"/>
      <c r="BE23" s="16"/>
      <c r="BG23" s="15"/>
      <c r="BH23" s="16"/>
      <c r="BJ23" s="15"/>
      <c r="BK23" s="16"/>
      <c r="BM23" s="15"/>
      <c r="BN23" s="16"/>
      <c r="BP23" s="15"/>
      <c r="BQ23" s="16"/>
      <c r="BS23" s="15"/>
      <c r="BT23" s="16"/>
      <c r="BV23" s="15"/>
      <c r="BW23" s="16"/>
      <c r="BY23" s="15"/>
      <c r="BZ23" s="16"/>
      <c r="CB23" s="442"/>
      <c r="CC23" s="443"/>
      <c r="CE23" s="15"/>
      <c r="CF23" s="16"/>
      <c r="CH23" s="15"/>
      <c r="CI23" s="16"/>
      <c r="CK23" s="234" t="s">
        <v>1243</v>
      </c>
      <c r="CL23" s="235"/>
      <c r="CN23" s="15"/>
      <c r="CO23" s="16"/>
      <c r="CQ23" s="412"/>
    </row>
    <row r="24" spans="1:96" ht="24.95" customHeight="1">
      <c r="A24" s="407" t="str">
        <f ca="1">IFERROR(IF(INDIRECT($A$14&amp;ROW())&lt;&gt;"",COUNTIF(Summary!$B$30:$B$1105,INDIRECT($A$14&amp;ROW())),""),"")</f>
        <v/>
      </c>
      <c r="B24" s="442"/>
      <c r="C24" s="443"/>
      <c r="E24" s="15"/>
      <c r="F24" s="16"/>
      <c r="H24" s="15"/>
      <c r="I24" s="16"/>
      <c r="K24" s="15"/>
      <c r="L24" s="16"/>
      <c r="N24" s="15"/>
      <c r="O24" s="16"/>
      <c r="Q24" s="15"/>
      <c r="R24" s="16"/>
      <c r="T24" s="15"/>
      <c r="U24" s="16"/>
      <c r="W24" s="15"/>
      <c r="X24" s="16"/>
      <c r="Z24" s="15"/>
      <c r="AA24" s="16"/>
      <c r="AC24" s="15"/>
      <c r="AD24" s="16"/>
      <c r="AF24" s="15"/>
      <c r="AG24" s="16"/>
      <c r="AI24" s="15"/>
      <c r="AJ24" s="16"/>
      <c r="AL24" s="15"/>
      <c r="AM24" s="16"/>
      <c r="AO24" s="15"/>
      <c r="AP24" s="16"/>
      <c r="AR24" s="15"/>
      <c r="AS24" s="16"/>
      <c r="AU24" s="15"/>
      <c r="AV24" s="16"/>
      <c r="AX24" s="15"/>
      <c r="AY24" s="400"/>
      <c r="BA24" s="15"/>
      <c r="BB24" s="16"/>
      <c r="BD24" s="15"/>
      <c r="BE24" s="16"/>
      <c r="BG24" s="15"/>
      <c r="BH24" s="16"/>
      <c r="BJ24" s="15"/>
      <c r="BK24" s="16"/>
      <c r="BM24" s="15"/>
      <c r="BN24" s="16"/>
      <c r="BP24" s="15"/>
      <c r="BQ24" s="16"/>
      <c r="BS24" s="15"/>
      <c r="BT24" s="16"/>
      <c r="BV24" s="15"/>
      <c r="BW24" s="16"/>
      <c r="BY24" s="15"/>
      <c r="BZ24" s="16"/>
      <c r="CB24" s="442"/>
      <c r="CC24" s="443"/>
      <c r="CE24" s="15"/>
      <c r="CF24" s="16"/>
      <c r="CH24" s="15"/>
      <c r="CI24" s="16"/>
      <c r="CK24" s="234" t="s">
        <v>1190</v>
      </c>
      <c r="CL24" s="235">
        <v>1</v>
      </c>
      <c r="CN24" s="15"/>
      <c r="CO24" s="16"/>
      <c r="CQ24" s="412"/>
    </row>
    <row r="25" spans="1:96" ht="24.95" customHeight="1">
      <c r="A25" s="407" t="str">
        <f ca="1">IFERROR(IF(INDIRECT($A$14&amp;ROW())&lt;&gt;"",COUNTIF(Summary!$B$30:$B$1105,INDIRECT($A$14&amp;ROW())),""),"")</f>
        <v/>
      </c>
      <c r="B25" s="442"/>
      <c r="C25" s="443"/>
      <c r="E25" s="15"/>
      <c r="F25" s="16"/>
      <c r="H25" s="15"/>
      <c r="I25" s="16"/>
      <c r="K25" s="15"/>
      <c r="L25" s="16"/>
      <c r="N25" s="15"/>
      <c r="O25" s="16"/>
      <c r="Q25" s="15"/>
      <c r="R25" s="16"/>
      <c r="T25" s="15"/>
      <c r="U25" s="16"/>
      <c r="W25" s="15"/>
      <c r="X25" s="16"/>
      <c r="Z25" s="15"/>
      <c r="AA25" s="16"/>
      <c r="AC25" s="15"/>
      <c r="AD25" s="16"/>
      <c r="AF25" s="15"/>
      <c r="AG25" s="16"/>
      <c r="AI25" s="15"/>
      <c r="AJ25" s="16"/>
      <c r="AL25" s="15"/>
      <c r="AM25" s="16"/>
      <c r="AO25" s="15"/>
      <c r="AP25" s="16"/>
      <c r="AR25" s="15"/>
      <c r="AS25" s="16"/>
      <c r="AU25" s="15"/>
      <c r="AV25" s="16"/>
      <c r="AX25" s="15"/>
      <c r="AY25" s="400"/>
      <c r="BA25" s="15"/>
      <c r="BB25" s="16"/>
      <c r="BD25" s="15"/>
      <c r="BE25" s="16"/>
      <c r="BG25" s="15"/>
      <c r="BH25" s="16"/>
      <c r="BJ25" s="15"/>
      <c r="BK25" s="16"/>
      <c r="BM25" s="15"/>
      <c r="BN25" s="16"/>
      <c r="BP25" s="15"/>
      <c r="BQ25" s="16"/>
      <c r="BS25" s="15"/>
      <c r="BT25" s="16"/>
      <c r="BV25" s="15"/>
      <c r="BW25" s="16"/>
      <c r="BY25" s="15"/>
      <c r="BZ25" s="16"/>
      <c r="CB25" s="442"/>
      <c r="CC25" s="443"/>
      <c r="CE25" s="15"/>
      <c r="CF25" s="16"/>
      <c r="CH25" s="15"/>
      <c r="CI25" s="16"/>
      <c r="CK25" s="234" t="s">
        <v>1191</v>
      </c>
      <c r="CL25" s="235">
        <v>594</v>
      </c>
      <c r="CN25" s="15"/>
      <c r="CO25" s="16"/>
      <c r="CQ25" s="412"/>
    </row>
    <row r="26" spans="1:96" ht="24.95" customHeight="1">
      <c r="A26" s="407" t="str">
        <f ca="1">IFERROR(IF(INDIRECT($A$14&amp;ROW())&lt;&gt;"",COUNTIF(Summary!$B$30:$B$1105,INDIRECT($A$14&amp;ROW())),""),"")</f>
        <v/>
      </c>
      <c r="B26" s="442"/>
      <c r="C26" s="443"/>
      <c r="E26" s="15"/>
      <c r="F26" s="16"/>
      <c r="H26" s="15"/>
      <c r="I26" s="16"/>
      <c r="K26" s="15"/>
      <c r="L26" s="16"/>
      <c r="N26" s="15"/>
      <c r="O26" s="16"/>
      <c r="Q26" s="15"/>
      <c r="R26" s="16"/>
      <c r="T26" s="15"/>
      <c r="U26" s="16"/>
      <c r="W26" s="15"/>
      <c r="X26" s="16"/>
      <c r="Z26" s="15"/>
      <c r="AA26" s="16"/>
      <c r="AC26" s="15"/>
      <c r="AD26" s="16"/>
      <c r="AF26" s="15"/>
      <c r="AG26" s="16"/>
      <c r="AI26" s="15"/>
      <c r="AJ26" s="16"/>
      <c r="AL26" s="15"/>
      <c r="AM26" s="16"/>
      <c r="AO26" s="15"/>
      <c r="AP26" s="16"/>
      <c r="AR26" s="15"/>
      <c r="AS26" s="16"/>
      <c r="AU26" s="15"/>
      <c r="AV26" s="16"/>
      <c r="AX26" s="15"/>
      <c r="AY26" s="400"/>
      <c r="BA26" s="15"/>
      <c r="BB26" s="16"/>
      <c r="BD26" s="15"/>
      <c r="BE26" s="16"/>
      <c r="BG26" s="15"/>
      <c r="BH26" s="16"/>
      <c r="BJ26" s="15"/>
      <c r="BK26" s="16"/>
      <c r="BM26" s="15"/>
      <c r="BN26" s="16"/>
      <c r="BP26" s="15"/>
      <c r="BQ26" s="16"/>
      <c r="BS26" s="15"/>
      <c r="BT26" s="16"/>
      <c r="BV26" s="15"/>
      <c r="BW26" s="16"/>
      <c r="BY26" s="15"/>
      <c r="BZ26" s="16"/>
      <c r="CB26" s="442"/>
      <c r="CC26" s="443"/>
      <c r="CE26" s="15"/>
      <c r="CF26" s="16"/>
      <c r="CH26" s="15"/>
      <c r="CI26" s="16"/>
      <c r="CK26" s="234" t="s">
        <v>1192</v>
      </c>
      <c r="CL26" s="235">
        <v>218</v>
      </c>
      <c r="CN26" s="15"/>
      <c r="CO26" s="16"/>
      <c r="CQ26" s="412"/>
    </row>
    <row r="27" spans="1:96" ht="24.95" customHeight="1">
      <c r="A27" s="407" t="str">
        <f ca="1">IFERROR(IF(INDIRECT($A$14&amp;ROW())&lt;&gt;"",COUNTIF(Summary!$B$30:$B$1105,INDIRECT($A$14&amp;ROW())),""),"")</f>
        <v/>
      </c>
      <c r="B27" s="442"/>
      <c r="C27" s="443"/>
      <c r="E27" s="15"/>
      <c r="F27" s="16"/>
      <c r="H27" s="15"/>
      <c r="I27" s="16"/>
      <c r="K27" s="15"/>
      <c r="L27" s="16"/>
      <c r="N27" s="15"/>
      <c r="O27" s="16"/>
      <c r="Q27" s="15"/>
      <c r="R27" s="16"/>
      <c r="T27" s="15"/>
      <c r="U27" s="16"/>
      <c r="W27" s="15"/>
      <c r="X27" s="16"/>
      <c r="Z27" s="15"/>
      <c r="AA27" s="16"/>
      <c r="AC27" s="15"/>
      <c r="AD27" s="16"/>
      <c r="AF27" s="15"/>
      <c r="AG27" s="16"/>
      <c r="AI27" s="15"/>
      <c r="AJ27" s="16"/>
      <c r="AL27" s="15"/>
      <c r="AM27" s="16"/>
      <c r="AO27" s="15"/>
      <c r="AP27" s="16"/>
      <c r="AR27" s="15"/>
      <c r="AS27" s="16"/>
      <c r="AU27" s="15"/>
      <c r="AV27" s="16"/>
      <c r="AX27" s="15"/>
      <c r="AY27" s="400"/>
      <c r="BA27" s="15"/>
      <c r="BB27" s="16"/>
      <c r="BD27" s="15"/>
      <c r="BE27" s="16"/>
      <c r="BG27" s="15"/>
      <c r="BH27" s="16"/>
      <c r="BJ27" s="15"/>
      <c r="BK27" s="16"/>
      <c r="BM27" s="15"/>
      <c r="BN27" s="16"/>
      <c r="BP27" s="15"/>
      <c r="BQ27" s="16"/>
      <c r="BS27" s="15"/>
      <c r="BT27" s="16"/>
      <c r="BV27" s="15"/>
      <c r="BW27" s="16"/>
      <c r="BY27" s="15"/>
      <c r="BZ27" s="16"/>
      <c r="CB27" s="442"/>
      <c r="CC27" s="443"/>
      <c r="CE27" s="15"/>
      <c r="CF27" s="16"/>
      <c r="CH27" s="15"/>
      <c r="CI27" s="16"/>
      <c r="CK27" s="234" t="s">
        <v>1193</v>
      </c>
      <c r="CL27" s="235">
        <v>16</v>
      </c>
      <c r="CN27" s="15"/>
      <c r="CO27" s="16"/>
      <c r="CQ27" s="412"/>
    </row>
    <row r="28" spans="1:96" ht="24.95" customHeight="1">
      <c r="A28" s="407" t="str">
        <f ca="1">IFERROR(IF(INDIRECT($A$14&amp;ROW())&lt;&gt;"",COUNTIF(Summary!$B$30:$B$1105,INDIRECT($A$14&amp;ROW())),""),"")</f>
        <v/>
      </c>
      <c r="B28" s="442"/>
      <c r="C28" s="443"/>
      <c r="E28" s="15"/>
      <c r="F28" s="16"/>
      <c r="H28" s="15"/>
      <c r="I28" s="16"/>
      <c r="K28" s="15"/>
      <c r="L28" s="16"/>
      <c r="N28" s="15"/>
      <c r="O28" s="16"/>
      <c r="Q28" s="15"/>
      <c r="R28" s="16"/>
      <c r="T28" s="15"/>
      <c r="U28" s="16"/>
      <c r="W28" s="15"/>
      <c r="X28" s="16"/>
      <c r="Z28" s="15"/>
      <c r="AA28" s="16"/>
      <c r="AC28" s="15"/>
      <c r="AD28" s="16"/>
      <c r="AF28" s="15"/>
      <c r="AG28" s="16"/>
      <c r="AI28" s="15"/>
      <c r="AJ28" s="16"/>
      <c r="AL28" s="15"/>
      <c r="AM28" s="16"/>
      <c r="AO28" s="15"/>
      <c r="AP28" s="16"/>
      <c r="AR28" s="15"/>
      <c r="AS28" s="16"/>
      <c r="AU28" s="15"/>
      <c r="AV28" s="16"/>
      <c r="AX28" s="15"/>
      <c r="AY28" s="400"/>
      <c r="BA28" s="15"/>
      <c r="BB28" s="16"/>
      <c r="BD28" s="15"/>
      <c r="BE28" s="16"/>
      <c r="BG28" s="15"/>
      <c r="BH28" s="16"/>
      <c r="BJ28" s="15"/>
      <c r="BK28" s="16"/>
      <c r="BM28" s="15"/>
      <c r="BN28" s="16"/>
      <c r="BP28" s="15"/>
      <c r="BQ28" s="16"/>
      <c r="BS28" s="15"/>
      <c r="BT28" s="16"/>
      <c r="BV28" s="15"/>
      <c r="BW28" s="16"/>
      <c r="BY28" s="15"/>
      <c r="BZ28" s="16"/>
      <c r="CB28" s="442"/>
      <c r="CC28" s="443"/>
      <c r="CE28" s="15"/>
      <c r="CF28" s="16"/>
      <c r="CH28" s="15"/>
      <c r="CI28" s="16"/>
      <c r="CK28" s="234" t="s">
        <v>1194</v>
      </c>
      <c r="CL28" s="235">
        <v>375</v>
      </c>
      <c r="CN28" s="15"/>
      <c r="CO28" s="16"/>
      <c r="CQ28" s="412"/>
    </row>
    <row r="29" spans="1:96" ht="24.95" customHeight="1">
      <c r="A29" s="407" t="str">
        <f ca="1">IFERROR(IF(INDIRECT($A$14&amp;ROW())&lt;&gt;"",COUNTIF(Summary!$B$30:$B$1105,INDIRECT($A$14&amp;ROW())),""),"")</f>
        <v/>
      </c>
      <c r="B29" s="442"/>
      <c r="C29" s="443"/>
      <c r="E29" s="15"/>
      <c r="F29" s="16"/>
      <c r="H29" s="15"/>
      <c r="I29" s="16"/>
      <c r="K29" s="15"/>
      <c r="L29" s="16"/>
      <c r="N29" s="15"/>
      <c r="O29" s="16"/>
      <c r="Q29" s="15"/>
      <c r="R29" s="16"/>
      <c r="T29" s="15"/>
      <c r="U29" s="16"/>
      <c r="W29" s="15"/>
      <c r="X29" s="16"/>
      <c r="Z29" s="15"/>
      <c r="AA29" s="16"/>
      <c r="AC29" s="15"/>
      <c r="AD29" s="16"/>
      <c r="AF29" s="15"/>
      <c r="AG29" s="16"/>
      <c r="AI29" s="15"/>
      <c r="AJ29" s="16"/>
      <c r="AL29" s="15"/>
      <c r="AM29" s="16"/>
      <c r="AO29" s="15"/>
      <c r="AP29" s="16"/>
      <c r="AR29" s="15"/>
      <c r="AS29" s="16"/>
      <c r="AU29" s="15"/>
      <c r="AV29" s="16"/>
      <c r="AX29" s="15"/>
      <c r="AY29" s="400"/>
      <c r="BA29" s="15"/>
      <c r="BB29" s="16"/>
      <c r="BD29" s="15"/>
      <c r="BE29" s="16"/>
      <c r="BG29" s="15"/>
      <c r="BH29" s="16"/>
      <c r="BJ29" s="15"/>
      <c r="BK29" s="16"/>
      <c r="BM29" s="15"/>
      <c r="BN29" s="16"/>
      <c r="BP29" s="15"/>
      <c r="BQ29" s="16"/>
      <c r="BS29" s="15"/>
      <c r="BT29" s="16"/>
      <c r="BV29" s="15"/>
      <c r="BW29" s="16"/>
      <c r="BY29" s="15"/>
      <c r="BZ29" s="16"/>
      <c r="CB29" s="442"/>
      <c r="CC29" s="443"/>
      <c r="CE29" s="15"/>
      <c r="CF29" s="16"/>
      <c r="CH29" s="15"/>
      <c r="CI29" s="16"/>
      <c r="CK29" s="234" t="s">
        <v>1195</v>
      </c>
      <c r="CL29" s="235">
        <v>27</v>
      </c>
      <c r="CN29" s="15"/>
      <c r="CO29" s="16"/>
      <c r="CQ29" s="412"/>
    </row>
    <row r="30" spans="1:96" ht="24.95" customHeight="1">
      <c r="A30" s="407" t="str">
        <f ca="1">IFERROR(IF(INDIRECT($A$14&amp;ROW())&lt;&gt;"",COUNTIF(Summary!$B$30:$B$1105,INDIRECT($A$14&amp;ROW())),""),"")</f>
        <v/>
      </c>
      <c r="B30" s="442"/>
      <c r="C30" s="443"/>
      <c r="E30" s="15"/>
      <c r="F30" s="16"/>
      <c r="H30" s="15"/>
      <c r="I30" s="16"/>
      <c r="K30" s="15"/>
      <c r="L30" s="16"/>
      <c r="N30" s="15"/>
      <c r="O30" s="16"/>
      <c r="Q30" s="15"/>
      <c r="R30" s="16"/>
      <c r="T30" s="15"/>
      <c r="U30" s="16"/>
      <c r="W30" s="15"/>
      <c r="X30" s="16"/>
      <c r="Z30" s="15"/>
      <c r="AA30" s="16"/>
      <c r="AC30" s="15"/>
      <c r="AD30" s="16"/>
      <c r="AF30" s="15"/>
      <c r="AG30" s="16"/>
      <c r="AI30" s="15"/>
      <c r="AJ30" s="16"/>
      <c r="AL30" s="15"/>
      <c r="AM30" s="16"/>
      <c r="AO30" s="15"/>
      <c r="AP30" s="16"/>
      <c r="AR30" s="15"/>
      <c r="AS30" s="16"/>
      <c r="AU30" s="15"/>
      <c r="AV30" s="16"/>
      <c r="AX30" s="15"/>
      <c r="AY30" s="400"/>
      <c r="BA30" s="15"/>
      <c r="BB30" s="16"/>
      <c r="BD30" s="15"/>
      <c r="BE30" s="16"/>
      <c r="BG30" s="15"/>
      <c r="BH30" s="16"/>
      <c r="BJ30" s="15"/>
      <c r="BK30" s="16"/>
      <c r="BM30" s="15"/>
      <c r="BN30" s="16"/>
      <c r="BP30" s="15"/>
      <c r="BQ30" s="16"/>
      <c r="BS30" s="15"/>
      <c r="BT30" s="16"/>
      <c r="BV30" s="15"/>
      <c r="BW30" s="16"/>
      <c r="BY30" s="15"/>
      <c r="BZ30" s="16"/>
      <c r="CB30" s="442"/>
      <c r="CC30" s="443"/>
      <c r="CE30" s="15"/>
      <c r="CF30" s="16"/>
      <c r="CH30" s="15"/>
      <c r="CI30" s="16"/>
      <c r="CK30" s="234" t="s">
        <v>1196</v>
      </c>
      <c r="CL30" s="235">
        <v>4</v>
      </c>
      <c r="CN30" s="15"/>
      <c r="CO30" s="16"/>
      <c r="CQ30" s="412"/>
    </row>
    <row r="31" spans="1:96" ht="24.95" customHeight="1">
      <c r="A31" s="407" t="str">
        <f ca="1">IFERROR(IF(INDIRECT($A$14&amp;ROW())&lt;&gt;"",COUNTIF(Summary!$B$30:$B$1105,INDIRECT($A$14&amp;ROW())),""),"")</f>
        <v/>
      </c>
      <c r="B31" s="442"/>
      <c r="C31" s="443"/>
      <c r="E31" s="15"/>
      <c r="F31" s="16"/>
      <c r="H31" s="15"/>
      <c r="I31" s="16"/>
      <c r="K31" s="15"/>
      <c r="L31" s="16"/>
      <c r="N31" s="15"/>
      <c r="O31" s="16"/>
      <c r="Q31" s="15"/>
      <c r="R31" s="16"/>
      <c r="T31" s="15"/>
      <c r="U31" s="16"/>
      <c r="W31" s="15"/>
      <c r="X31" s="16"/>
      <c r="Z31" s="15"/>
      <c r="AA31" s="16"/>
      <c r="AC31" s="15"/>
      <c r="AD31" s="16"/>
      <c r="AF31" s="15"/>
      <c r="AG31" s="16"/>
      <c r="AI31" s="15"/>
      <c r="AJ31" s="16"/>
      <c r="AL31" s="15"/>
      <c r="AM31" s="16"/>
      <c r="AO31" s="15"/>
      <c r="AP31" s="16"/>
      <c r="AR31" s="15"/>
      <c r="AS31" s="16"/>
      <c r="AU31" s="15"/>
      <c r="AV31" s="16"/>
      <c r="AX31" s="15"/>
      <c r="AY31" s="400"/>
      <c r="BA31" s="15"/>
      <c r="BB31" s="16"/>
      <c r="BD31" s="15"/>
      <c r="BE31" s="16"/>
      <c r="BG31" s="15"/>
      <c r="BH31" s="16"/>
      <c r="BJ31" s="15"/>
      <c r="BK31" s="16"/>
      <c r="BM31" s="15"/>
      <c r="BN31" s="16"/>
      <c r="BP31" s="15"/>
      <c r="BQ31" s="16"/>
      <c r="BS31" s="15"/>
      <c r="BT31" s="16"/>
      <c r="BV31" s="15"/>
      <c r="BW31" s="16"/>
      <c r="BY31" s="15"/>
      <c r="BZ31" s="16"/>
      <c r="CB31" s="442"/>
      <c r="CC31" s="443"/>
      <c r="CE31" s="15"/>
      <c r="CF31" s="16"/>
      <c r="CH31" s="15"/>
      <c r="CI31" s="16"/>
      <c r="CK31" s="234" t="s">
        <v>1244</v>
      </c>
      <c r="CL31" s="235">
        <v>1</v>
      </c>
      <c r="CN31" s="15"/>
      <c r="CO31" s="16"/>
      <c r="CQ31" s="412"/>
    </row>
    <row r="32" spans="1:96" ht="24.95" customHeight="1">
      <c r="A32" s="407" t="str">
        <f ca="1">IFERROR(IF(INDIRECT($A$14&amp;ROW())&lt;&gt;"",COUNTIF(Summary!$B$30:$B$1105,INDIRECT($A$14&amp;ROW())),""),"")</f>
        <v/>
      </c>
      <c r="B32" s="442"/>
      <c r="C32" s="443"/>
      <c r="E32" s="15"/>
      <c r="F32" s="16"/>
      <c r="H32" s="15"/>
      <c r="I32" s="16"/>
      <c r="K32" s="15"/>
      <c r="L32" s="16"/>
      <c r="N32" s="15"/>
      <c r="O32" s="16"/>
      <c r="Q32" s="15"/>
      <c r="R32" s="16"/>
      <c r="T32" s="15"/>
      <c r="U32" s="16"/>
      <c r="W32" s="15"/>
      <c r="X32" s="16"/>
      <c r="Z32" s="15"/>
      <c r="AA32" s="16"/>
      <c r="AC32" s="15"/>
      <c r="AD32" s="16"/>
      <c r="AF32" s="15"/>
      <c r="AG32" s="16"/>
      <c r="AI32" s="15"/>
      <c r="AJ32" s="16"/>
      <c r="AL32" s="15"/>
      <c r="AM32" s="16"/>
      <c r="AO32" s="15"/>
      <c r="AP32" s="16"/>
      <c r="AR32" s="15"/>
      <c r="AS32" s="16"/>
      <c r="AU32" s="15"/>
      <c r="AV32" s="16"/>
      <c r="AX32" s="15"/>
      <c r="AY32" s="400"/>
      <c r="BA32" s="15"/>
      <c r="BB32" s="16"/>
      <c r="BD32" s="15"/>
      <c r="BE32" s="16"/>
      <c r="BG32" s="15"/>
      <c r="BH32" s="16"/>
      <c r="BJ32" s="15"/>
      <c r="BK32" s="16"/>
      <c r="BM32" s="15"/>
      <c r="BN32" s="16"/>
      <c r="BP32" s="15"/>
      <c r="BQ32" s="16"/>
      <c r="BS32" s="15"/>
      <c r="BT32" s="16"/>
      <c r="BV32" s="15"/>
      <c r="BW32" s="16"/>
      <c r="BY32" s="15"/>
      <c r="BZ32" s="16"/>
      <c r="CB32" s="442"/>
      <c r="CC32" s="443"/>
      <c r="CE32" s="15"/>
      <c r="CF32" s="16"/>
      <c r="CH32" s="15"/>
      <c r="CI32" s="16"/>
      <c r="CK32" s="234" t="s">
        <v>1245</v>
      </c>
      <c r="CL32" s="235">
        <v>11</v>
      </c>
      <c r="CN32" s="15"/>
      <c r="CO32" s="16"/>
      <c r="CQ32" s="412"/>
    </row>
    <row r="33" spans="1:95" ht="24.95" customHeight="1">
      <c r="A33" s="407" t="str">
        <f ca="1">IFERROR(IF(INDIRECT($A$14&amp;ROW())&lt;&gt;"",COUNTIF(Summary!$B$30:$B$1105,INDIRECT($A$14&amp;ROW())),""),"")</f>
        <v/>
      </c>
      <c r="B33" s="442"/>
      <c r="C33" s="443"/>
      <c r="E33" s="15"/>
      <c r="F33" s="16"/>
      <c r="H33" s="15"/>
      <c r="I33" s="16"/>
      <c r="K33" s="15"/>
      <c r="L33" s="16"/>
      <c r="N33" s="15"/>
      <c r="O33" s="16"/>
      <c r="Q33" s="15"/>
      <c r="R33" s="16"/>
      <c r="T33" s="15"/>
      <c r="U33" s="16"/>
      <c r="W33" s="15"/>
      <c r="X33" s="16"/>
      <c r="Z33" s="15"/>
      <c r="AA33" s="16"/>
      <c r="AC33" s="15"/>
      <c r="AD33" s="16"/>
      <c r="AF33" s="15"/>
      <c r="AG33" s="16"/>
      <c r="AI33" s="15"/>
      <c r="AJ33" s="16"/>
      <c r="AL33" s="15"/>
      <c r="AM33" s="16"/>
      <c r="AO33" s="15"/>
      <c r="AP33" s="16"/>
      <c r="AR33" s="15"/>
      <c r="AS33" s="16"/>
      <c r="AU33" s="15"/>
      <c r="AV33" s="16"/>
      <c r="AX33" s="15"/>
      <c r="AY33" s="400"/>
      <c r="BA33" s="15"/>
      <c r="BB33" s="16"/>
      <c r="BD33" s="15"/>
      <c r="BE33" s="16"/>
      <c r="BG33" s="15"/>
      <c r="BH33" s="16"/>
      <c r="BJ33" s="15"/>
      <c r="BK33" s="16"/>
      <c r="BM33" s="15"/>
      <c r="BN33" s="16"/>
      <c r="BP33" s="15"/>
      <c r="BQ33" s="16"/>
      <c r="BS33" s="15"/>
      <c r="BT33" s="16"/>
      <c r="BV33" s="15"/>
      <c r="BW33" s="16"/>
      <c r="BY33" s="15"/>
      <c r="BZ33" s="16"/>
      <c r="CB33" s="442"/>
      <c r="CC33" s="443"/>
      <c r="CE33" s="15"/>
      <c r="CF33" s="16"/>
      <c r="CH33" s="15"/>
      <c r="CI33" s="16"/>
      <c r="CK33" s="234" t="s">
        <v>1246</v>
      </c>
      <c r="CL33" s="235">
        <v>1</v>
      </c>
      <c r="CN33" s="15"/>
      <c r="CO33" s="16"/>
      <c r="CQ33" s="412"/>
    </row>
    <row r="34" spans="1:95" ht="24.95" customHeight="1">
      <c r="A34" s="407" t="str">
        <f ca="1">IFERROR(IF(INDIRECT($A$14&amp;ROW())&lt;&gt;"",COUNTIF(Summary!$B$30:$B$1105,INDIRECT($A$14&amp;ROW())),""),"")</f>
        <v/>
      </c>
      <c r="B34" s="442"/>
      <c r="C34" s="443"/>
      <c r="E34" s="15"/>
      <c r="F34" s="16"/>
      <c r="H34" s="15"/>
      <c r="I34" s="16"/>
      <c r="K34" s="15"/>
      <c r="L34" s="16"/>
      <c r="N34" s="15"/>
      <c r="O34" s="16"/>
      <c r="Q34" s="15"/>
      <c r="R34" s="16"/>
      <c r="T34" s="15"/>
      <c r="U34" s="16"/>
      <c r="W34" s="15"/>
      <c r="X34" s="16"/>
      <c r="Z34" s="15"/>
      <c r="AA34" s="16"/>
      <c r="AC34" s="15"/>
      <c r="AD34" s="16"/>
      <c r="AF34" s="15"/>
      <c r="AG34" s="16"/>
      <c r="AI34" s="15"/>
      <c r="AJ34" s="16"/>
      <c r="AL34" s="15"/>
      <c r="AM34" s="16"/>
      <c r="AO34" s="15"/>
      <c r="AP34" s="16"/>
      <c r="AR34" s="15"/>
      <c r="AS34" s="16"/>
      <c r="AU34" s="15"/>
      <c r="AV34" s="16"/>
      <c r="AX34" s="15"/>
      <c r="AY34" s="400"/>
      <c r="BA34" s="15"/>
      <c r="BB34" s="16"/>
      <c r="BD34" s="15"/>
      <c r="BE34" s="16"/>
      <c r="BG34" s="15"/>
      <c r="BH34" s="16"/>
      <c r="BJ34" s="15"/>
      <c r="BK34" s="16"/>
      <c r="BM34" s="15"/>
      <c r="BN34" s="16"/>
      <c r="BP34" s="15"/>
      <c r="BQ34" s="16"/>
      <c r="BS34" s="15"/>
      <c r="BT34" s="16"/>
      <c r="BV34" s="15"/>
      <c r="BW34" s="16"/>
      <c r="BY34" s="15"/>
      <c r="BZ34" s="16"/>
      <c r="CB34" s="442"/>
      <c r="CC34" s="443"/>
      <c r="CE34" s="15"/>
      <c r="CF34" s="16"/>
      <c r="CH34" s="15"/>
      <c r="CI34" s="16"/>
      <c r="CK34" s="234" t="s">
        <v>1197</v>
      </c>
      <c r="CL34" s="235"/>
      <c r="CN34" s="15"/>
      <c r="CO34" s="16"/>
      <c r="CQ34" s="412"/>
    </row>
    <row r="35" spans="1:95" ht="24.95" customHeight="1">
      <c r="A35" s="407" t="str">
        <f ca="1">IFERROR(IF(INDIRECT($A$14&amp;ROW())&lt;&gt;"",COUNTIF(Summary!$B$30:$B$1105,INDIRECT($A$14&amp;ROW())),""),"")</f>
        <v/>
      </c>
      <c r="B35" s="442"/>
      <c r="C35" s="443"/>
      <c r="E35" s="15"/>
      <c r="F35" s="16"/>
      <c r="H35" s="15"/>
      <c r="I35" s="16"/>
      <c r="K35" s="15"/>
      <c r="L35" s="16"/>
      <c r="N35" s="15"/>
      <c r="O35" s="16"/>
      <c r="Q35" s="15"/>
      <c r="R35" s="16"/>
      <c r="T35" s="15"/>
      <c r="U35" s="16"/>
      <c r="W35" s="15"/>
      <c r="X35" s="16"/>
      <c r="Z35" s="15"/>
      <c r="AA35" s="16"/>
      <c r="AC35" s="15"/>
      <c r="AD35" s="16"/>
      <c r="AF35" s="15"/>
      <c r="AG35" s="16"/>
      <c r="AI35" s="15"/>
      <c r="AJ35" s="16"/>
      <c r="AL35" s="15"/>
      <c r="AM35" s="16"/>
      <c r="AO35" s="15"/>
      <c r="AP35" s="16"/>
      <c r="AR35" s="15"/>
      <c r="AS35" s="16"/>
      <c r="AU35" s="15"/>
      <c r="AV35" s="16"/>
      <c r="AX35" s="15"/>
      <c r="AY35" s="400"/>
      <c r="BA35" s="15"/>
      <c r="BB35" s="16"/>
      <c r="BD35" s="15"/>
      <c r="BE35" s="16"/>
      <c r="BG35" s="15"/>
      <c r="BH35" s="16"/>
      <c r="BJ35" s="15"/>
      <c r="BK35" s="16"/>
      <c r="BM35" s="15"/>
      <c r="BN35" s="16"/>
      <c r="BP35" s="15"/>
      <c r="BQ35" s="16"/>
      <c r="BS35" s="15"/>
      <c r="BT35" s="16"/>
      <c r="BV35" s="15"/>
      <c r="BW35" s="16"/>
      <c r="BY35" s="15"/>
      <c r="BZ35" s="16"/>
      <c r="CB35" s="442"/>
      <c r="CC35" s="443"/>
      <c r="CE35" s="15"/>
      <c r="CF35" s="16"/>
      <c r="CH35" s="15"/>
      <c r="CI35" s="16"/>
      <c r="CK35" s="234" t="s">
        <v>1198</v>
      </c>
      <c r="CL35" s="235">
        <v>2</v>
      </c>
      <c r="CN35" s="15"/>
      <c r="CO35" s="16"/>
      <c r="CQ35" s="412"/>
    </row>
    <row r="36" spans="1:95" ht="24.95" customHeight="1">
      <c r="A36" s="407" t="str">
        <f ca="1">IFERROR(IF(INDIRECT($A$14&amp;ROW())&lt;&gt;"",COUNTIF(Summary!$B$30:$B$1105,INDIRECT($A$14&amp;ROW())),""),"")</f>
        <v/>
      </c>
      <c r="B36" s="442"/>
      <c r="C36" s="443"/>
      <c r="E36" s="15"/>
      <c r="F36" s="16"/>
      <c r="H36" s="15"/>
      <c r="I36" s="16"/>
      <c r="K36" s="15"/>
      <c r="L36" s="16"/>
      <c r="N36" s="15"/>
      <c r="O36" s="16"/>
      <c r="Q36" s="15"/>
      <c r="R36" s="16"/>
      <c r="T36" s="15"/>
      <c r="U36" s="16"/>
      <c r="W36" s="15"/>
      <c r="X36" s="16"/>
      <c r="Z36" s="15"/>
      <c r="AA36" s="16"/>
      <c r="AC36" s="15"/>
      <c r="AD36" s="16"/>
      <c r="AF36" s="15"/>
      <c r="AG36" s="16"/>
      <c r="AI36" s="15"/>
      <c r="AJ36" s="16"/>
      <c r="AL36" s="15"/>
      <c r="AM36" s="16"/>
      <c r="AO36" s="15"/>
      <c r="AP36" s="16"/>
      <c r="AR36" s="15"/>
      <c r="AS36" s="16"/>
      <c r="AU36" s="15"/>
      <c r="AV36" s="16"/>
      <c r="AX36" s="15"/>
      <c r="AY36" s="400"/>
      <c r="BA36" s="15"/>
      <c r="BB36" s="16"/>
      <c r="BD36" s="15"/>
      <c r="BE36" s="16"/>
      <c r="BG36" s="15"/>
      <c r="BH36" s="16"/>
      <c r="BJ36" s="15"/>
      <c r="BK36" s="16"/>
      <c r="BM36" s="15"/>
      <c r="BN36" s="16"/>
      <c r="BP36" s="15"/>
      <c r="BQ36" s="16"/>
      <c r="BS36" s="15"/>
      <c r="BT36" s="16"/>
      <c r="BV36" s="15"/>
      <c r="BW36" s="16"/>
      <c r="BY36" s="15"/>
      <c r="BZ36" s="16"/>
      <c r="CB36" s="442"/>
      <c r="CC36"/>
      <c r="CE36" s="15"/>
      <c r="CF36" s="16"/>
      <c r="CH36" s="15"/>
      <c r="CI36" s="16"/>
      <c r="CK36" s="234" t="s">
        <v>1199</v>
      </c>
      <c r="CL36" s="235">
        <v>1</v>
      </c>
      <c r="CN36" s="15"/>
      <c r="CO36" s="16"/>
      <c r="CQ36" s="412"/>
    </row>
    <row r="37" spans="1:95" ht="24.95" customHeight="1">
      <c r="A37" s="407" t="str">
        <f ca="1">IFERROR(IF(INDIRECT($A$14&amp;ROW())&lt;&gt;"",COUNTIF(Summary!$B$30:$B$1105,INDIRECT($A$14&amp;ROW())),""),"")</f>
        <v/>
      </c>
      <c r="B37" s="442"/>
      <c r="C37" s="443"/>
      <c r="E37" s="15"/>
      <c r="F37" s="16"/>
      <c r="H37" s="15"/>
      <c r="I37" s="16"/>
      <c r="K37" s="15"/>
      <c r="L37" s="16"/>
      <c r="N37" s="15"/>
      <c r="O37" s="16"/>
      <c r="Q37" s="15"/>
      <c r="R37" s="16"/>
      <c r="T37" s="15"/>
      <c r="U37" s="16"/>
      <c r="W37" s="15"/>
      <c r="X37" s="16"/>
      <c r="Z37" s="15"/>
      <c r="AA37" s="16"/>
      <c r="AC37" s="15"/>
      <c r="AD37" s="16"/>
      <c r="AF37" s="15"/>
      <c r="AG37" s="16"/>
      <c r="AI37" s="15"/>
      <c r="AJ37" s="16"/>
      <c r="AL37" s="15"/>
      <c r="AM37" s="16"/>
      <c r="AO37" s="15"/>
      <c r="AP37" s="16"/>
      <c r="AR37" s="15"/>
      <c r="AS37" s="16"/>
      <c r="AU37" s="15"/>
      <c r="AV37" s="16"/>
      <c r="AX37" s="15"/>
      <c r="AY37" s="400"/>
      <c r="BA37" s="15"/>
      <c r="BB37" s="16"/>
      <c r="BD37" s="15"/>
      <c r="BE37" s="16"/>
      <c r="BG37" s="15"/>
      <c r="BH37" s="16"/>
      <c r="BJ37" s="15"/>
      <c r="BK37" s="16"/>
      <c r="BM37" s="15"/>
      <c r="BN37" s="16"/>
      <c r="BP37" s="15"/>
      <c r="BQ37" s="16"/>
      <c r="BS37" s="15"/>
      <c r="BT37" s="16"/>
      <c r="BV37" s="15"/>
      <c r="BW37" s="16"/>
      <c r="BY37" s="15"/>
      <c r="BZ37" s="16"/>
      <c r="CB37" s="442"/>
      <c r="CC37" s="443"/>
      <c r="CE37" s="15"/>
      <c r="CF37" s="16"/>
      <c r="CH37" s="15"/>
      <c r="CI37" s="16"/>
      <c r="CK37" s="234" t="s">
        <v>1247</v>
      </c>
      <c r="CL37" s="235">
        <v>6</v>
      </c>
      <c r="CN37" s="15"/>
      <c r="CO37" s="16"/>
      <c r="CQ37" s="412"/>
    </row>
    <row r="38" spans="1:95" ht="24.95" customHeight="1">
      <c r="A38" s="407" t="str">
        <f ca="1">IFERROR(IF(INDIRECT($A$14&amp;ROW())&lt;&gt;"",COUNTIF(Summary!$B$30:$B$1105,INDIRECT($A$14&amp;ROW())),""),"")</f>
        <v/>
      </c>
      <c r="B38" s="442"/>
      <c r="C38" s="443"/>
      <c r="E38" s="15"/>
      <c r="F38" s="16"/>
      <c r="H38" s="15"/>
      <c r="I38" s="16"/>
      <c r="K38" s="15"/>
      <c r="L38" s="16"/>
      <c r="N38" s="15"/>
      <c r="O38" s="16"/>
      <c r="Q38" s="15"/>
      <c r="R38" s="16"/>
      <c r="T38" s="15"/>
      <c r="U38" s="16"/>
      <c r="W38" s="15"/>
      <c r="X38" s="16"/>
      <c r="Z38" s="15"/>
      <c r="AA38" s="16"/>
      <c r="AC38" s="15"/>
      <c r="AD38" s="16"/>
      <c r="AF38" s="15"/>
      <c r="AG38" s="16"/>
      <c r="AI38" s="15"/>
      <c r="AJ38" s="16"/>
      <c r="AL38" s="15"/>
      <c r="AM38" s="16"/>
      <c r="AO38" s="15"/>
      <c r="AP38" s="16"/>
      <c r="AR38" s="15"/>
      <c r="AS38" s="16"/>
      <c r="AU38" s="15"/>
      <c r="AV38" s="16"/>
      <c r="AX38" s="15"/>
      <c r="AY38" s="400"/>
      <c r="BA38" s="15"/>
      <c r="BB38" s="16"/>
      <c r="BD38" s="15"/>
      <c r="BE38" s="16"/>
      <c r="BG38" s="15"/>
      <c r="BH38" s="16"/>
      <c r="BJ38" s="15"/>
      <c r="BK38" s="16"/>
      <c r="BM38" s="15"/>
      <c r="BN38" s="16"/>
      <c r="BP38" s="15"/>
      <c r="BQ38" s="16"/>
      <c r="BS38" s="15"/>
      <c r="BT38" s="16"/>
      <c r="BV38" s="15"/>
      <c r="BW38" s="16"/>
      <c r="BY38" s="15"/>
      <c r="BZ38" s="16"/>
      <c r="CB38" s="442"/>
      <c r="CC38" s="443"/>
      <c r="CE38" s="15"/>
      <c r="CF38" s="16"/>
      <c r="CH38" s="15"/>
      <c r="CI38" s="16"/>
      <c r="CK38" s="234" t="s">
        <v>1248</v>
      </c>
      <c r="CL38" s="235">
        <v>13</v>
      </c>
      <c r="CN38" s="15"/>
      <c r="CO38" s="16"/>
      <c r="CQ38" s="412"/>
    </row>
    <row r="39" spans="1:95" ht="24.95" customHeight="1">
      <c r="A39" s="407" t="str">
        <f ca="1">IFERROR(IF(INDIRECT($A$14&amp;ROW())&lt;&gt;"",COUNTIF(Summary!$B$30:$B$1105,INDIRECT($A$14&amp;ROW())),""),"")</f>
        <v/>
      </c>
      <c r="B39" s="442"/>
      <c r="C39" s="443"/>
      <c r="E39" s="15"/>
      <c r="F39" s="16"/>
      <c r="H39" s="15"/>
      <c r="I39" s="16"/>
      <c r="K39" s="15"/>
      <c r="L39" s="16"/>
      <c r="N39" s="15"/>
      <c r="O39" s="16"/>
      <c r="Q39" s="15"/>
      <c r="R39" s="16"/>
      <c r="T39" s="15"/>
      <c r="U39" s="16"/>
      <c r="W39" s="15"/>
      <c r="X39" s="16"/>
      <c r="Z39" s="15"/>
      <c r="AA39" s="16"/>
      <c r="AC39" s="15"/>
      <c r="AD39" s="16"/>
      <c r="AF39" s="15"/>
      <c r="AG39" s="16"/>
      <c r="AI39" s="15"/>
      <c r="AJ39" s="16"/>
      <c r="AL39" s="15"/>
      <c r="AM39" s="16"/>
      <c r="AO39" s="15"/>
      <c r="AP39" s="16"/>
      <c r="AR39" s="15"/>
      <c r="AS39" s="16"/>
      <c r="AU39" s="15"/>
      <c r="AV39" s="16"/>
      <c r="AX39" s="15"/>
      <c r="AY39" s="400"/>
      <c r="BA39" s="15"/>
      <c r="BB39" s="16"/>
      <c r="BD39" s="15"/>
      <c r="BE39" s="16"/>
      <c r="BG39" s="15"/>
      <c r="BH39" s="16"/>
      <c r="BJ39" s="15"/>
      <c r="BK39" s="16"/>
      <c r="BM39" s="15"/>
      <c r="BN39" s="16"/>
      <c r="BP39" s="15"/>
      <c r="BQ39" s="16"/>
      <c r="BS39" s="15"/>
      <c r="BT39" s="16"/>
      <c r="BV39" s="15"/>
      <c r="BW39" s="16"/>
      <c r="BY39" s="15"/>
      <c r="BZ39" s="16"/>
      <c r="CB39" s="442"/>
      <c r="CC39" s="443"/>
      <c r="CE39" s="15"/>
      <c r="CF39" s="16"/>
      <c r="CH39" s="15"/>
      <c r="CI39" s="16"/>
      <c r="CK39" s="234" t="s">
        <v>1200</v>
      </c>
      <c r="CL39" s="235">
        <v>4</v>
      </c>
      <c r="CN39" s="15"/>
      <c r="CO39" s="16"/>
      <c r="CQ39" s="412"/>
    </row>
    <row r="40" spans="1:95" ht="24.95" customHeight="1">
      <c r="A40" s="407" t="str">
        <f ca="1">IFERROR(IF(INDIRECT($A$14&amp;ROW())&lt;&gt;"",COUNTIF(Summary!$B$30:$B$1105,INDIRECT($A$14&amp;ROW())),""),"")</f>
        <v/>
      </c>
      <c r="B40" s="442"/>
      <c r="C40" s="443"/>
      <c r="E40" s="15"/>
      <c r="F40" s="16"/>
      <c r="H40" s="15"/>
      <c r="I40" s="16"/>
      <c r="K40" s="15"/>
      <c r="L40" s="16"/>
      <c r="N40" s="15"/>
      <c r="O40" s="16"/>
      <c r="Q40" s="15"/>
      <c r="R40" s="16"/>
      <c r="T40" s="15"/>
      <c r="U40" s="16"/>
      <c r="W40" s="15"/>
      <c r="X40" s="16"/>
      <c r="Z40" s="15"/>
      <c r="AA40" s="16"/>
      <c r="AC40" s="15"/>
      <c r="AD40" s="16"/>
      <c r="AF40" s="15"/>
      <c r="AG40" s="16"/>
      <c r="AI40" s="15"/>
      <c r="AJ40" s="16"/>
      <c r="AL40" s="15"/>
      <c r="AM40" s="16"/>
      <c r="AO40" s="15"/>
      <c r="AP40" s="16"/>
      <c r="AR40" s="15"/>
      <c r="AS40" s="16"/>
      <c r="AU40" s="15"/>
      <c r="AV40" s="16"/>
      <c r="AX40" s="15"/>
      <c r="AY40" s="400"/>
      <c r="BA40" s="15"/>
      <c r="BB40" s="16"/>
      <c r="BD40" s="15"/>
      <c r="BE40" s="16"/>
      <c r="BG40" s="15"/>
      <c r="BH40" s="16"/>
      <c r="BJ40" s="15"/>
      <c r="BK40" s="16"/>
      <c r="BM40" s="15"/>
      <c r="BN40" s="16"/>
      <c r="BP40" s="15"/>
      <c r="BQ40" s="16"/>
      <c r="BS40" s="15"/>
      <c r="BT40" s="16"/>
      <c r="BV40" s="15"/>
      <c r="BW40" s="16"/>
      <c r="BY40" s="15"/>
      <c r="BZ40" s="16"/>
      <c r="CB40" s="442"/>
      <c r="CC40" s="443"/>
      <c r="CE40" s="15"/>
      <c r="CF40" s="16"/>
      <c r="CH40" s="15"/>
      <c r="CI40" s="16"/>
      <c r="CK40" s="234" t="s">
        <v>1201</v>
      </c>
      <c r="CL40" s="235">
        <v>6</v>
      </c>
      <c r="CN40" s="15"/>
      <c r="CO40" s="16"/>
      <c r="CQ40" s="412"/>
    </row>
    <row r="41" spans="1:95" ht="24.95" customHeight="1">
      <c r="A41" s="407" t="str">
        <f ca="1">IFERROR(IF(INDIRECT($A$14&amp;ROW())&lt;&gt;"",COUNTIF(Summary!$B$30:$B$1105,INDIRECT($A$14&amp;ROW())),""),"")</f>
        <v/>
      </c>
      <c r="B41" s="442"/>
      <c r="C41" s="443"/>
      <c r="E41" s="15"/>
      <c r="F41" s="16"/>
      <c r="H41" s="15"/>
      <c r="I41" s="16"/>
      <c r="K41" s="15"/>
      <c r="L41" s="16"/>
      <c r="N41" s="15"/>
      <c r="O41" s="16"/>
      <c r="Q41" s="15"/>
      <c r="R41" s="16"/>
      <c r="T41" s="15"/>
      <c r="U41" s="16"/>
      <c r="W41" s="15"/>
      <c r="X41" s="16"/>
      <c r="Z41" s="15"/>
      <c r="AA41" s="16"/>
      <c r="AC41" s="15"/>
      <c r="AD41" s="16"/>
      <c r="AF41" s="15"/>
      <c r="AG41" s="16"/>
      <c r="AI41" s="15"/>
      <c r="AJ41" s="16"/>
      <c r="AL41" s="15"/>
      <c r="AM41" s="16"/>
      <c r="AO41" s="15"/>
      <c r="AP41" s="16"/>
      <c r="AR41" s="15"/>
      <c r="AS41" s="16"/>
      <c r="AU41" s="15"/>
      <c r="AV41" s="16"/>
      <c r="AX41" s="15"/>
      <c r="AY41" s="400"/>
      <c r="BA41" s="15"/>
      <c r="BB41" s="16"/>
      <c r="BD41" s="15"/>
      <c r="BE41" s="16"/>
      <c r="BG41" s="15"/>
      <c r="BH41" s="16"/>
      <c r="BJ41" s="15"/>
      <c r="BK41" s="16"/>
      <c r="BM41" s="15"/>
      <c r="BN41" s="16"/>
      <c r="BP41" s="15"/>
      <c r="BQ41" s="16"/>
      <c r="BS41" s="15"/>
      <c r="BT41" s="16"/>
      <c r="BV41" s="15"/>
      <c r="BW41" s="16"/>
      <c r="BY41" s="15"/>
      <c r="BZ41" s="16"/>
      <c r="CB41" s="442"/>
      <c r="CC41" s="443"/>
      <c r="CE41" s="15"/>
      <c r="CF41" s="16"/>
      <c r="CH41" s="15"/>
      <c r="CI41" s="16"/>
      <c r="CK41" s="234" t="s">
        <v>1202</v>
      </c>
      <c r="CL41" s="235">
        <v>1186</v>
      </c>
      <c r="CN41" s="15"/>
      <c r="CO41" s="16"/>
      <c r="CQ41" s="412"/>
    </row>
    <row r="42" spans="1:95" ht="24.95" customHeight="1">
      <c r="A42" s="407" t="str">
        <f ca="1">IFERROR(IF(INDIRECT($A$14&amp;ROW())&lt;&gt;"",COUNTIF(Summary!$B$30:$B$1105,INDIRECT($A$14&amp;ROW())),""),"")</f>
        <v/>
      </c>
      <c r="B42" s="442"/>
      <c r="C42" s="443"/>
      <c r="E42" s="15"/>
      <c r="F42" s="16"/>
      <c r="H42" s="15"/>
      <c r="I42" s="16"/>
      <c r="K42" s="15"/>
      <c r="L42" s="16"/>
      <c r="N42" s="15"/>
      <c r="O42" s="16"/>
      <c r="Q42" s="15"/>
      <c r="R42" s="16"/>
      <c r="T42" s="15"/>
      <c r="U42" s="16"/>
      <c r="W42" s="15"/>
      <c r="X42" s="16"/>
      <c r="Z42" s="15"/>
      <c r="AA42" s="16"/>
      <c r="AC42" s="15"/>
      <c r="AD42" s="16"/>
      <c r="AF42" s="15"/>
      <c r="AG42" s="16"/>
      <c r="AI42" s="15"/>
      <c r="AJ42" s="16"/>
      <c r="AL42" s="15"/>
      <c r="AM42" s="16"/>
      <c r="AO42" s="15"/>
      <c r="AP42" s="16"/>
      <c r="AR42" s="15"/>
      <c r="AS42" s="16"/>
      <c r="AU42" s="15"/>
      <c r="AV42" s="16"/>
      <c r="AX42" s="15"/>
      <c r="AY42" s="400"/>
      <c r="BA42" s="15"/>
      <c r="BB42" s="16"/>
      <c r="BD42" s="15"/>
      <c r="BE42" s="16"/>
      <c r="BG42" s="15"/>
      <c r="BH42" s="16"/>
      <c r="BJ42" s="15"/>
      <c r="BK42" s="16"/>
      <c r="BM42" s="15"/>
      <c r="BN42" s="16"/>
      <c r="BP42" s="15"/>
      <c r="BQ42" s="16"/>
      <c r="BS42" s="15"/>
      <c r="BT42" s="16"/>
      <c r="BV42" s="15"/>
      <c r="BW42" s="16"/>
      <c r="BY42" s="15"/>
      <c r="BZ42" s="16"/>
      <c r="CB42" s="442"/>
      <c r="CC42" s="443"/>
      <c r="CE42" s="15"/>
      <c r="CF42" s="16"/>
      <c r="CH42" s="15"/>
      <c r="CI42" s="16"/>
      <c r="CK42" s="234" t="s">
        <v>1203</v>
      </c>
      <c r="CL42" s="235">
        <v>693</v>
      </c>
      <c r="CN42" s="15"/>
      <c r="CO42" s="16"/>
      <c r="CQ42" s="412"/>
    </row>
    <row r="43" spans="1:95" ht="24.95" customHeight="1">
      <c r="A43" s="407" t="str">
        <f ca="1">IFERROR(IF(INDIRECT($A$14&amp;ROW())&lt;&gt;"",COUNTIF(Summary!$B$30:$B$1105,INDIRECT($A$14&amp;ROW())),""),"")</f>
        <v/>
      </c>
      <c r="B43" s="442"/>
      <c r="C43" s="443"/>
      <c r="E43" s="15"/>
      <c r="F43" s="16"/>
      <c r="H43" s="15"/>
      <c r="I43" s="16"/>
      <c r="K43" s="15"/>
      <c r="L43" s="16"/>
      <c r="N43" s="15"/>
      <c r="O43" s="16"/>
      <c r="Q43" s="15"/>
      <c r="R43" s="16"/>
      <c r="T43" s="15"/>
      <c r="U43" s="16"/>
      <c r="W43" s="15"/>
      <c r="X43" s="16"/>
      <c r="Z43" s="15"/>
      <c r="AA43" s="16"/>
      <c r="AC43" s="15"/>
      <c r="AD43" s="16"/>
      <c r="AF43" s="15"/>
      <c r="AG43" s="16"/>
      <c r="AI43" s="15"/>
      <c r="AJ43" s="16"/>
      <c r="AL43" s="15"/>
      <c r="AM43" s="16"/>
      <c r="AO43" s="15"/>
      <c r="AP43" s="16"/>
      <c r="AR43" s="15"/>
      <c r="AS43" s="16"/>
      <c r="AU43" s="15"/>
      <c r="AV43" s="16"/>
      <c r="AX43" s="15"/>
      <c r="AY43" s="400"/>
      <c r="BA43" s="15"/>
      <c r="BB43" s="16"/>
      <c r="BD43" s="15"/>
      <c r="BE43" s="16"/>
      <c r="BG43" s="15"/>
      <c r="BH43" s="16"/>
      <c r="BJ43" s="15"/>
      <c r="BK43" s="16"/>
      <c r="BM43" s="15"/>
      <c r="BN43" s="16"/>
      <c r="BP43" s="15"/>
      <c r="BQ43" s="16"/>
      <c r="BS43" s="15"/>
      <c r="BT43" s="16"/>
      <c r="BV43" s="15"/>
      <c r="BW43" s="16"/>
      <c r="BY43" s="15"/>
      <c r="BZ43" s="16"/>
      <c r="CB43" s="442"/>
      <c r="CC43" s="443"/>
      <c r="CE43" s="15"/>
      <c r="CF43" s="16"/>
      <c r="CH43" s="15"/>
      <c r="CI43" s="16"/>
      <c r="CK43" s="234" t="s">
        <v>1204</v>
      </c>
      <c r="CL43" s="235">
        <v>70</v>
      </c>
      <c r="CN43" s="15"/>
      <c r="CO43" s="16"/>
      <c r="CQ43" s="412"/>
    </row>
    <row r="44" spans="1:95" ht="24.95" customHeight="1">
      <c r="A44" s="407" t="str">
        <f ca="1">IFERROR(IF(INDIRECT($A$14&amp;ROW())&lt;&gt;"",COUNTIF(Summary!$B$30:$B$1105,INDIRECT($A$14&amp;ROW())),""),"")</f>
        <v/>
      </c>
      <c r="B44" s="442"/>
      <c r="C44" s="443"/>
      <c r="E44" s="15"/>
      <c r="F44" s="16"/>
      <c r="H44" s="15"/>
      <c r="I44" s="16"/>
      <c r="K44" s="15"/>
      <c r="L44" s="16"/>
      <c r="N44" s="15"/>
      <c r="O44" s="16"/>
      <c r="Q44" s="15"/>
      <c r="R44" s="16"/>
      <c r="T44" s="15"/>
      <c r="U44" s="16"/>
      <c r="W44" s="15"/>
      <c r="X44" s="16"/>
      <c r="Z44" s="15"/>
      <c r="AA44" s="16"/>
      <c r="AC44" s="15"/>
      <c r="AD44" s="16"/>
      <c r="AF44" s="15"/>
      <c r="AG44" s="16"/>
      <c r="AI44" s="15"/>
      <c r="AJ44" s="16"/>
      <c r="AL44" s="15"/>
      <c r="AM44" s="16"/>
      <c r="AO44" s="15"/>
      <c r="AP44" s="16"/>
      <c r="AR44" s="15"/>
      <c r="AS44" s="16"/>
      <c r="AU44" s="15"/>
      <c r="AV44" s="16"/>
      <c r="AX44" s="15"/>
      <c r="AY44" s="400"/>
      <c r="BA44" s="15"/>
      <c r="BB44" s="16"/>
      <c r="BD44" s="15"/>
      <c r="BE44" s="16"/>
      <c r="BG44" s="15"/>
      <c r="BH44" s="16"/>
      <c r="BJ44" s="15"/>
      <c r="BK44" s="16"/>
      <c r="BM44" s="15"/>
      <c r="BN44" s="16"/>
      <c r="BP44" s="15"/>
      <c r="BQ44" s="16"/>
      <c r="BS44" s="15"/>
      <c r="BT44" s="16"/>
      <c r="BV44" s="15"/>
      <c r="BW44" s="16"/>
      <c r="BY44" s="15"/>
      <c r="BZ44" s="16"/>
      <c r="CB44" s="442"/>
      <c r="CC44" s="443"/>
      <c r="CE44" s="15"/>
      <c r="CF44" s="16"/>
      <c r="CH44" s="15"/>
      <c r="CI44" s="16"/>
      <c r="CK44" s="234" t="s">
        <v>1205</v>
      </c>
      <c r="CL44" s="235">
        <v>699</v>
      </c>
      <c r="CN44" s="15"/>
      <c r="CO44" s="16"/>
      <c r="CQ44" s="412"/>
    </row>
    <row r="45" spans="1:95" ht="24.95" customHeight="1">
      <c r="A45" s="407" t="str">
        <f ca="1">IFERROR(IF(INDIRECT($A$14&amp;ROW())&lt;&gt;"",COUNTIF(Summary!$B$30:$B$1105,INDIRECT($A$14&amp;ROW())),""),"")</f>
        <v/>
      </c>
      <c r="B45" s="442"/>
      <c r="C45" s="443"/>
      <c r="E45" s="15"/>
      <c r="F45" s="16"/>
      <c r="H45" s="15"/>
      <c r="I45" s="16"/>
      <c r="K45" s="15"/>
      <c r="L45" s="16"/>
      <c r="N45" s="15"/>
      <c r="O45" s="16"/>
      <c r="Q45" s="15"/>
      <c r="R45" s="16"/>
      <c r="T45" s="15"/>
      <c r="U45" s="16"/>
      <c r="W45" s="15"/>
      <c r="X45" s="16"/>
      <c r="Z45" s="15"/>
      <c r="AA45" s="16"/>
      <c r="AC45" s="15"/>
      <c r="AD45" s="16"/>
      <c r="AF45" s="15"/>
      <c r="AG45" s="16"/>
      <c r="AI45" s="15"/>
      <c r="AJ45" s="16"/>
      <c r="AL45" s="15"/>
      <c r="AM45" s="16"/>
      <c r="AO45" s="15"/>
      <c r="AP45" s="16"/>
      <c r="AR45" s="15"/>
      <c r="AS45" s="16"/>
      <c r="AU45" s="15"/>
      <c r="AV45" s="16"/>
      <c r="AX45" s="15"/>
      <c r="AY45" s="400"/>
      <c r="BA45" s="15"/>
      <c r="BB45" s="16"/>
      <c r="BD45" s="15"/>
      <c r="BE45" s="16"/>
      <c r="BG45" s="15"/>
      <c r="BH45" s="16"/>
      <c r="BJ45" s="15"/>
      <c r="BK45" s="16"/>
      <c r="BM45" s="15"/>
      <c r="BN45" s="16"/>
      <c r="BP45" s="15"/>
      <c r="BQ45" s="16"/>
      <c r="BS45" s="15"/>
      <c r="BT45" s="16"/>
      <c r="BV45" s="15"/>
      <c r="BW45" s="16"/>
      <c r="BY45" s="15"/>
      <c r="BZ45" s="16"/>
      <c r="CB45" s="442"/>
      <c r="CC45" s="443"/>
      <c r="CE45" s="15"/>
      <c r="CF45" s="16"/>
      <c r="CH45" s="15"/>
      <c r="CI45" s="16"/>
      <c r="CK45" s="234" t="s">
        <v>1206</v>
      </c>
      <c r="CL45" s="235">
        <v>66</v>
      </c>
      <c r="CN45" s="15"/>
      <c r="CO45" s="16"/>
      <c r="CQ45" s="412"/>
    </row>
    <row r="46" spans="1:95" ht="24.95" customHeight="1">
      <c r="A46" s="407" t="str">
        <f ca="1">IFERROR(IF(INDIRECT($A$14&amp;ROW())&lt;&gt;"",COUNTIF(Summary!$B$30:$B$1105,INDIRECT($A$14&amp;ROW())),""),"")</f>
        <v/>
      </c>
      <c r="B46" s="442"/>
      <c r="C46" s="443"/>
      <c r="E46" s="15"/>
      <c r="F46" s="16"/>
      <c r="H46" s="15"/>
      <c r="I46" s="16"/>
      <c r="K46" s="15"/>
      <c r="L46" s="16"/>
      <c r="N46" s="15"/>
      <c r="O46" s="16"/>
      <c r="Q46" s="15"/>
      <c r="R46" s="16"/>
      <c r="T46" s="15"/>
      <c r="U46" s="16"/>
      <c r="W46" s="15"/>
      <c r="X46" s="16"/>
      <c r="Z46" s="15"/>
      <c r="AA46" s="16"/>
      <c r="AC46" s="15"/>
      <c r="AD46" s="16"/>
      <c r="AF46" s="15"/>
      <c r="AG46" s="16"/>
      <c r="AI46" s="15"/>
      <c r="AJ46" s="16"/>
      <c r="AL46" s="15"/>
      <c r="AM46" s="16"/>
      <c r="AO46" s="15"/>
      <c r="AP46" s="16"/>
      <c r="AR46" s="15"/>
      <c r="AS46" s="16"/>
      <c r="AU46" s="15"/>
      <c r="AV46" s="16"/>
      <c r="AX46" s="15"/>
      <c r="AY46" s="400"/>
      <c r="BA46" s="15"/>
      <c r="BB46" s="16"/>
      <c r="BD46" s="15"/>
      <c r="BE46" s="16"/>
      <c r="BG46" s="15"/>
      <c r="BH46" s="16"/>
      <c r="BJ46" s="15"/>
      <c r="BK46" s="16"/>
      <c r="BM46" s="15"/>
      <c r="BN46" s="16"/>
      <c r="BP46" s="15"/>
      <c r="BQ46" s="16"/>
      <c r="BS46" s="15"/>
      <c r="BT46" s="16"/>
      <c r="BV46" s="15"/>
      <c r="BW46" s="16"/>
      <c r="BY46" s="15"/>
      <c r="BZ46" s="16"/>
      <c r="CB46" s="442"/>
      <c r="CC46" s="443"/>
      <c r="CE46" s="15"/>
      <c r="CF46" s="16"/>
      <c r="CH46" s="15"/>
      <c r="CI46" s="16"/>
      <c r="CK46" s="234" t="s">
        <v>1207</v>
      </c>
      <c r="CL46" s="235">
        <v>29</v>
      </c>
      <c r="CN46" s="15"/>
      <c r="CO46" s="16"/>
      <c r="CQ46" s="412"/>
    </row>
    <row r="47" spans="1:95" ht="24.95" customHeight="1">
      <c r="A47" s="407" t="str">
        <f ca="1">IFERROR(IF(INDIRECT($A$14&amp;ROW())&lt;&gt;"",COUNTIF(Summary!$B$30:$B$1105,INDIRECT($A$14&amp;ROW())),""),"")</f>
        <v/>
      </c>
      <c r="B47" s="442"/>
      <c r="C47" s="443"/>
      <c r="E47" s="15"/>
      <c r="F47" s="16"/>
      <c r="H47" s="15"/>
      <c r="I47" s="16"/>
      <c r="K47" s="15"/>
      <c r="L47" s="16"/>
      <c r="N47" s="15"/>
      <c r="O47" s="16"/>
      <c r="Q47" s="15"/>
      <c r="R47" s="16"/>
      <c r="T47" s="15"/>
      <c r="U47" s="16"/>
      <c r="W47" s="15"/>
      <c r="X47" s="16"/>
      <c r="Z47" s="15"/>
      <c r="AA47" s="16"/>
      <c r="AC47" s="15"/>
      <c r="AD47" s="16"/>
      <c r="AF47" s="15"/>
      <c r="AG47" s="16"/>
      <c r="AI47" s="15"/>
      <c r="AJ47" s="16"/>
      <c r="AL47" s="15"/>
      <c r="AM47" s="16"/>
      <c r="AO47" s="15"/>
      <c r="AP47" s="16"/>
      <c r="AR47" s="15"/>
      <c r="AS47" s="16"/>
      <c r="AU47" s="15"/>
      <c r="AV47" s="16"/>
      <c r="AX47" s="15"/>
      <c r="AY47" s="400"/>
      <c r="BA47" s="15"/>
      <c r="BB47" s="16"/>
      <c r="BD47" s="15"/>
      <c r="BE47" s="16"/>
      <c r="BG47" s="15"/>
      <c r="BH47" s="16"/>
      <c r="BJ47" s="15"/>
      <c r="BK47" s="16"/>
      <c r="BM47" s="15"/>
      <c r="BN47" s="16"/>
      <c r="BP47" s="15"/>
      <c r="BQ47" s="16"/>
      <c r="BS47" s="15"/>
      <c r="BT47" s="16"/>
      <c r="BV47" s="15"/>
      <c r="BW47" s="16"/>
      <c r="BY47" s="15"/>
      <c r="BZ47" s="16"/>
      <c r="CB47" s="442"/>
      <c r="CC47" s="443"/>
      <c r="CE47" s="15"/>
      <c r="CF47" s="16"/>
      <c r="CH47" s="15"/>
      <c r="CI47" s="16"/>
      <c r="CK47" s="234" t="s">
        <v>1208</v>
      </c>
      <c r="CL47" s="235">
        <v>5</v>
      </c>
      <c r="CN47" s="15"/>
      <c r="CO47" s="16"/>
      <c r="CQ47" s="412"/>
    </row>
    <row r="48" spans="1:95" ht="24.95" customHeight="1">
      <c r="A48" s="407" t="str">
        <f ca="1">IFERROR(IF(INDIRECT($A$14&amp;ROW())&lt;&gt;"",COUNTIF(Summary!$B$30:$B$1105,INDIRECT($A$14&amp;ROW())),""),"")</f>
        <v/>
      </c>
      <c r="B48" s="442"/>
      <c r="C48" s="443"/>
      <c r="E48" s="15"/>
      <c r="F48" s="16"/>
      <c r="H48" s="15"/>
      <c r="I48" s="16"/>
      <c r="K48" s="15"/>
      <c r="L48" s="16"/>
      <c r="N48" s="15"/>
      <c r="O48" s="16"/>
      <c r="Q48" s="15"/>
      <c r="R48" s="16"/>
      <c r="T48" s="15"/>
      <c r="U48" s="16"/>
      <c r="W48" s="15"/>
      <c r="X48" s="16"/>
      <c r="Z48" s="15"/>
      <c r="AA48" s="16"/>
      <c r="AC48" s="15"/>
      <c r="AD48" s="16"/>
      <c r="AF48" s="15"/>
      <c r="AG48" s="16"/>
      <c r="AI48" s="15"/>
      <c r="AJ48" s="16"/>
      <c r="AL48" s="15"/>
      <c r="AM48" s="16"/>
      <c r="AO48" s="15"/>
      <c r="AP48" s="16"/>
      <c r="AR48" s="15"/>
      <c r="AS48" s="16"/>
      <c r="AU48" s="15"/>
      <c r="AV48" s="16"/>
      <c r="AX48" s="15"/>
      <c r="AY48" s="400"/>
      <c r="BA48" s="15"/>
      <c r="BB48" s="16"/>
      <c r="BD48" s="15"/>
      <c r="BE48" s="16"/>
      <c r="BG48" s="15"/>
      <c r="BH48" s="16"/>
      <c r="BJ48" s="15"/>
      <c r="BK48" s="16"/>
      <c r="BM48" s="15"/>
      <c r="BN48" s="16"/>
      <c r="BP48" s="15"/>
      <c r="BQ48" s="16"/>
      <c r="BS48" s="15"/>
      <c r="BT48" s="16"/>
      <c r="BV48" s="15"/>
      <c r="BW48" s="16"/>
      <c r="BY48" s="15"/>
      <c r="BZ48" s="16"/>
      <c r="CB48" s="442"/>
      <c r="CC48" s="443"/>
      <c r="CE48" s="15"/>
      <c r="CF48" s="16"/>
      <c r="CH48" s="15"/>
      <c r="CI48" s="16"/>
      <c r="CK48" s="234" t="s">
        <v>1249</v>
      </c>
      <c r="CL48" s="235">
        <v>38</v>
      </c>
      <c r="CN48" s="15"/>
      <c r="CO48" s="16"/>
      <c r="CQ48" s="412"/>
    </row>
    <row r="49" spans="1:93" ht="24.95" customHeight="1">
      <c r="A49" s="407" t="str">
        <f ca="1">IFERROR(IF(INDIRECT($A$14&amp;ROW())&lt;&gt;"",COUNTIF(Summary!$B$30:$B$1105,INDIRECT($A$14&amp;ROW())),""),"")</f>
        <v/>
      </c>
      <c r="B49" s="442"/>
      <c r="C49" s="443"/>
      <c r="E49" s="15"/>
      <c r="F49" s="16"/>
      <c r="H49" s="15"/>
      <c r="I49" s="16"/>
      <c r="K49" s="15"/>
      <c r="L49" s="16"/>
      <c r="N49" s="15"/>
      <c r="O49" s="16"/>
      <c r="Q49" s="15"/>
      <c r="R49" s="16"/>
      <c r="T49" s="15"/>
      <c r="U49" s="16"/>
      <c r="W49" s="15"/>
      <c r="X49" s="16"/>
      <c r="Z49" s="15"/>
      <c r="AA49" s="16"/>
      <c r="AC49" s="15"/>
      <c r="AD49" s="16"/>
      <c r="AF49" s="15"/>
      <c r="AG49" s="16"/>
      <c r="AI49" s="15"/>
      <c r="AJ49" s="16"/>
      <c r="AL49" s="15"/>
      <c r="AM49" s="16"/>
      <c r="AO49" s="15"/>
      <c r="AP49" s="16"/>
      <c r="AR49" s="15"/>
      <c r="AS49" s="16"/>
      <c r="AU49" s="15"/>
      <c r="AV49" s="16"/>
      <c r="AX49" s="15"/>
      <c r="AY49" s="400"/>
      <c r="BA49" s="15"/>
      <c r="BB49" s="16"/>
      <c r="BD49" s="15"/>
      <c r="BE49" s="16"/>
      <c r="BG49" s="15"/>
      <c r="BH49" s="16"/>
      <c r="BJ49" s="15"/>
      <c r="BK49" s="16"/>
      <c r="BM49" s="15"/>
      <c r="BN49" s="16"/>
      <c r="BP49" s="15"/>
      <c r="BQ49" s="16"/>
      <c r="BS49" s="15"/>
      <c r="BT49" s="16"/>
      <c r="BV49" s="15"/>
      <c r="BW49" s="16"/>
      <c r="BY49" s="15"/>
      <c r="BZ49" s="16"/>
      <c r="CB49" s="442"/>
      <c r="CC49" s="443"/>
      <c r="CE49" s="15"/>
      <c r="CF49" s="16"/>
      <c r="CH49" s="15"/>
      <c r="CI49" s="16"/>
      <c r="CK49" s="234" t="s">
        <v>1250</v>
      </c>
      <c r="CL49" s="235">
        <v>2</v>
      </c>
      <c r="CN49" s="15"/>
      <c r="CO49" s="16"/>
    </row>
    <row r="50" spans="1:93" ht="24.95" customHeight="1">
      <c r="A50" s="407" t="str">
        <f ca="1">IFERROR(IF(INDIRECT($A$14&amp;ROW())&lt;&gt;"",COUNTIF(Summary!$B$30:$B$1105,INDIRECT($A$14&amp;ROW())),""),"")</f>
        <v/>
      </c>
      <c r="B50" s="442"/>
      <c r="C50" s="443"/>
      <c r="E50" s="15"/>
      <c r="F50" s="16"/>
      <c r="H50" s="15"/>
      <c r="I50" s="16"/>
      <c r="K50" s="15"/>
      <c r="L50" s="16"/>
      <c r="N50" s="15"/>
      <c r="O50" s="16"/>
      <c r="Q50" s="15"/>
      <c r="R50" s="16"/>
      <c r="T50" s="15"/>
      <c r="U50" s="16"/>
      <c r="W50" s="15"/>
      <c r="X50" s="16"/>
      <c r="Z50" s="15"/>
      <c r="AA50" s="16"/>
      <c r="AC50" s="15"/>
      <c r="AD50" s="16"/>
      <c r="AF50" s="15"/>
      <c r="AG50" s="16"/>
      <c r="AI50" s="15"/>
      <c r="AJ50" s="16"/>
      <c r="AL50" s="15"/>
      <c r="AM50" s="16"/>
      <c r="AO50" s="15"/>
      <c r="AP50" s="16"/>
      <c r="AR50" s="15"/>
      <c r="AS50" s="16"/>
      <c r="AU50" s="15"/>
      <c r="AV50" s="16"/>
      <c r="AX50" s="15"/>
      <c r="AY50" s="400"/>
      <c r="BA50" s="15"/>
      <c r="BB50" s="16"/>
      <c r="BD50" s="15"/>
      <c r="BE50" s="16"/>
      <c r="BG50" s="15"/>
      <c r="BH50" s="16"/>
      <c r="BJ50" s="15"/>
      <c r="BK50" s="16"/>
      <c r="BM50" s="15"/>
      <c r="BN50" s="16"/>
      <c r="BP50" s="15"/>
      <c r="BQ50" s="16"/>
      <c r="BS50" s="15"/>
      <c r="BT50" s="16"/>
      <c r="BV50" s="15"/>
      <c r="BW50" s="16"/>
      <c r="BY50" s="15"/>
      <c r="BZ50" s="16"/>
      <c r="CB50" s="442"/>
      <c r="CC50" s="443"/>
      <c r="CE50" s="15"/>
      <c r="CF50" s="16"/>
      <c r="CH50" s="15"/>
      <c r="CI50" s="16"/>
      <c r="CK50" s="234" t="s">
        <v>1209</v>
      </c>
      <c r="CL50" s="235">
        <v>11</v>
      </c>
      <c r="CN50" s="15"/>
      <c r="CO50" s="16"/>
    </row>
    <row r="51" spans="1:93" ht="24.95" customHeight="1">
      <c r="A51" s="407" t="str">
        <f ca="1">IFERROR(IF(INDIRECT($A$14&amp;ROW())&lt;&gt;"",COUNTIF(Summary!$B$30:$B$1105,INDIRECT($A$14&amp;ROW())),""),"")</f>
        <v/>
      </c>
      <c r="B51" s="442"/>
      <c r="C51" s="443"/>
      <c r="E51" s="15"/>
      <c r="F51" s="16"/>
      <c r="H51" s="15"/>
      <c r="I51" s="16"/>
      <c r="K51" s="15"/>
      <c r="L51" s="16"/>
      <c r="N51" s="15"/>
      <c r="O51" s="16"/>
      <c r="Q51" s="15"/>
      <c r="R51" s="16"/>
      <c r="T51" s="15"/>
      <c r="U51" s="16"/>
      <c r="W51" s="15"/>
      <c r="X51" s="16"/>
      <c r="Z51" s="15"/>
      <c r="AA51" s="16"/>
      <c r="AC51" s="15"/>
      <c r="AD51" s="16"/>
      <c r="AF51" s="15"/>
      <c r="AG51" s="16"/>
      <c r="AI51" s="15"/>
      <c r="AJ51" s="16"/>
      <c r="AL51" s="15"/>
      <c r="AM51" s="16"/>
      <c r="AO51" s="15"/>
      <c r="AP51" s="16"/>
      <c r="AR51" s="15"/>
      <c r="AS51" s="16"/>
      <c r="AU51" s="15"/>
      <c r="AV51" s="16"/>
      <c r="AX51" s="15"/>
      <c r="AY51" s="400"/>
      <c r="BA51" s="15"/>
      <c r="BB51" s="16"/>
      <c r="BD51" s="15"/>
      <c r="BE51" s="16"/>
      <c r="BG51" s="15"/>
      <c r="BH51" s="16"/>
      <c r="BJ51" s="15"/>
      <c r="BK51" s="16"/>
      <c r="BM51" s="15"/>
      <c r="BN51" s="16"/>
      <c r="BP51" s="15"/>
      <c r="BQ51" s="16"/>
      <c r="BS51" s="15"/>
      <c r="BT51" s="16"/>
      <c r="BV51" s="15"/>
      <c r="BW51" s="16"/>
      <c r="BY51" s="15"/>
      <c r="BZ51" s="16"/>
      <c r="CB51" s="442"/>
      <c r="CC51" s="443"/>
      <c r="CE51" s="15"/>
      <c r="CF51" s="16"/>
      <c r="CH51" s="15"/>
      <c r="CI51" s="16"/>
      <c r="CK51" s="234" t="s">
        <v>1210</v>
      </c>
      <c r="CL51" s="235">
        <v>7</v>
      </c>
      <c r="CN51" s="15"/>
      <c r="CO51" s="16"/>
    </row>
    <row r="52" spans="1:93" ht="24.95" customHeight="1">
      <c r="A52" s="407" t="str">
        <f ca="1">IFERROR(IF(INDIRECT($A$14&amp;ROW())&lt;&gt;"",COUNTIF(Summary!$B$30:$B$1105,INDIRECT($A$14&amp;ROW())),""),"")</f>
        <v/>
      </c>
      <c r="B52" s="442"/>
      <c r="C52" s="443"/>
      <c r="E52" s="15"/>
      <c r="F52" s="16"/>
      <c r="H52" s="15"/>
      <c r="I52" s="16"/>
      <c r="K52" s="15"/>
      <c r="L52" s="16"/>
      <c r="N52" s="15"/>
      <c r="O52" s="16"/>
      <c r="Q52" s="15"/>
      <c r="R52" s="16"/>
      <c r="T52" s="15"/>
      <c r="U52" s="16"/>
      <c r="W52" s="15"/>
      <c r="X52" s="16"/>
      <c r="Z52" s="15"/>
      <c r="AA52" s="16"/>
      <c r="AC52" s="15"/>
      <c r="AD52" s="16"/>
      <c r="AF52" s="15"/>
      <c r="AG52" s="16"/>
      <c r="AI52" s="15"/>
      <c r="AJ52" s="16"/>
      <c r="AL52" s="15"/>
      <c r="AM52" s="16"/>
      <c r="AO52" s="15"/>
      <c r="AP52" s="16"/>
      <c r="AR52" s="15"/>
      <c r="AS52" s="16"/>
      <c r="AU52" s="15"/>
      <c r="AV52" s="16"/>
      <c r="AX52" s="15"/>
      <c r="AY52" s="400"/>
      <c r="BA52" s="15"/>
      <c r="BB52" s="16"/>
      <c r="BD52" s="15"/>
      <c r="BE52" s="16"/>
      <c r="BG52" s="15"/>
      <c r="BH52" s="16"/>
      <c r="BJ52" s="15"/>
      <c r="BK52" s="16"/>
      <c r="BM52" s="15"/>
      <c r="BN52" s="16"/>
      <c r="BP52" s="15"/>
      <c r="BQ52" s="16"/>
      <c r="BS52" s="15"/>
      <c r="BT52" s="16"/>
      <c r="BV52" s="15"/>
      <c r="BW52" s="16"/>
      <c r="BY52" s="15"/>
      <c r="BZ52" s="16"/>
      <c r="CB52" s="442"/>
      <c r="CC52" s="443"/>
      <c r="CE52" s="15"/>
      <c r="CF52" s="16"/>
      <c r="CH52" s="15"/>
      <c r="CI52" s="16"/>
      <c r="CK52" s="234" t="s">
        <v>1211</v>
      </c>
      <c r="CL52" s="235">
        <v>3</v>
      </c>
      <c r="CN52" s="15"/>
      <c r="CO52" s="16"/>
    </row>
    <row r="53" spans="1:93" ht="24.95" customHeight="1">
      <c r="A53" s="407" t="str">
        <f ca="1">IFERROR(IF(INDIRECT($A$14&amp;ROW())&lt;&gt;"",COUNTIF(Summary!$B$30:$B$1105,INDIRECT($A$14&amp;ROW())),""),"")</f>
        <v/>
      </c>
      <c r="B53" s="442"/>
      <c r="C53" s="443"/>
      <c r="E53" s="15"/>
      <c r="F53" s="16"/>
      <c r="H53" s="15"/>
      <c r="I53" s="16"/>
      <c r="K53" s="15"/>
      <c r="L53" s="16"/>
      <c r="N53" s="15"/>
      <c r="O53" s="16"/>
      <c r="Q53" s="15"/>
      <c r="R53" s="16"/>
      <c r="T53" s="15"/>
      <c r="U53" s="16"/>
      <c r="W53" s="15"/>
      <c r="X53" s="16"/>
      <c r="Z53" s="15"/>
      <c r="AA53" s="16"/>
      <c r="AC53" s="15"/>
      <c r="AD53" s="16"/>
      <c r="AF53" s="15"/>
      <c r="AG53" s="16"/>
      <c r="AI53" s="15"/>
      <c r="AJ53" s="16"/>
      <c r="AL53" s="15"/>
      <c r="AM53" s="16"/>
      <c r="AO53" s="15"/>
      <c r="AP53" s="16"/>
      <c r="AR53" s="15"/>
      <c r="AS53" s="16"/>
      <c r="AU53" s="15"/>
      <c r="AV53" s="16"/>
      <c r="AX53" s="15"/>
      <c r="AY53" s="400"/>
      <c r="BA53" s="15"/>
      <c r="BB53" s="16"/>
      <c r="BD53" s="15"/>
      <c r="BE53" s="16"/>
      <c r="BG53" s="15"/>
      <c r="BH53" s="16"/>
      <c r="BJ53" s="15"/>
      <c r="BK53" s="16"/>
      <c r="BM53" s="15"/>
      <c r="BN53" s="16"/>
      <c r="BP53" s="15"/>
      <c r="BQ53" s="16"/>
      <c r="BS53" s="15"/>
      <c r="BT53" s="16"/>
      <c r="BV53" s="15"/>
      <c r="BW53" s="16"/>
      <c r="BY53" s="15"/>
      <c r="BZ53" s="16"/>
      <c r="CB53" s="442"/>
      <c r="CC53" s="443"/>
      <c r="CE53" s="15"/>
      <c r="CF53" s="16"/>
      <c r="CH53" s="15"/>
      <c r="CI53" s="16"/>
      <c r="CK53" s="234" t="s">
        <v>344</v>
      </c>
      <c r="CL53" s="235"/>
      <c r="CN53" s="15"/>
      <c r="CO53" s="16"/>
    </row>
    <row r="54" spans="1:93" ht="24.95" customHeight="1">
      <c r="A54" s="407" t="str">
        <f ca="1">IFERROR(IF(INDIRECT($A$14&amp;ROW())&lt;&gt;"",COUNTIF(Summary!$B$30:$B$1105,INDIRECT($A$14&amp;ROW())),""),"")</f>
        <v/>
      </c>
      <c r="B54" s="442"/>
      <c r="C54" s="443"/>
      <c r="E54" s="15"/>
      <c r="F54" s="16"/>
      <c r="H54" s="15"/>
      <c r="I54" s="16"/>
      <c r="K54" s="15"/>
      <c r="L54" s="16"/>
      <c r="N54" s="15"/>
      <c r="O54" s="16"/>
      <c r="Q54" s="15"/>
      <c r="R54" s="16"/>
      <c r="T54" s="15"/>
      <c r="U54" s="16"/>
      <c r="W54" s="15"/>
      <c r="X54" s="16"/>
      <c r="Z54" s="15"/>
      <c r="AA54" s="16"/>
      <c r="AC54" s="15"/>
      <c r="AD54" s="16"/>
      <c r="AF54" s="15"/>
      <c r="AG54" s="16"/>
      <c r="AI54" s="15"/>
      <c r="AJ54" s="16"/>
      <c r="AL54" s="15"/>
      <c r="AM54" s="16"/>
      <c r="AO54" s="15"/>
      <c r="AP54" s="16"/>
      <c r="AR54" s="15"/>
      <c r="AS54" s="16"/>
      <c r="AU54" s="15"/>
      <c r="AV54" s="16"/>
      <c r="AX54" s="15"/>
      <c r="AY54" s="400"/>
      <c r="BA54" s="15"/>
      <c r="BB54" s="16"/>
      <c r="BD54" s="15"/>
      <c r="BE54" s="16"/>
      <c r="BG54" s="15"/>
      <c r="BH54" s="16"/>
      <c r="BJ54" s="15"/>
      <c r="BK54" s="16"/>
      <c r="BM54" s="15"/>
      <c r="BN54" s="16"/>
      <c r="BP54" s="15"/>
      <c r="BQ54" s="16"/>
      <c r="BS54" s="15"/>
      <c r="BT54" s="16"/>
      <c r="BV54" s="15"/>
      <c r="BW54" s="16"/>
      <c r="BY54" s="15"/>
      <c r="BZ54" s="16"/>
      <c r="CB54" s="442"/>
      <c r="CC54" s="443"/>
      <c r="CE54" s="15"/>
      <c r="CF54" s="16"/>
      <c r="CH54" s="15"/>
      <c r="CI54" s="16"/>
      <c r="CK54" s="234" t="s">
        <v>1212</v>
      </c>
      <c r="CL54" s="235">
        <v>23</v>
      </c>
      <c r="CN54" s="15"/>
      <c r="CO54" s="16"/>
    </row>
    <row r="55" spans="1:93" ht="24.95" customHeight="1">
      <c r="A55" s="407" t="str">
        <f ca="1">IFERROR(IF(INDIRECT($A$14&amp;ROW())&lt;&gt;"",COUNTIF(Summary!$B$30:$B$1105,INDIRECT($A$14&amp;ROW())),""),"")</f>
        <v/>
      </c>
      <c r="B55" s="442"/>
      <c r="C55" s="443"/>
      <c r="E55" s="15"/>
      <c r="F55" s="16"/>
      <c r="H55" s="15"/>
      <c r="I55" s="16"/>
      <c r="K55" s="15"/>
      <c r="L55" s="16"/>
      <c r="N55" s="15"/>
      <c r="O55" s="16"/>
      <c r="Q55" s="15"/>
      <c r="R55" s="16"/>
      <c r="T55" s="15"/>
      <c r="U55" s="16"/>
      <c r="W55" s="15"/>
      <c r="X55" s="16"/>
      <c r="Z55" s="15"/>
      <c r="AA55" s="16"/>
      <c r="AC55" s="15"/>
      <c r="AD55" s="16"/>
      <c r="AF55" s="15"/>
      <c r="AG55" s="16"/>
      <c r="AI55" s="15"/>
      <c r="AJ55" s="16"/>
      <c r="AL55" s="15"/>
      <c r="AM55" s="16"/>
      <c r="AO55" s="15"/>
      <c r="AP55" s="16"/>
      <c r="AR55" s="15"/>
      <c r="AS55" s="16"/>
      <c r="AU55" s="15"/>
      <c r="AV55" s="16"/>
      <c r="AX55" s="15"/>
      <c r="AY55" s="400"/>
      <c r="BA55" s="15"/>
      <c r="BB55" s="16"/>
      <c r="BD55" s="15"/>
      <c r="BE55" s="16"/>
      <c r="BG55" s="15"/>
      <c r="BH55" s="16"/>
      <c r="BJ55" s="15"/>
      <c r="BK55" s="16"/>
      <c r="BM55" s="15"/>
      <c r="BN55" s="16"/>
      <c r="BP55" s="15"/>
      <c r="BQ55" s="16"/>
      <c r="BS55" s="15"/>
      <c r="BT55" s="16"/>
      <c r="BV55" s="15"/>
      <c r="BW55" s="16"/>
      <c r="BY55" s="15"/>
      <c r="BZ55" s="16"/>
      <c r="CB55" s="442"/>
      <c r="CC55" s="443"/>
      <c r="CE55" s="15"/>
      <c r="CF55" s="16"/>
      <c r="CH55" s="15"/>
      <c r="CI55" s="16"/>
      <c r="CK55" s="234" t="s">
        <v>1251</v>
      </c>
      <c r="CL55" s="235">
        <v>5</v>
      </c>
      <c r="CN55" s="15"/>
      <c r="CO55" s="16"/>
    </row>
    <row r="56" spans="1:93" ht="24.95" customHeight="1">
      <c r="A56" s="407" t="str">
        <f ca="1">IFERROR(IF(INDIRECT($A$14&amp;ROW())&lt;&gt;"",COUNTIF(Summary!$B$30:$B$1105,INDIRECT($A$14&amp;ROW())),""),"")</f>
        <v/>
      </c>
      <c r="B56" s="442"/>
      <c r="C56" s="443"/>
      <c r="E56" s="15"/>
      <c r="F56" s="16"/>
      <c r="H56" s="15"/>
      <c r="I56" s="16"/>
      <c r="K56" s="15"/>
      <c r="L56" s="16"/>
      <c r="N56" s="15"/>
      <c r="O56" s="16"/>
      <c r="Q56" s="15"/>
      <c r="R56" s="16"/>
      <c r="T56" s="15"/>
      <c r="U56" s="16"/>
      <c r="W56" s="15"/>
      <c r="X56" s="16"/>
      <c r="Z56" s="15"/>
      <c r="AA56" s="16"/>
      <c r="AC56" s="15"/>
      <c r="AD56" s="16"/>
      <c r="AF56" s="15"/>
      <c r="AG56" s="16"/>
      <c r="AI56" s="15"/>
      <c r="AJ56" s="16"/>
      <c r="AL56" s="15"/>
      <c r="AM56" s="16"/>
      <c r="AO56" s="15"/>
      <c r="AP56" s="16"/>
      <c r="AR56" s="15"/>
      <c r="AS56" s="16"/>
      <c r="AU56" s="15"/>
      <c r="AV56" s="16"/>
      <c r="AX56" s="15"/>
      <c r="AY56" s="400"/>
      <c r="BA56" s="15"/>
      <c r="BB56" s="16"/>
      <c r="BD56" s="15"/>
      <c r="BE56" s="16"/>
      <c r="BG56" s="15"/>
      <c r="BH56" s="16"/>
      <c r="BJ56" s="15"/>
      <c r="BK56" s="16"/>
      <c r="BM56" s="15"/>
      <c r="BN56" s="16"/>
      <c r="BP56" s="15"/>
      <c r="BQ56" s="16"/>
      <c r="BS56" s="15"/>
      <c r="BT56" s="16"/>
      <c r="BV56" s="15"/>
      <c r="BW56" s="16"/>
      <c r="BY56" s="15"/>
      <c r="BZ56" s="16"/>
      <c r="CB56" s="442"/>
      <c r="CC56" s="443"/>
      <c r="CE56" s="15"/>
      <c r="CF56" s="16"/>
      <c r="CH56" s="15"/>
      <c r="CI56" s="16"/>
      <c r="CK56" s="234" t="s">
        <v>1252</v>
      </c>
      <c r="CL56" s="235"/>
      <c r="CN56" s="15"/>
      <c r="CO56" s="16"/>
    </row>
    <row r="57" spans="1:93" ht="24.95" customHeight="1">
      <c r="A57" s="407" t="str">
        <f ca="1">IFERROR(IF(INDIRECT($A$14&amp;ROW())&lt;&gt;"",COUNTIF(Summary!$B$30:$B$1105,INDIRECT($A$14&amp;ROW())),""),"")</f>
        <v/>
      </c>
      <c r="B57" s="442"/>
      <c r="C57" s="443"/>
      <c r="E57" s="15"/>
      <c r="F57" s="16"/>
      <c r="H57" s="15"/>
      <c r="I57" s="16"/>
      <c r="K57" s="15"/>
      <c r="L57" s="16"/>
      <c r="N57" s="15"/>
      <c r="O57" s="16"/>
      <c r="Q57" s="15"/>
      <c r="R57" s="16"/>
      <c r="T57" s="15"/>
      <c r="U57" s="16"/>
      <c r="W57" s="15"/>
      <c r="X57" s="16"/>
      <c r="Z57" s="15"/>
      <c r="AA57" s="16"/>
      <c r="AC57" s="15"/>
      <c r="AD57" s="16"/>
      <c r="AF57" s="15"/>
      <c r="AG57" s="16"/>
      <c r="AI57" s="15"/>
      <c r="AJ57" s="16"/>
      <c r="AL57" s="15"/>
      <c r="AM57" s="16"/>
      <c r="AO57" s="15"/>
      <c r="AP57" s="16"/>
      <c r="AR57" s="15"/>
      <c r="AS57" s="16"/>
      <c r="AU57" s="15"/>
      <c r="AV57" s="16"/>
      <c r="AX57" s="15"/>
      <c r="AY57" s="400"/>
      <c r="BA57" s="15"/>
      <c r="BB57" s="16"/>
      <c r="BD57" s="15"/>
      <c r="BE57" s="16"/>
      <c r="BG57" s="15"/>
      <c r="BH57" s="16"/>
      <c r="BJ57" s="15"/>
      <c r="BK57" s="16"/>
      <c r="BM57" s="15"/>
      <c r="BN57" s="16"/>
      <c r="BP57" s="15"/>
      <c r="BQ57" s="16"/>
      <c r="BS57" s="15"/>
      <c r="BT57" s="16"/>
      <c r="BV57" s="15"/>
      <c r="BW57" s="16"/>
      <c r="BY57" s="15"/>
      <c r="BZ57" s="16"/>
      <c r="CB57" s="442"/>
      <c r="CC57" s="443"/>
      <c r="CE57" s="15"/>
      <c r="CF57" s="16"/>
      <c r="CH57" s="15"/>
      <c r="CI57" s="16"/>
      <c r="CK57" s="234" t="s">
        <v>1253</v>
      </c>
      <c r="CL57" s="235">
        <v>3</v>
      </c>
      <c r="CN57" s="15"/>
      <c r="CO57" s="16"/>
    </row>
    <row r="58" spans="1:93" ht="24.95" customHeight="1">
      <c r="A58" s="407" t="str">
        <f ca="1">IFERROR(IF(INDIRECT($A$14&amp;ROW())&lt;&gt;"",COUNTIF(Summary!$B$30:$B$1105,INDIRECT($A$14&amp;ROW())),""),"")</f>
        <v/>
      </c>
      <c r="B58" s="442"/>
      <c r="C58" s="443"/>
      <c r="E58" s="15"/>
      <c r="F58" s="16"/>
      <c r="H58" s="15"/>
      <c r="I58" s="16"/>
      <c r="K58" s="15"/>
      <c r="L58" s="16"/>
      <c r="N58" s="15"/>
      <c r="O58" s="16"/>
      <c r="Q58" s="15"/>
      <c r="R58" s="16"/>
      <c r="T58" s="15"/>
      <c r="U58" s="16"/>
      <c r="W58" s="15"/>
      <c r="X58" s="16"/>
      <c r="Z58" s="15"/>
      <c r="AA58" s="16"/>
      <c r="AC58" s="15"/>
      <c r="AD58" s="16"/>
      <c r="AF58" s="15"/>
      <c r="AG58" s="16"/>
      <c r="AI58" s="15"/>
      <c r="AJ58" s="16"/>
      <c r="AL58" s="15"/>
      <c r="AM58" s="16"/>
      <c r="AO58" s="15"/>
      <c r="AP58" s="16"/>
      <c r="AR58" s="15"/>
      <c r="AS58" s="16"/>
      <c r="AU58" s="15"/>
      <c r="AV58" s="16"/>
      <c r="AX58" s="15"/>
      <c r="AY58" s="400"/>
      <c r="BA58" s="15"/>
      <c r="BB58" s="16"/>
      <c r="BD58" s="15"/>
      <c r="BE58" s="16"/>
      <c r="BG58" s="15"/>
      <c r="BH58" s="16"/>
      <c r="BJ58" s="15"/>
      <c r="BK58" s="16"/>
      <c r="BM58" s="15"/>
      <c r="BN58" s="16"/>
      <c r="BP58" s="15"/>
      <c r="BQ58" s="16"/>
      <c r="BS58" s="15"/>
      <c r="BT58" s="16"/>
      <c r="BV58" s="15"/>
      <c r="BW58" s="16"/>
      <c r="BY58" s="15"/>
      <c r="BZ58" s="16"/>
      <c r="CB58" s="442"/>
      <c r="CC58" s="443"/>
      <c r="CE58" s="15"/>
      <c r="CF58" s="16"/>
      <c r="CH58" s="15"/>
      <c r="CI58" s="16"/>
      <c r="CK58" s="234" t="s">
        <v>1213</v>
      </c>
      <c r="CL58" s="235">
        <v>356</v>
      </c>
      <c r="CN58" s="15"/>
      <c r="CO58" s="16"/>
    </row>
    <row r="59" spans="1:93" ht="24.95" customHeight="1">
      <c r="A59" s="407" t="str">
        <f ca="1">IFERROR(IF(INDIRECT($A$14&amp;ROW())&lt;&gt;"",COUNTIF(Summary!$B$30:$B$1105,INDIRECT($A$14&amp;ROW())),""),"")</f>
        <v/>
      </c>
      <c r="B59" s="442"/>
      <c r="C59" s="443"/>
      <c r="E59" s="15"/>
      <c r="F59" s="16"/>
      <c r="H59" s="15"/>
      <c r="I59" s="16"/>
      <c r="K59" s="15"/>
      <c r="L59" s="16"/>
      <c r="N59" s="15"/>
      <c r="O59" s="16"/>
      <c r="Q59" s="15"/>
      <c r="R59" s="16"/>
      <c r="T59" s="15"/>
      <c r="U59" s="16"/>
      <c r="W59" s="15"/>
      <c r="X59" s="16"/>
      <c r="Z59" s="15"/>
      <c r="AA59" s="16"/>
      <c r="AC59" s="15"/>
      <c r="AD59" s="16"/>
      <c r="AF59" s="15"/>
      <c r="AG59" s="16"/>
      <c r="AI59" s="15"/>
      <c r="AJ59" s="16"/>
      <c r="AL59" s="15"/>
      <c r="AM59" s="16"/>
      <c r="AO59" s="15"/>
      <c r="AP59" s="16"/>
      <c r="AR59" s="15"/>
      <c r="AS59" s="16"/>
      <c r="AU59" s="15"/>
      <c r="AV59" s="16"/>
      <c r="AX59" s="15"/>
      <c r="AY59" s="400"/>
      <c r="BA59" s="15"/>
      <c r="BB59" s="16"/>
      <c r="BD59" s="15"/>
      <c r="BE59" s="16"/>
      <c r="BG59" s="15"/>
      <c r="BH59" s="16"/>
      <c r="BJ59" s="15"/>
      <c r="BK59" s="16"/>
      <c r="BM59" s="15"/>
      <c r="BN59" s="16"/>
      <c r="BP59" s="15"/>
      <c r="BQ59" s="16"/>
      <c r="BS59" s="15"/>
      <c r="BT59" s="16"/>
      <c r="BV59" s="15"/>
      <c r="BW59" s="16"/>
      <c r="BY59" s="15"/>
      <c r="BZ59" s="16"/>
      <c r="CB59" s="442"/>
      <c r="CC59" s="443"/>
      <c r="CE59" s="15"/>
      <c r="CF59" s="16"/>
      <c r="CH59" s="15"/>
      <c r="CI59" s="16"/>
      <c r="CK59" s="234" t="s">
        <v>1214</v>
      </c>
      <c r="CL59" s="235">
        <v>96</v>
      </c>
      <c r="CN59" s="15"/>
      <c r="CO59" s="16"/>
    </row>
    <row r="60" spans="1:93" ht="24.95" customHeight="1">
      <c r="A60" s="407" t="str">
        <f ca="1">IFERROR(IF(INDIRECT($A$14&amp;ROW())&lt;&gt;"",COUNTIF(Summary!$B$30:$B$1105,INDIRECT($A$14&amp;ROW())),""),"")</f>
        <v/>
      </c>
      <c r="B60" s="442"/>
      <c r="C60" s="443"/>
      <c r="E60" s="15"/>
      <c r="F60" s="16"/>
      <c r="H60" s="15"/>
      <c r="I60" s="16"/>
      <c r="K60" s="15"/>
      <c r="L60" s="16"/>
      <c r="N60" s="15"/>
      <c r="O60" s="16"/>
      <c r="Q60" s="15"/>
      <c r="R60" s="16"/>
      <c r="T60" s="15"/>
      <c r="U60" s="16"/>
      <c r="W60" s="15"/>
      <c r="X60" s="16"/>
      <c r="Z60" s="15"/>
      <c r="AA60" s="16"/>
      <c r="AC60" s="15"/>
      <c r="AD60" s="16"/>
      <c r="AF60" s="15"/>
      <c r="AG60" s="16"/>
      <c r="AI60" s="15"/>
      <c r="AJ60" s="16"/>
      <c r="AL60" s="15"/>
      <c r="AM60" s="16"/>
      <c r="AO60" s="15"/>
      <c r="AP60" s="16"/>
      <c r="AR60" s="15"/>
      <c r="AS60" s="16"/>
      <c r="AU60" s="15"/>
      <c r="AV60" s="16"/>
      <c r="AX60" s="15"/>
      <c r="AY60" s="400"/>
      <c r="BA60" s="15"/>
      <c r="BB60" s="16"/>
      <c r="BD60" s="15"/>
      <c r="BE60" s="16"/>
      <c r="BG60" s="15"/>
      <c r="BH60" s="16"/>
      <c r="BJ60" s="15"/>
      <c r="BK60" s="16"/>
      <c r="BM60" s="15"/>
      <c r="BN60" s="16"/>
      <c r="BP60" s="15"/>
      <c r="BQ60" s="16"/>
      <c r="BS60" s="15"/>
      <c r="BT60" s="16"/>
      <c r="BV60" s="15"/>
      <c r="BW60" s="16"/>
      <c r="BY60" s="15"/>
      <c r="BZ60" s="16"/>
      <c r="CB60" s="442"/>
      <c r="CC60" s="443"/>
      <c r="CE60" s="15"/>
      <c r="CF60" s="16"/>
      <c r="CH60" s="15"/>
      <c r="CI60" s="16"/>
      <c r="CK60" s="234" t="s">
        <v>1215</v>
      </c>
      <c r="CL60" s="235">
        <v>15</v>
      </c>
      <c r="CN60" s="15"/>
      <c r="CO60" s="16"/>
    </row>
    <row r="61" spans="1:93" ht="24.95" customHeight="1">
      <c r="A61" s="407" t="str">
        <f ca="1">IFERROR(IF(INDIRECT($A$14&amp;ROW())&lt;&gt;"",COUNTIF(Summary!$B$30:$B$1105,INDIRECT($A$14&amp;ROW())),""),"")</f>
        <v/>
      </c>
      <c r="B61" s="442"/>
      <c r="C61" s="443"/>
      <c r="E61" s="15"/>
      <c r="F61" s="16"/>
      <c r="H61" s="15"/>
      <c r="I61" s="16"/>
      <c r="K61" s="15"/>
      <c r="L61" s="16"/>
      <c r="N61" s="15"/>
      <c r="O61" s="16"/>
      <c r="Q61" s="15"/>
      <c r="R61" s="16"/>
      <c r="T61" s="15"/>
      <c r="U61" s="16"/>
      <c r="W61" s="15"/>
      <c r="X61" s="16"/>
      <c r="Z61" s="15"/>
      <c r="AA61" s="16"/>
      <c r="AC61" s="15"/>
      <c r="AD61" s="16"/>
      <c r="AF61" s="15"/>
      <c r="AG61" s="16"/>
      <c r="AI61" s="15"/>
      <c r="AJ61" s="16"/>
      <c r="AL61" s="15"/>
      <c r="AM61" s="16"/>
      <c r="AO61" s="15"/>
      <c r="AP61" s="16"/>
      <c r="AR61" s="15"/>
      <c r="AS61" s="16"/>
      <c r="AU61" s="15"/>
      <c r="AV61" s="16"/>
      <c r="AX61" s="15"/>
      <c r="AY61" s="400"/>
      <c r="BA61" s="15"/>
      <c r="BB61" s="16"/>
      <c r="BD61" s="15"/>
      <c r="BE61" s="16"/>
      <c r="BG61" s="15"/>
      <c r="BH61" s="16"/>
      <c r="BJ61" s="15"/>
      <c r="BK61" s="16"/>
      <c r="BM61" s="15"/>
      <c r="BN61" s="16"/>
      <c r="BP61" s="15"/>
      <c r="BQ61" s="16"/>
      <c r="BS61" s="15"/>
      <c r="BT61" s="16"/>
      <c r="BV61" s="15"/>
      <c r="BW61" s="16"/>
      <c r="BY61" s="15"/>
      <c r="BZ61" s="16"/>
      <c r="CB61" s="442"/>
      <c r="CC61" s="443"/>
      <c r="CE61" s="15"/>
      <c r="CF61" s="16"/>
      <c r="CH61" s="15"/>
      <c r="CI61" s="16"/>
      <c r="CK61" s="234" t="s">
        <v>1216</v>
      </c>
      <c r="CL61" s="235">
        <v>201</v>
      </c>
      <c r="CN61" s="15"/>
      <c r="CO61" s="16"/>
    </row>
    <row r="62" spans="1:93" ht="24.95" customHeight="1">
      <c r="A62" s="407" t="str">
        <f ca="1">IFERROR(IF(INDIRECT($A$14&amp;ROW())&lt;&gt;"",COUNTIF(Summary!$B$30:$B$1105,INDIRECT($A$14&amp;ROW())),""),"")</f>
        <v/>
      </c>
      <c r="B62" s="442"/>
      <c r="C62" s="443"/>
      <c r="E62" s="15"/>
      <c r="F62" s="16"/>
      <c r="H62" s="15"/>
      <c r="I62" s="16"/>
      <c r="K62" s="15"/>
      <c r="L62" s="16"/>
      <c r="N62" s="15"/>
      <c r="O62" s="16"/>
      <c r="Q62" s="15"/>
      <c r="R62" s="16"/>
      <c r="T62" s="15"/>
      <c r="U62" s="16"/>
      <c r="W62" s="15"/>
      <c r="X62" s="16"/>
      <c r="Z62" s="15"/>
      <c r="AA62" s="16"/>
      <c r="AC62" s="15"/>
      <c r="AD62" s="16"/>
      <c r="AF62" s="15"/>
      <c r="AG62" s="16"/>
      <c r="AI62" s="15"/>
      <c r="AJ62" s="16"/>
      <c r="AL62" s="15"/>
      <c r="AM62" s="16"/>
      <c r="AO62" s="15"/>
      <c r="AP62" s="16"/>
      <c r="AR62" s="15"/>
      <c r="AS62" s="16"/>
      <c r="AU62" s="15"/>
      <c r="AV62" s="16"/>
      <c r="AX62" s="15"/>
      <c r="AY62" s="400"/>
      <c r="BA62" s="15"/>
      <c r="BB62" s="16"/>
      <c r="BD62" s="15"/>
      <c r="BE62" s="16"/>
      <c r="BG62" s="15"/>
      <c r="BH62" s="16"/>
      <c r="BJ62" s="15"/>
      <c r="BK62" s="16"/>
      <c r="BM62" s="15"/>
      <c r="BN62" s="16"/>
      <c r="BP62" s="15"/>
      <c r="BQ62" s="16"/>
      <c r="BS62" s="15"/>
      <c r="BT62" s="16"/>
      <c r="BV62" s="15"/>
      <c r="BW62" s="16"/>
      <c r="BY62" s="15"/>
      <c r="BZ62" s="16"/>
      <c r="CB62" s="442"/>
      <c r="CC62" s="443"/>
      <c r="CE62" s="15"/>
      <c r="CF62" s="16"/>
      <c r="CH62" s="15"/>
      <c r="CI62" s="16"/>
      <c r="CK62" s="234" t="s">
        <v>1217</v>
      </c>
      <c r="CL62" s="235">
        <v>3</v>
      </c>
      <c r="CN62" s="15"/>
      <c r="CO62" s="16"/>
    </row>
    <row r="63" spans="1:93" ht="24.95" customHeight="1">
      <c r="A63" s="407" t="str">
        <f ca="1">IFERROR(IF(INDIRECT($A$14&amp;ROW())&lt;&gt;"",COUNTIF(Summary!$B$30:$B$1105,INDIRECT($A$14&amp;ROW())),""),"")</f>
        <v/>
      </c>
      <c r="B63" s="442"/>
      <c r="C63" s="443"/>
      <c r="E63" s="15"/>
      <c r="F63" s="16"/>
      <c r="H63" s="15"/>
      <c r="I63" s="16"/>
      <c r="K63" s="15"/>
      <c r="L63" s="16"/>
      <c r="N63" s="15"/>
      <c r="O63" s="16"/>
      <c r="Q63" s="15"/>
      <c r="R63" s="16"/>
      <c r="T63" s="15"/>
      <c r="U63" s="16"/>
      <c r="W63" s="15"/>
      <c r="X63" s="16"/>
      <c r="Z63" s="15"/>
      <c r="AA63" s="16"/>
      <c r="AC63" s="15"/>
      <c r="AD63" s="16"/>
      <c r="AF63" s="15"/>
      <c r="AG63" s="16"/>
      <c r="AI63" s="15"/>
      <c r="AJ63" s="16"/>
      <c r="AL63" s="15"/>
      <c r="AM63" s="16"/>
      <c r="AO63" s="15"/>
      <c r="AP63" s="16"/>
      <c r="AR63" s="15"/>
      <c r="AS63" s="16"/>
      <c r="AU63" s="15"/>
      <c r="AV63" s="16"/>
      <c r="AX63" s="15"/>
      <c r="AY63" s="400"/>
      <c r="BA63" s="15"/>
      <c r="BB63" s="16"/>
      <c r="BD63" s="15"/>
      <c r="BE63" s="16"/>
      <c r="BG63" s="15"/>
      <c r="BH63" s="16"/>
      <c r="BJ63" s="15"/>
      <c r="BK63" s="16"/>
      <c r="BM63" s="15"/>
      <c r="BN63" s="16"/>
      <c r="BP63" s="15"/>
      <c r="BQ63" s="16"/>
      <c r="BS63" s="15"/>
      <c r="BT63" s="16"/>
      <c r="BV63" s="15"/>
      <c r="BW63" s="16"/>
      <c r="BY63" s="15"/>
      <c r="BZ63" s="16"/>
      <c r="CB63" s="442"/>
      <c r="CC63" s="443"/>
      <c r="CE63" s="15"/>
      <c r="CF63" s="16"/>
      <c r="CH63" s="15"/>
      <c r="CI63" s="16"/>
      <c r="CK63" s="234" t="s">
        <v>1218</v>
      </c>
      <c r="CL63" s="235">
        <v>2</v>
      </c>
      <c r="CN63" s="15"/>
      <c r="CO63" s="16"/>
    </row>
    <row r="64" spans="1:93" ht="24.95" customHeight="1">
      <c r="A64" s="407" t="str">
        <f ca="1">IFERROR(IF(INDIRECT($A$14&amp;ROW())&lt;&gt;"",COUNTIF(Summary!$B$30:$B$1105,INDIRECT($A$14&amp;ROW())),""),"")</f>
        <v/>
      </c>
      <c r="B64" s="442"/>
      <c r="C64" s="443"/>
      <c r="E64" s="15"/>
      <c r="F64" s="16"/>
      <c r="H64" s="15"/>
      <c r="I64" s="16"/>
      <c r="K64" s="15"/>
      <c r="L64" s="16"/>
      <c r="N64" s="15"/>
      <c r="O64" s="16"/>
      <c r="Q64" s="15"/>
      <c r="R64" s="16"/>
      <c r="T64" s="15"/>
      <c r="U64" s="16"/>
      <c r="W64" s="15"/>
      <c r="X64" s="16"/>
      <c r="Z64" s="15"/>
      <c r="AA64" s="16"/>
      <c r="AC64" s="15"/>
      <c r="AD64" s="16"/>
      <c r="AF64" s="15"/>
      <c r="AG64" s="16"/>
      <c r="AI64" s="15"/>
      <c r="AJ64" s="16"/>
      <c r="AL64" s="15"/>
      <c r="AM64" s="16"/>
      <c r="AO64" s="15"/>
      <c r="AP64" s="16"/>
      <c r="AR64" s="15"/>
      <c r="AS64" s="16"/>
      <c r="AU64" s="15"/>
      <c r="AV64" s="16"/>
      <c r="AX64" s="15"/>
      <c r="AY64" s="400"/>
      <c r="BA64" s="15"/>
      <c r="BB64" s="16"/>
      <c r="BD64" s="15"/>
      <c r="BE64" s="16"/>
      <c r="BG64" s="15"/>
      <c r="BH64" s="16"/>
      <c r="BJ64" s="15"/>
      <c r="BK64" s="16"/>
      <c r="BM64" s="15"/>
      <c r="BN64" s="16"/>
      <c r="BP64" s="15"/>
      <c r="BQ64" s="16"/>
      <c r="BS64" s="15"/>
      <c r="BT64" s="16"/>
      <c r="BV64" s="15"/>
      <c r="BW64" s="16"/>
      <c r="BY64" s="15"/>
      <c r="BZ64" s="16"/>
      <c r="CB64" s="442"/>
      <c r="CC64" s="443"/>
      <c r="CE64" s="15"/>
      <c r="CF64" s="16"/>
      <c r="CH64" s="15"/>
      <c r="CI64" s="16"/>
      <c r="CK64" s="234" t="s">
        <v>1254</v>
      </c>
      <c r="CL64" s="235">
        <v>1</v>
      </c>
      <c r="CN64" s="15"/>
      <c r="CO64" s="16"/>
    </row>
    <row r="65" spans="1:93" ht="24.95" customHeight="1">
      <c r="A65" s="407" t="str">
        <f ca="1">IFERROR(IF(INDIRECT($A$14&amp;ROW())&lt;&gt;"",COUNTIF(Summary!$B$30:$B$1105,INDIRECT($A$14&amp;ROW())),""),"")</f>
        <v/>
      </c>
      <c r="B65" s="442"/>
      <c r="C65" s="443"/>
      <c r="E65" s="15"/>
      <c r="F65" s="16"/>
      <c r="H65" s="15"/>
      <c r="I65" s="16"/>
      <c r="K65" s="15"/>
      <c r="L65" s="16"/>
      <c r="N65" s="15"/>
      <c r="O65" s="16"/>
      <c r="Q65" s="15"/>
      <c r="R65" s="16"/>
      <c r="T65" s="15"/>
      <c r="U65" s="16"/>
      <c r="W65" s="15"/>
      <c r="X65" s="16"/>
      <c r="Z65" s="15"/>
      <c r="AA65" s="16"/>
      <c r="AC65" s="15"/>
      <c r="AD65" s="16"/>
      <c r="AF65" s="15"/>
      <c r="AG65" s="16"/>
      <c r="AI65" s="15"/>
      <c r="AJ65" s="16"/>
      <c r="AL65" s="15"/>
      <c r="AM65" s="16"/>
      <c r="AO65" s="15"/>
      <c r="AP65" s="16"/>
      <c r="AR65" s="15"/>
      <c r="AS65" s="16"/>
      <c r="AU65" s="15"/>
      <c r="AV65" s="16"/>
      <c r="AX65" s="15"/>
      <c r="AY65" s="400"/>
      <c r="BA65" s="15"/>
      <c r="BB65" s="16"/>
      <c r="BD65" s="15"/>
      <c r="BE65" s="16"/>
      <c r="BG65" s="15"/>
      <c r="BH65" s="16"/>
      <c r="BJ65" s="15"/>
      <c r="BK65" s="16"/>
      <c r="BM65" s="15"/>
      <c r="BN65" s="16"/>
      <c r="BP65" s="15"/>
      <c r="BQ65" s="16"/>
      <c r="BS65" s="15"/>
      <c r="BT65" s="16"/>
      <c r="BV65" s="15"/>
      <c r="BW65" s="16"/>
      <c r="BY65" s="15"/>
      <c r="BZ65" s="16"/>
      <c r="CB65" s="442"/>
      <c r="CC65" s="443"/>
      <c r="CE65" s="15"/>
      <c r="CF65" s="16"/>
      <c r="CH65" s="15"/>
      <c r="CI65" s="16"/>
      <c r="CK65" s="234" t="s">
        <v>1255</v>
      </c>
      <c r="CL65" s="235">
        <v>1</v>
      </c>
      <c r="CN65" s="15"/>
      <c r="CO65" s="16"/>
    </row>
    <row r="66" spans="1:93" ht="24.95" customHeight="1">
      <c r="A66" s="407" t="str">
        <f ca="1">IFERROR(IF(INDIRECT($A$14&amp;ROW())&lt;&gt;"",COUNTIF(Summary!$B$30:$B$1105,INDIRECT($A$14&amp;ROW())),""),"")</f>
        <v/>
      </c>
      <c r="B66" s="442"/>
      <c r="C66" s="443"/>
      <c r="E66" s="15"/>
      <c r="F66" s="16"/>
      <c r="H66" s="15"/>
      <c r="I66" s="16"/>
      <c r="K66" s="15"/>
      <c r="L66" s="16"/>
      <c r="N66" s="15"/>
      <c r="O66" s="16"/>
      <c r="Q66" s="15"/>
      <c r="R66" s="16"/>
      <c r="T66" s="15"/>
      <c r="U66" s="16"/>
      <c r="W66" s="15"/>
      <c r="X66" s="16"/>
      <c r="Z66" s="15"/>
      <c r="AA66" s="16"/>
      <c r="AC66" s="15"/>
      <c r="AD66" s="16"/>
      <c r="AF66" s="15"/>
      <c r="AG66" s="16"/>
      <c r="AI66" s="15"/>
      <c r="AJ66" s="16"/>
      <c r="AL66" s="15"/>
      <c r="AM66" s="16"/>
      <c r="AO66" s="15"/>
      <c r="AP66" s="16"/>
      <c r="AR66" s="15"/>
      <c r="AS66" s="16"/>
      <c r="AU66" s="15"/>
      <c r="AV66" s="16"/>
      <c r="AX66" s="15"/>
      <c r="AY66" s="400"/>
      <c r="BA66" s="15"/>
      <c r="BB66" s="16"/>
      <c r="BD66" s="15"/>
      <c r="BE66" s="16"/>
      <c r="BG66" s="15"/>
      <c r="BH66" s="16"/>
      <c r="BJ66" s="15"/>
      <c r="BK66" s="16"/>
      <c r="BM66" s="15"/>
      <c r="BN66" s="16"/>
      <c r="BP66" s="15"/>
      <c r="BQ66" s="16"/>
      <c r="BS66" s="15"/>
      <c r="BT66" s="16"/>
      <c r="BV66" s="15"/>
      <c r="BW66" s="16"/>
      <c r="BY66" s="15"/>
      <c r="BZ66" s="16"/>
      <c r="CB66" s="442"/>
      <c r="CC66" s="443"/>
      <c r="CE66" s="15"/>
      <c r="CF66" s="16"/>
      <c r="CH66" s="15"/>
      <c r="CI66" s="16"/>
      <c r="CK66" s="234" t="s">
        <v>1256</v>
      </c>
      <c r="CL66" s="235">
        <v>5</v>
      </c>
      <c r="CN66" s="15"/>
      <c r="CO66" s="16"/>
    </row>
    <row r="67" spans="1:93" ht="24.95" customHeight="1">
      <c r="A67" s="407" t="str">
        <f ca="1">IFERROR(IF(INDIRECT($A$14&amp;ROW())&lt;&gt;"",COUNTIF(Summary!$B$30:$B$1105,INDIRECT($A$14&amp;ROW())),""),"")</f>
        <v/>
      </c>
      <c r="B67" s="442"/>
      <c r="C67" s="443"/>
      <c r="E67" s="15"/>
      <c r="F67" s="16"/>
      <c r="H67" s="15"/>
      <c r="I67" s="16"/>
      <c r="K67" s="15"/>
      <c r="L67" s="16"/>
      <c r="N67" s="15"/>
      <c r="O67" s="16"/>
      <c r="Q67" s="15"/>
      <c r="R67" s="16"/>
      <c r="T67" s="15"/>
      <c r="U67" s="16"/>
      <c r="W67" s="15"/>
      <c r="X67" s="16"/>
      <c r="Z67" s="15"/>
      <c r="AA67" s="16"/>
      <c r="AC67" s="15"/>
      <c r="AD67" s="16"/>
      <c r="AF67" s="15"/>
      <c r="AG67" s="16"/>
      <c r="AI67" s="15"/>
      <c r="AJ67" s="16"/>
      <c r="AL67" s="15"/>
      <c r="AM67" s="16"/>
      <c r="AO67" s="15"/>
      <c r="AP67" s="16"/>
      <c r="AR67" s="15"/>
      <c r="AS67" s="16"/>
      <c r="AU67" s="15"/>
      <c r="AV67" s="16"/>
      <c r="AX67" s="15"/>
      <c r="AY67" s="400"/>
      <c r="BA67" s="15"/>
      <c r="BB67" s="16"/>
      <c r="BD67" s="15"/>
      <c r="BE67" s="16"/>
      <c r="BG67" s="15"/>
      <c r="BH67" s="16"/>
      <c r="BJ67" s="15"/>
      <c r="BK67" s="16"/>
      <c r="BM67" s="15"/>
      <c r="BN67" s="16"/>
      <c r="BP67" s="15"/>
      <c r="BQ67" s="16"/>
      <c r="BS67" s="15"/>
      <c r="BT67" s="16"/>
      <c r="BV67" s="15"/>
      <c r="BW67" s="16"/>
      <c r="BY67" s="15"/>
      <c r="BZ67" s="16"/>
      <c r="CB67" s="442"/>
      <c r="CC67" s="443"/>
      <c r="CE67" s="15"/>
      <c r="CF67" s="16"/>
      <c r="CH67" s="15"/>
      <c r="CI67" s="16"/>
      <c r="CK67" s="234" t="s">
        <v>1219</v>
      </c>
      <c r="CL67" s="235">
        <v>1</v>
      </c>
      <c r="CN67" s="15"/>
      <c r="CO67" s="16"/>
    </row>
    <row r="68" spans="1:93" ht="24.95" customHeight="1">
      <c r="A68" s="407" t="str">
        <f ca="1">IFERROR(IF(INDIRECT($A$14&amp;ROW())&lt;&gt;"",COUNTIF(Summary!$B$30:$B$1105,INDIRECT($A$14&amp;ROW())),""),"")</f>
        <v/>
      </c>
      <c r="B68" s="442"/>
      <c r="C68" s="443"/>
      <c r="E68" s="15"/>
      <c r="F68" s="16"/>
      <c r="H68" s="15"/>
      <c r="I68" s="16"/>
      <c r="K68" s="15"/>
      <c r="L68" s="16"/>
      <c r="N68" s="15"/>
      <c r="O68" s="16"/>
      <c r="Q68" s="15"/>
      <c r="R68" s="16"/>
      <c r="T68" s="15"/>
      <c r="U68" s="16"/>
      <c r="W68" s="15"/>
      <c r="X68" s="16"/>
      <c r="Z68" s="15"/>
      <c r="AA68" s="16"/>
      <c r="AC68" s="15"/>
      <c r="AD68" s="16"/>
      <c r="AF68" s="15"/>
      <c r="AG68" s="16"/>
      <c r="AI68" s="15"/>
      <c r="AJ68" s="16"/>
      <c r="AL68" s="15"/>
      <c r="AM68" s="16"/>
      <c r="AO68" s="15"/>
      <c r="AP68" s="16"/>
      <c r="AR68" s="15"/>
      <c r="AS68" s="16"/>
      <c r="AU68" s="15"/>
      <c r="AV68" s="16"/>
      <c r="AX68" s="15"/>
      <c r="AY68" s="400"/>
      <c r="BA68" s="15"/>
      <c r="BB68" s="16"/>
      <c r="BD68" s="15"/>
      <c r="BE68" s="16"/>
      <c r="BG68" s="15"/>
      <c r="BH68" s="16"/>
      <c r="BJ68" s="15"/>
      <c r="BK68" s="16"/>
      <c r="BM68" s="15"/>
      <c r="BN68" s="16"/>
      <c r="BP68" s="15"/>
      <c r="BQ68" s="16"/>
      <c r="BS68" s="15"/>
      <c r="BT68" s="16"/>
      <c r="BV68" s="15"/>
      <c r="BW68" s="16"/>
      <c r="BY68" s="15"/>
      <c r="BZ68" s="16"/>
      <c r="CB68" s="442"/>
      <c r="CC68" s="443"/>
      <c r="CE68" s="15"/>
      <c r="CF68" s="16"/>
      <c r="CH68" s="15"/>
      <c r="CI68" s="16"/>
      <c r="CK68" s="234" t="s">
        <v>1220</v>
      </c>
      <c r="CL68" s="235">
        <v>4</v>
      </c>
      <c r="CN68" s="15"/>
      <c r="CO68" s="16"/>
    </row>
    <row r="69" spans="1:93" ht="24.95" customHeight="1">
      <c r="A69" s="407" t="str">
        <f ca="1">IFERROR(IF(INDIRECT($A$14&amp;ROW())&lt;&gt;"",COUNTIF(Summary!$B$30:$B$1105,INDIRECT($A$14&amp;ROW())),""),"")</f>
        <v/>
      </c>
      <c r="B69" s="442"/>
      <c r="C69" s="443"/>
      <c r="E69" s="15"/>
      <c r="F69" s="16"/>
      <c r="H69" s="15"/>
      <c r="I69" s="16"/>
      <c r="K69" s="15"/>
      <c r="L69" s="16"/>
      <c r="N69" s="15"/>
      <c r="O69" s="16"/>
      <c r="Q69" s="15"/>
      <c r="R69" s="16"/>
      <c r="T69" s="15"/>
      <c r="U69" s="16"/>
      <c r="W69" s="15"/>
      <c r="X69" s="16"/>
      <c r="Z69" s="15"/>
      <c r="AA69" s="16"/>
      <c r="AC69" s="15"/>
      <c r="AD69" s="16"/>
      <c r="AF69" s="15"/>
      <c r="AG69" s="16"/>
      <c r="AI69" s="15"/>
      <c r="AJ69" s="16"/>
      <c r="AL69" s="15"/>
      <c r="AM69" s="16"/>
      <c r="AO69" s="15"/>
      <c r="AP69" s="16"/>
      <c r="AR69" s="15"/>
      <c r="AS69" s="16"/>
      <c r="AU69" s="15"/>
      <c r="AV69" s="16"/>
      <c r="AX69" s="15"/>
      <c r="AY69" s="400"/>
      <c r="BA69" s="15"/>
      <c r="BB69" s="16"/>
      <c r="BD69" s="15"/>
      <c r="BE69" s="16"/>
      <c r="BG69" s="15"/>
      <c r="BH69" s="16"/>
      <c r="BJ69" s="15"/>
      <c r="BK69" s="16"/>
      <c r="BM69" s="15"/>
      <c r="BN69" s="16"/>
      <c r="BP69" s="15"/>
      <c r="BQ69" s="16"/>
      <c r="BS69" s="15"/>
      <c r="BT69" s="16"/>
      <c r="BV69" s="15"/>
      <c r="BW69" s="16"/>
      <c r="BY69" s="15"/>
      <c r="BZ69" s="16"/>
      <c r="CB69" s="442"/>
      <c r="CC69" s="443"/>
      <c r="CE69" s="15"/>
      <c r="CF69" s="16"/>
      <c r="CH69" s="15"/>
      <c r="CI69" s="16"/>
      <c r="CK69" s="234" t="s">
        <v>1257</v>
      </c>
      <c r="CL69" s="235"/>
      <c r="CN69" s="15"/>
      <c r="CO69" s="16"/>
    </row>
    <row r="70" spans="1:93" ht="24.95" customHeight="1">
      <c r="A70" s="407" t="str">
        <f ca="1">IFERROR(IF(INDIRECT($A$14&amp;ROW())&lt;&gt;"",COUNTIF(Summary!$B$30:$B$1105,INDIRECT($A$14&amp;ROW())),""),"")</f>
        <v/>
      </c>
      <c r="B70" s="442"/>
      <c r="C70" s="443"/>
      <c r="E70" s="15"/>
      <c r="F70" s="16"/>
      <c r="H70" s="15"/>
      <c r="I70" s="16"/>
      <c r="K70" s="15"/>
      <c r="L70" s="16"/>
      <c r="N70" s="15"/>
      <c r="O70" s="16"/>
      <c r="Q70" s="15"/>
      <c r="R70" s="16"/>
      <c r="T70" s="15"/>
      <c r="U70" s="16"/>
      <c r="W70" s="15"/>
      <c r="X70" s="16"/>
      <c r="Z70" s="15"/>
      <c r="AA70" s="16"/>
      <c r="AC70" s="15"/>
      <c r="AD70" s="16"/>
      <c r="AF70" s="15"/>
      <c r="AG70" s="16"/>
      <c r="AI70" s="15"/>
      <c r="AJ70" s="16"/>
      <c r="AL70" s="15"/>
      <c r="AM70" s="16"/>
      <c r="AO70" s="15"/>
      <c r="AP70" s="16"/>
      <c r="AR70" s="15"/>
      <c r="AS70" s="16"/>
      <c r="AU70" s="15"/>
      <c r="AV70" s="16"/>
      <c r="AX70" s="15"/>
      <c r="AY70" s="400"/>
      <c r="BA70" s="15"/>
      <c r="BB70" s="16"/>
      <c r="BD70" s="15"/>
      <c r="BE70" s="16"/>
      <c r="BG70" s="15"/>
      <c r="BH70" s="16"/>
      <c r="BJ70" s="15"/>
      <c r="BK70" s="16"/>
      <c r="BM70" s="15"/>
      <c r="BN70" s="16"/>
      <c r="BP70" s="15"/>
      <c r="BQ70" s="16"/>
      <c r="BS70" s="15"/>
      <c r="BT70" s="16"/>
      <c r="BV70" s="15"/>
      <c r="BW70" s="16"/>
      <c r="BY70" s="15"/>
      <c r="BZ70" s="16"/>
      <c r="CB70" s="442"/>
      <c r="CC70" s="443"/>
      <c r="CE70" s="15"/>
      <c r="CF70" s="16"/>
      <c r="CH70" s="15"/>
      <c r="CI70" s="16"/>
      <c r="CK70" s="234" t="s">
        <v>170</v>
      </c>
      <c r="CL70" s="235">
        <v>11</v>
      </c>
      <c r="CN70" s="15"/>
      <c r="CO70" s="16"/>
    </row>
    <row r="71" spans="1:93" ht="24.95" customHeight="1">
      <c r="A71" s="407" t="str">
        <f ca="1">IFERROR(IF(INDIRECT($A$14&amp;ROW())&lt;&gt;"",COUNTIF(Summary!$B$30:$B$1105,INDIRECT($A$14&amp;ROW())),""),"")</f>
        <v/>
      </c>
      <c r="B71" s="442"/>
      <c r="C71" s="443"/>
      <c r="E71" s="15"/>
      <c r="F71" s="16"/>
      <c r="H71" s="15"/>
      <c r="I71" s="16"/>
      <c r="K71" s="15"/>
      <c r="L71" s="16"/>
      <c r="N71" s="15"/>
      <c r="O71" s="16"/>
      <c r="Q71" s="15"/>
      <c r="R71" s="16"/>
      <c r="T71" s="15"/>
      <c r="U71" s="16"/>
      <c r="W71" s="15"/>
      <c r="X71" s="16"/>
      <c r="Z71" s="15"/>
      <c r="AA71" s="16"/>
      <c r="AC71" s="15"/>
      <c r="AD71" s="16"/>
      <c r="AF71" s="15"/>
      <c r="AG71" s="16"/>
      <c r="AI71" s="15"/>
      <c r="AJ71" s="16"/>
      <c r="AL71" s="15"/>
      <c r="AM71" s="16"/>
      <c r="AO71" s="15"/>
      <c r="AP71" s="16"/>
      <c r="AR71" s="15"/>
      <c r="AS71" s="16"/>
      <c r="AU71" s="15"/>
      <c r="AV71" s="16"/>
      <c r="AX71" s="15"/>
      <c r="AY71" s="400"/>
      <c r="BA71" s="15"/>
      <c r="BB71" s="16"/>
      <c r="BD71" s="15"/>
      <c r="BE71" s="16"/>
      <c r="BG71" s="15"/>
      <c r="BH71" s="16"/>
      <c r="BJ71" s="15"/>
      <c r="BK71" s="16"/>
      <c r="BM71" s="15"/>
      <c r="BN71" s="16"/>
      <c r="BP71" s="15"/>
      <c r="BQ71" s="16"/>
      <c r="BS71" s="15"/>
      <c r="BT71" s="16"/>
      <c r="BV71" s="15"/>
      <c r="BW71" s="16"/>
      <c r="BY71" s="15"/>
      <c r="BZ71" s="16"/>
      <c r="CB71" s="442"/>
      <c r="CC71" s="443"/>
      <c r="CE71" s="15"/>
      <c r="CF71" s="16"/>
      <c r="CH71" s="15"/>
      <c r="CI71" s="16"/>
      <c r="CK71" s="234" t="s">
        <v>97</v>
      </c>
      <c r="CL71" s="235">
        <v>138</v>
      </c>
      <c r="CN71" s="15"/>
      <c r="CO71" s="16"/>
    </row>
    <row r="72" spans="1:93" ht="24.95" customHeight="1">
      <c r="A72" s="407" t="str">
        <f ca="1">IFERROR(IF(INDIRECT($A$14&amp;ROW())&lt;&gt;"",COUNTIF(Summary!$B$30:$B$1105,INDIRECT($A$14&amp;ROW())),""),"")</f>
        <v/>
      </c>
      <c r="B72" s="442"/>
      <c r="C72" s="443"/>
      <c r="E72" s="15"/>
      <c r="F72" s="16"/>
      <c r="H72" s="15"/>
      <c r="I72" s="16"/>
      <c r="K72" s="15"/>
      <c r="L72" s="16"/>
      <c r="N72" s="15"/>
      <c r="O72" s="16"/>
      <c r="Q72" s="15"/>
      <c r="R72" s="16"/>
      <c r="T72" s="15"/>
      <c r="U72" s="16"/>
      <c r="W72" s="15"/>
      <c r="X72" s="16"/>
      <c r="Z72" s="15"/>
      <c r="AA72" s="16"/>
      <c r="AC72" s="15"/>
      <c r="AD72" s="16"/>
      <c r="AF72" s="15"/>
      <c r="AG72" s="16"/>
      <c r="AI72" s="15"/>
      <c r="AJ72" s="16"/>
      <c r="AL72" s="15"/>
      <c r="AM72" s="16"/>
      <c r="AO72" s="15"/>
      <c r="AP72" s="16"/>
      <c r="AR72" s="15"/>
      <c r="AS72" s="16"/>
      <c r="AU72" s="15"/>
      <c r="AV72" s="16"/>
      <c r="AX72" s="15"/>
      <c r="AY72" s="400"/>
      <c r="BA72" s="15"/>
      <c r="BB72" s="16"/>
      <c r="BD72" s="15"/>
      <c r="BE72" s="16"/>
      <c r="BG72" s="15"/>
      <c r="BH72" s="16"/>
      <c r="BJ72" s="15"/>
      <c r="BK72" s="16"/>
      <c r="BM72" s="15"/>
      <c r="BN72" s="16"/>
      <c r="BP72" s="15"/>
      <c r="BQ72" s="16"/>
      <c r="BS72" s="15"/>
      <c r="BT72" s="16"/>
      <c r="BV72" s="15"/>
      <c r="BW72" s="16"/>
      <c r="BY72" s="15"/>
      <c r="BZ72" s="16"/>
      <c r="CB72" s="442"/>
      <c r="CC72" s="443"/>
      <c r="CE72" s="15"/>
      <c r="CF72" s="16"/>
      <c r="CH72" s="15"/>
      <c r="CI72" s="16"/>
      <c r="CK72" s="234" t="s">
        <v>172</v>
      </c>
      <c r="CL72" s="235">
        <v>4</v>
      </c>
      <c r="CN72" s="15"/>
      <c r="CO72" s="16"/>
    </row>
    <row r="73" spans="1:93" ht="24.95" customHeight="1">
      <c r="A73" s="407" t="str">
        <f ca="1">IFERROR(IF(INDIRECT($A$14&amp;ROW())&lt;&gt;"",COUNTIF(Summary!$B$30:$B$1105,INDIRECT($A$14&amp;ROW())),""),"")</f>
        <v/>
      </c>
      <c r="B73" s="442"/>
      <c r="C73" s="443"/>
      <c r="E73" s="15"/>
      <c r="F73" s="16"/>
      <c r="H73" s="15"/>
      <c r="I73" s="16"/>
      <c r="K73" s="15"/>
      <c r="L73" s="16"/>
      <c r="N73" s="15"/>
      <c r="O73" s="16"/>
      <c r="Q73" s="15"/>
      <c r="R73" s="16"/>
      <c r="T73" s="15"/>
      <c r="U73" s="16"/>
      <c r="W73" s="15"/>
      <c r="X73" s="16"/>
      <c r="Z73" s="15"/>
      <c r="AA73" s="16"/>
      <c r="AC73" s="15"/>
      <c r="AD73" s="16"/>
      <c r="AF73" s="15"/>
      <c r="AG73" s="16"/>
      <c r="AI73" s="15"/>
      <c r="AJ73" s="16"/>
      <c r="AL73" s="15"/>
      <c r="AM73" s="16"/>
      <c r="AO73" s="15"/>
      <c r="AP73" s="16"/>
      <c r="AR73" s="15"/>
      <c r="AS73" s="16"/>
      <c r="AU73" s="15"/>
      <c r="AV73" s="16"/>
      <c r="AX73" s="15"/>
      <c r="AY73" s="400"/>
      <c r="BA73" s="15"/>
      <c r="BB73" s="16"/>
      <c r="BD73" s="15"/>
      <c r="BE73" s="16"/>
      <c r="BG73" s="15"/>
      <c r="BH73" s="16"/>
      <c r="BJ73" s="15"/>
      <c r="BK73" s="16"/>
      <c r="BM73" s="15"/>
      <c r="BN73" s="16"/>
      <c r="BP73" s="15"/>
      <c r="BQ73" s="16"/>
      <c r="BS73" s="15"/>
      <c r="BT73" s="16"/>
      <c r="BV73" s="15"/>
      <c r="BW73" s="16"/>
      <c r="BY73" s="15"/>
      <c r="BZ73" s="16"/>
      <c r="CB73" s="442"/>
      <c r="CC73" s="443"/>
      <c r="CE73" s="15"/>
      <c r="CF73" s="16"/>
      <c r="CH73" s="15"/>
      <c r="CI73" s="16"/>
      <c r="CK73" s="234" t="s">
        <v>173</v>
      </c>
      <c r="CL73" s="235">
        <v>20</v>
      </c>
      <c r="CN73" s="15"/>
      <c r="CO73" s="16"/>
    </row>
    <row r="74" spans="1:93" ht="24.95" customHeight="1">
      <c r="A74" s="407" t="str">
        <f ca="1">IFERROR(IF(INDIRECT($A$14&amp;ROW())&lt;&gt;"",COUNTIF(Summary!$B$30:$B$1105,INDIRECT($A$14&amp;ROW())),""),"")</f>
        <v/>
      </c>
      <c r="B74" s="442"/>
      <c r="C74" s="443"/>
      <c r="E74" s="15"/>
      <c r="F74" s="16"/>
      <c r="H74" s="15"/>
      <c r="I74" s="16"/>
      <c r="K74" s="15"/>
      <c r="L74" s="16"/>
      <c r="N74" s="15"/>
      <c r="O74" s="16"/>
      <c r="Q74" s="15"/>
      <c r="R74" s="16"/>
      <c r="T74" s="15"/>
      <c r="U74" s="16"/>
      <c r="W74" s="15"/>
      <c r="X74" s="16"/>
      <c r="Z74" s="15"/>
      <c r="AA74" s="16"/>
      <c r="AC74" s="15"/>
      <c r="AD74" s="16"/>
      <c r="AF74" s="15"/>
      <c r="AG74" s="16"/>
      <c r="AI74" s="15"/>
      <c r="AJ74" s="16"/>
      <c r="AL74" s="15"/>
      <c r="AM74" s="16"/>
      <c r="AO74" s="15"/>
      <c r="AP74" s="16"/>
      <c r="AR74" s="15"/>
      <c r="AS74" s="16"/>
      <c r="AU74" s="15"/>
      <c r="AV74" s="16"/>
      <c r="AX74" s="15"/>
      <c r="AY74" s="400"/>
      <c r="BA74" s="15"/>
      <c r="BB74" s="16"/>
      <c r="BD74" s="15"/>
      <c r="BE74" s="16"/>
      <c r="BG74" s="15"/>
      <c r="BH74" s="16"/>
      <c r="BJ74" s="15"/>
      <c r="BK74" s="16"/>
      <c r="BM74" s="15"/>
      <c r="BN74" s="16"/>
      <c r="BP74" s="15"/>
      <c r="BQ74" s="16"/>
      <c r="BS74" s="15"/>
      <c r="BT74" s="16"/>
      <c r="BV74" s="15"/>
      <c r="BW74" s="16"/>
      <c r="BY74" s="15"/>
      <c r="BZ74" s="16"/>
      <c r="CB74" s="442"/>
      <c r="CC74" s="443"/>
      <c r="CE74" s="15"/>
      <c r="CF74" s="16"/>
      <c r="CH74" s="15"/>
      <c r="CI74" s="16"/>
      <c r="CK74" s="234" t="s">
        <v>175</v>
      </c>
      <c r="CL74" s="235">
        <v>10</v>
      </c>
      <c r="CN74" s="15"/>
      <c r="CO74" s="16"/>
    </row>
    <row r="75" spans="1:93" ht="24.95" customHeight="1">
      <c r="A75" s="407" t="str">
        <f ca="1">IFERROR(IF(INDIRECT($A$14&amp;ROW())&lt;&gt;"",COUNTIF(Summary!$B$30:$B$1105,INDIRECT($A$14&amp;ROW())),""),"")</f>
        <v/>
      </c>
      <c r="B75" s="442"/>
      <c r="C75" s="443"/>
      <c r="E75" s="15"/>
      <c r="F75" s="16"/>
      <c r="H75" s="15"/>
      <c r="I75" s="16"/>
      <c r="K75" s="15"/>
      <c r="L75" s="16"/>
      <c r="N75" s="15"/>
      <c r="O75" s="16"/>
      <c r="Q75" s="15"/>
      <c r="R75" s="16"/>
      <c r="T75" s="15"/>
      <c r="U75" s="16"/>
      <c r="W75" s="15"/>
      <c r="X75" s="16"/>
      <c r="Z75" s="15"/>
      <c r="AA75" s="16"/>
      <c r="AC75" s="15"/>
      <c r="AD75" s="16"/>
      <c r="AF75" s="15"/>
      <c r="AG75" s="16"/>
      <c r="AI75" s="15"/>
      <c r="AJ75" s="16"/>
      <c r="AL75" s="15"/>
      <c r="AM75" s="16"/>
      <c r="AO75" s="15"/>
      <c r="AP75" s="16"/>
      <c r="AR75" s="15"/>
      <c r="AS75" s="16"/>
      <c r="AU75" s="15"/>
      <c r="AV75" s="16"/>
      <c r="AX75" s="15"/>
      <c r="AY75" s="400"/>
      <c r="BA75" s="15"/>
      <c r="BB75" s="16"/>
      <c r="BD75" s="15"/>
      <c r="BE75" s="16"/>
      <c r="BG75" s="15"/>
      <c r="BH75" s="16"/>
      <c r="BJ75" s="15"/>
      <c r="BK75" s="16"/>
      <c r="BM75" s="15"/>
      <c r="BN75" s="16"/>
      <c r="BP75" s="15"/>
      <c r="BQ75" s="16"/>
      <c r="BS75" s="15"/>
      <c r="BT75" s="16"/>
      <c r="BV75" s="15"/>
      <c r="BW75" s="16"/>
      <c r="BY75" s="15"/>
      <c r="BZ75" s="16"/>
      <c r="CB75" s="442"/>
      <c r="CC75" s="443"/>
      <c r="CE75" s="15"/>
      <c r="CF75" s="16"/>
      <c r="CH75" s="15"/>
      <c r="CI75" s="16"/>
      <c r="CK75" s="234" t="s">
        <v>176</v>
      </c>
      <c r="CL75" s="235">
        <v>9</v>
      </c>
      <c r="CN75" s="15"/>
      <c r="CO75" s="16"/>
    </row>
    <row r="76" spans="1:93" ht="24.95" customHeight="1">
      <c r="A76" s="407" t="str">
        <f ca="1">IFERROR(IF(INDIRECT($A$14&amp;ROW())&lt;&gt;"",COUNTIF(Summary!$B$30:$B$1105,INDIRECT($A$14&amp;ROW())),""),"")</f>
        <v/>
      </c>
      <c r="B76" s="442"/>
      <c r="C76" s="443"/>
      <c r="E76" s="15"/>
      <c r="F76" s="16"/>
      <c r="H76" s="15"/>
      <c r="I76" s="16"/>
      <c r="K76" s="15"/>
      <c r="L76" s="16"/>
      <c r="N76" s="15"/>
      <c r="O76" s="16"/>
      <c r="Q76" s="15"/>
      <c r="R76" s="16"/>
      <c r="T76" s="15"/>
      <c r="U76" s="16"/>
      <c r="W76" s="15"/>
      <c r="X76" s="16"/>
      <c r="Z76" s="15"/>
      <c r="AA76" s="16"/>
      <c r="AC76" s="15"/>
      <c r="AD76" s="16"/>
      <c r="AF76" s="15"/>
      <c r="AG76" s="16"/>
      <c r="AI76" s="15"/>
      <c r="AJ76" s="16"/>
      <c r="AL76" s="15"/>
      <c r="AM76" s="16"/>
      <c r="AO76" s="15"/>
      <c r="AP76" s="16"/>
      <c r="AR76" s="15"/>
      <c r="AS76" s="16"/>
      <c r="AU76" s="15"/>
      <c r="AV76" s="16"/>
      <c r="AX76" s="15"/>
      <c r="AY76" s="400"/>
      <c r="BA76" s="15"/>
      <c r="BB76" s="16"/>
      <c r="BD76" s="15"/>
      <c r="BE76" s="16"/>
      <c r="BG76" s="15"/>
      <c r="BH76" s="16"/>
      <c r="BJ76" s="15"/>
      <c r="BK76" s="16"/>
      <c r="BM76" s="15"/>
      <c r="BN76" s="16"/>
      <c r="BP76" s="15"/>
      <c r="BQ76" s="16"/>
      <c r="BS76" s="15"/>
      <c r="BT76" s="16"/>
      <c r="BV76" s="15"/>
      <c r="BW76" s="16"/>
      <c r="BY76" s="15"/>
      <c r="BZ76" s="16"/>
      <c r="CB76" s="442"/>
      <c r="CC76" s="443"/>
      <c r="CE76" s="15"/>
      <c r="CF76" s="16"/>
      <c r="CH76" s="15"/>
      <c r="CI76" s="16"/>
      <c r="CK76" s="234" t="s">
        <v>177</v>
      </c>
      <c r="CL76" s="235">
        <v>2</v>
      </c>
      <c r="CN76" s="15"/>
      <c r="CO76" s="16"/>
    </row>
    <row r="77" spans="1:93" ht="24.95" customHeight="1">
      <c r="A77" s="407" t="str">
        <f ca="1">IFERROR(IF(INDIRECT($A$14&amp;ROW())&lt;&gt;"",COUNTIF(Summary!$B$30:$B$1105,INDIRECT($A$14&amp;ROW())),""),"")</f>
        <v/>
      </c>
      <c r="B77" s="442"/>
      <c r="C77" s="443"/>
      <c r="E77" s="15"/>
      <c r="F77" s="16"/>
      <c r="H77" s="15"/>
      <c r="I77" s="16"/>
      <c r="K77" s="15"/>
      <c r="L77" s="16"/>
      <c r="N77" s="15"/>
      <c r="O77" s="16"/>
      <c r="Q77" s="15"/>
      <c r="R77" s="16"/>
      <c r="T77" s="15"/>
      <c r="U77" s="16"/>
      <c r="W77" s="15"/>
      <c r="X77" s="16"/>
      <c r="Z77" s="15"/>
      <c r="AA77" s="16"/>
      <c r="AC77" s="15"/>
      <c r="AD77" s="16"/>
      <c r="AF77" s="15"/>
      <c r="AG77" s="16"/>
      <c r="AI77" s="15"/>
      <c r="AJ77" s="16"/>
      <c r="AL77" s="15"/>
      <c r="AM77" s="16"/>
      <c r="AO77" s="15"/>
      <c r="AP77" s="16"/>
      <c r="AR77" s="15"/>
      <c r="AS77" s="16"/>
      <c r="AU77" s="15"/>
      <c r="AV77" s="16"/>
      <c r="AX77" s="15"/>
      <c r="AY77" s="400"/>
      <c r="BA77" s="15"/>
      <c r="BB77" s="16"/>
      <c r="BD77" s="15"/>
      <c r="BE77" s="16"/>
      <c r="BG77" s="15"/>
      <c r="BH77" s="16"/>
      <c r="BJ77" s="15"/>
      <c r="BK77" s="16"/>
      <c r="BM77" s="15"/>
      <c r="BN77" s="16"/>
      <c r="BP77" s="15"/>
      <c r="BQ77" s="16"/>
      <c r="BS77" s="15"/>
      <c r="BT77" s="16"/>
      <c r="BV77" s="15"/>
      <c r="BW77" s="16"/>
      <c r="BY77" s="15"/>
      <c r="BZ77" s="16"/>
      <c r="CB77" s="442"/>
      <c r="CC77" s="443"/>
      <c r="CE77" s="15"/>
      <c r="CF77" s="16"/>
      <c r="CH77" s="15"/>
      <c r="CI77" s="16"/>
      <c r="CK77" s="234" t="s">
        <v>178</v>
      </c>
      <c r="CL77" s="235">
        <v>8</v>
      </c>
      <c r="CN77" s="15"/>
      <c r="CO77" s="16"/>
    </row>
    <row r="78" spans="1:93" ht="24.95" customHeight="1">
      <c r="A78" s="407" t="str">
        <f ca="1">IFERROR(IF(INDIRECT($A$14&amp;ROW())&lt;&gt;"",COUNTIF(Summary!$B$30:$B$1105,INDIRECT($A$14&amp;ROW())),""),"")</f>
        <v/>
      </c>
      <c r="B78" s="442"/>
      <c r="C78" s="443"/>
      <c r="E78" s="15"/>
      <c r="F78" s="16"/>
      <c r="H78" s="15"/>
      <c r="I78" s="16"/>
      <c r="K78" s="15"/>
      <c r="L78" s="16"/>
      <c r="N78" s="15"/>
      <c r="O78" s="16"/>
      <c r="Q78" s="15"/>
      <c r="R78" s="16"/>
      <c r="T78" s="15"/>
      <c r="U78" s="16"/>
      <c r="W78" s="15"/>
      <c r="X78" s="16"/>
      <c r="Z78" s="15"/>
      <c r="AA78" s="16"/>
      <c r="AC78" s="15"/>
      <c r="AD78" s="16"/>
      <c r="AF78" s="15"/>
      <c r="AG78" s="16"/>
      <c r="AI78" s="15"/>
      <c r="AJ78" s="16"/>
      <c r="AL78" s="15"/>
      <c r="AM78" s="16"/>
      <c r="AO78" s="15"/>
      <c r="AP78" s="16"/>
      <c r="AR78" s="15"/>
      <c r="AS78" s="16"/>
      <c r="AU78" s="15"/>
      <c r="AV78" s="16"/>
      <c r="AX78" s="15"/>
      <c r="AY78" s="400"/>
      <c r="BA78" s="15"/>
      <c r="BB78" s="16"/>
      <c r="BD78" s="15"/>
      <c r="BE78" s="16"/>
      <c r="BG78" s="15"/>
      <c r="BH78" s="16"/>
      <c r="BJ78" s="15"/>
      <c r="BK78" s="16"/>
      <c r="BM78" s="15"/>
      <c r="BN78" s="16"/>
      <c r="BP78" s="15"/>
      <c r="BQ78" s="16"/>
      <c r="BS78" s="15"/>
      <c r="BT78" s="16"/>
      <c r="BV78" s="15"/>
      <c r="BW78" s="16"/>
      <c r="BY78" s="15"/>
      <c r="BZ78" s="16"/>
      <c r="CB78" s="442"/>
      <c r="CC78" s="443"/>
      <c r="CE78" s="15"/>
      <c r="CF78" s="16"/>
      <c r="CH78" s="15"/>
      <c r="CI78" s="16"/>
      <c r="CK78" s="234" t="s">
        <v>179</v>
      </c>
      <c r="CL78" s="235">
        <v>21</v>
      </c>
      <c r="CN78" s="15"/>
      <c r="CO78" s="16"/>
    </row>
    <row r="79" spans="1:93" ht="24.95" customHeight="1">
      <c r="A79" s="407" t="str">
        <f ca="1">IFERROR(IF(INDIRECT($A$14&amp;ROW())&lt;&gt;"",COUNTIF(Summary!$B$30:$B$1105,INDIRECT($A$14&amp;ROW())),""),"")</f>
        <v/>
      </c>
      <c r="B79" s="442"/>
      <c r="C79" s="443"/>
      <c r="E79" s="15"/>
      <c r="F79" s="16"/>
      <c r="H79" s="15"/>
      <c r="I79" s="16"/>
      <c r="K79" s="15"/>
      <c r="L79" s="16"/>
      <c r="N79" s="15"/>
      <c r="O79" s="16"/>
      <c r="Q79" s="15"/>
      <c r="R79" s="16"/>
      <c r="T79" s="15"/>
      <c r="U79" s="16"/>
      <c r="W79" s="15"/>
      <c r="X79" s="16"/>
      <c r="Z79" s="15"/>
      <c r="AA79" s="16"/>
      <c r="AC79" s="15"/>
      <c r="AD79" s="16"/>
      <c r="AF79" s="15"/>
      <c r="AG79" s="16"/>
      <c r="AI79" s="15"/>
      <c r="AJ79" s="16"/>
      <c r="AL79" s="15"/>
      <c r="AM79" s="16"/>
      <c r="AO79" s="15"/>
      <c r="AP79" s="16"/>
      <c r="AR79" s="15"/>
      <c r="AS79" s="16"/>
      <c r="AU79" s="15"/>
      <c r="AV79" s="16"/>
      <c r="AX79" s="15"/>
      <c r="AY79" s="400"/>
      <c r="BA79" s="15"/>
      <c r="BB79" s="16"/>
      <c r="BD79" s="15"/>
      <c r="BE79" s="16"/>
      <c r="BG79" s="15"/>
      <c r="BH79" s="16"/>
      <c r="BJ79" s="15"/>
      <c r="BK79" s="16"/>
      <c r="BM79" s="15"/>
      <c r="BN79" s="16"/>
      <c r="BP79" s="15"/>
      <c r="BQ79" s="16"/>
      <c r="BS79" s="15"/>
      <c r="BT79" s="16"/>
      <c r="BV79" s="15"/>
      <c r="BW79" s="16"/>
      <c r="BY79" s="15"/>
      <c r="BZ79" s="16"/>
      <c r="CB79" s="442"/>
      <c r="CC79" s="443"/>
      <c r="CE79" s="15"/>
      <c r="CF79" s="16"/>
      <c r="CH79" s="15"/>
      <c r="CI79" s="16"/>
      <c r="CK79" s="234" t="s">
        <v>180</v>
      </c>
      <c r="CL79" s="235">
        <v>10</v>
      </c>
      <c r="CN79" s="15"/>
      <c r="CO79" s="16"/>
    </row>
    <row r="80" spans="1:93" ht="24.95" customHeight="1">
      <c r="A80" s="407" t="str">
        <f ca="1">IFERROR(IF(INDIRECT($A$14&amp;ROW())&lt;&gt;"",COUNTIF(Summary!$B$30:$B$1105,INDIRECT($A$14&amp;ROW())),""),"")</f>
        <v/>
      </c>
      <c r="B80" s="442"/>
      <c r="C80" s="443"/>
      <c r="E80" s="15"/>
      <c r="F80" s="16"/>
      <c r="H80" s="15"/>
      <c r="I80" s="16"/>
      <c r="K80" s="15"/>
      <c r="L80" s="16"/>
      <c r="N80" s="15"/>
      <c r="O80" s="16"/>
      <c r="Q80" s="15"/>
      <c r="R80" s="16"/>
      <c r="T80" s="15"/>
      <c r="U80" s="16"/>
      <c r="W80" s="15"/>
      <c r="X80" s="16"/>
      <c r="Z80" s="15"/>
      <c r="AA80" s="16"/>
      <c r="AC80" s="15"/>
      <c r="AD80" s="16"/>
      <c r="AF80" s="15"/>
      <c r="AG80" s="16"/>
      <c r="AI80" s="15"/>
      <c r="AJ80" s="16"/>
      <c r="AL80" s="15"/>
      <c r="AM80" s="16"/>
      <c r="AO80" s="15"/>
      <c r="AP80" s="16"/>
      <c r="AR80" s="15"/>
      <c r="AS80" s="16"/>
      <c r="AU80" s="15"/>
      <c r="AV80" s="16"/>
      <c r="AX80" s="15"/>
      <c r="AY80" s="400"/>
      <c r="BA80" s="15"/>
      <c r="BB80" s="16"/>
      <c r="BD80" s="15"/>
      <c r="BE80" s="16"/>
      <c r="BG80" s="15"/>
      <c r="BH80" s="16"/>
      <c r="BJ80" s="15"/>
      <c r="BK80" s="16"/>
      <c r="BM80" s="15"/>
      <c r="BN80" s="16"/>
      <c r="BP80" s="15"/>
      <c r="BQ80" s="16"/>
      <c r="BS80" s="15"/>
      <c r="BT80" s="16"/>
      <c r="BV80" s="15"/>
      <c r="BW80" s="16"/>
      <c r="BY80" s="15"/>
      <c r="BZ80" s="16"/>
      <c r="CB80" s="442"/>
      <c r="CC80" s="443"/>
      <c r="CE80" s="15"/>
      <c r="CF80" s="16"/>
      <c r="CH80" s="15"/>
      <c r="CI80" s="16"/>
      <c r="CK80" s="234" t="s">
        <v>181</v>
      </c>
      <c r="CL80" s="235">
        <v>17</v>
      </c>
      <c r="CN80" s="15"/>
      <c r="CO80" s="16"/>
    </row>
    <row r="81" spans="1:93" ht="24.95" customHeight="1">
      <c r="A81" s="407" t="str">
        <f ca="1">IFERROR(IF(INDIRECT($A$14&amp;ROW())&lt;&gt;"",COUNTIF(Summary!$B$30:$B$1105,INDIRECT($A$14&amp;ROW())),""),"")</f>
        <v/>
      </c>
      <c r="B81" s="442"/>
      <c r="C81" s="443"/>
      <c r="E81" s="15"/>
      <c r="F81" s="16"/>
      <c r="H81" s="15"/>
      <c r="I81" s="16"/>
      <c r="K81" s="15"/>
      <c r="L81" s="16"/>
      <c r="N81" s="15"/>
      <c r="O81" s="16"/>
      <c r="Q81" s="15"/>
      <c r="R81" s="16"/>
      <c r="T81" s="15"/>
      <c r="U81" s="16"/>
      <c r="W81" s="15"/>
      <c r="X81" s="16"/>
      <c r="Z81" s="15"/>
      <c r="AA81" s="16"/>
      <c r="AC81" s="15"/>
      <c r="AD81" s="16"/>
      <c r="AF81" s="15"/>
      <c r="AG81" s="16"/>
      <c r="AI81" s="15"/>
      <c r="AJ81" s="16"/>
      <c r="AL81" s="15"/>
      <c r="AM81" s="16"/>
      <c r="AO81" s="15"/>
      <c r="AP81" s="16"/>
      <c r="AR81" s="15"/>
      <c r="AS81" s="16"/>
      <c r="AU81" s="15"/>
      <c r="AV81" s="16"/>
      <c r="AX81" s="15"/>
      <c r="AY81" s="400"/>
      <c r="BA81" s="15"/>
      <c r="BB81" s="16"/>
      <c r="BD81" s="15"/>
      <c r="BE81" s="16"/>
      <c r="BG81" s="15"/>
      <c r="BH81" s="16"/>
      <c r="BJ81" s="15"/>
      <c r="BK81" s="16"/>
      <c r="BM81" s="15"/>
      <c r="BN81" s="16"/>
      <c r="BP81" s="15"/>
      <c r="BQ81" s="16"/>
      <c r="BS81" s="15"/>
      <c r="BT81" s="16"/>
      <c r="BV81" s="15"/>
      <c r="BW81" s="16"/>
      <c r="BY81" s="15"/>
      <c r="BZ81" s="16"/>
      <c r="CB81" s="442"/>
      <c r="CC81" s="443"/>
      <c r="CE81" s="15"/>
      <c r="CF81" s="16"/>
      <c r="CH81" s="15"/>
      <c r="CI81" s="16"/>
      <c r="CK81" s="234" t="s">
        <v>98</v>
      </c>
      <c r="CL81" s="235">
        <v>57</v>
      </c>
      <c r="CN81" s="15"/>
      <c r="CO81" s="16"/>
    </row>
    <row r="82" spans="1:93" ht="24.95" customHeight="1">
      <c r="A82" s="407" t="str">
        <f ca="1">IFERROR(IF(INDIRECT($A$14&amp;ROW())&lt;&gt;"",COUNTIF(Summary!$B$30:$B$1105,INDIRECT($A$14&amp;ROW())),""),"")</f>
        <v/>
      </c>
      <c r="B82" s="442"/>
      <c r="C82" s="443"/>
      <c r="E82" s="15"/>
      <c r="F82" s="16"/>
      <c r="H82" s="15"/>
      <c r="I82" s="16"/>
      <c r="K82" s="15"/>
      <c r="L82" s="16"/>
      <c r="N82" s="15"/>
      <c r="O82" s="16"/>
      <c r="Q82" s="15"/>
      <c r="R82" s="16"/>
      <c r="T82" s="15"/>
      <c r="U82" s="16"/>
      <c r="W82" s="15"/>
      <c r="X82" s="16"/>
      <c r="Z82" s="15"/>
      <c r="AA82" s="16"/>
      <c r="AC82" s="15"/>
      <c r="AD82" s="16"/>
      <c r="AF82" s="15"/>
      <c r="AG82" s="16"/>
      <c r="AI82" s="15"/>
      <c r="AJ82" s="16"/>
      <c r="AL82" s="15"/>
      <c r="AM82" s="16"/>
      <c r="AO82" s="15"/>
      <c r="AP82" s="16"/>
      <c r="AR82" s="15"/>
      <c r="AS82" s="16"/>
      <c r="AU82" s="15"/>
      <c r="AV82" s="16"/>
      <c r="AX82" s="15"/>
      <c r="AY82" s="400"/>
      <c r="BA82" s="15"/>
      <c r="BB82" s="16"/>
      <c r="BD82" s="15"/>
      <c r="BE82" s="16"/>
      <c r="BG82" s="15"/>
      <c r="BH82" s="16"/>
      <c r="BJ82" s="15"/>
      <c r="BK82" s="16"/>
      <c r="BM82" s="15"/>
      <c r="BN82" s="16"/>
      <c r="BP82" s="15"/>
      <c r="BQ82" s="16"/>
      <c r="BS82" s="15"/>
      <c r="BT82" s="16"/>
      <c r="BV82" s="15"/>
      <c r="BW82" s="16"/>
      <c r="BY82" s="15"/>
      <c r="BZ82" s="16"/>
      <c r="CB82" s="442"/>
      <c r="CC82" s="443"/>
      <c r="CE82" s="15"/>
      <c r="CF82" s="16"/>
      <c r="CH82" s="15"/>
      <c r="CI82" s="16"/>
      <c r="CK82" s="234" t="s">
        <v>99</v>
      </c>
      <c r="CL82" s="235">
        <v>67</v>
      </c>
      <c r="CN82" s="15"/>
      <c r="CO82" s="16"/>
    </row>
    <row r="83" spans="1:93" ht="24.95" customHeight="1">
      <c r="A83" s="407" t="str">
        <f ca="1">IFERROR(IF(INDIRECT($A$14&amp;ROW())&lt;&gt;"",COUNTIF(Summary!$B$30:$B$1105,INDIRECT($A$14&amp;ROW())),""),"")</f>
        <v/>
      </c>
      <c r="B83" s="442"/>
      <c r="C83" s="443"/>
      <c r="E83" s="15"/>
      <c r="F83" s="16"/>
      <c r="H83" s="15"/>
      <c r="I83" s="16"/>
      <c r="K83" s="15"/>
      <c r="L83" s="16"/>
      <c r="N83" s="15"/>
      <c r="O83" s="16"/>
      <c r="Q83" s="15"/>
      <c r="R83" s="16"/>
      <c r="T83" s="15"/>
      <c r="U83" s="16"/>
      <c r="W83" s="15"/>
      <c r="X83" s="16"/>
      <c r="Z83" s="15"/>
      <c r="AA83" s="16"/>
      <c r="AC83" s="15"/>
      <c r="AD83" s="16"/>
      <c r="AF83" s="15"/>
      <c r="AG83" s="16"/>
      <c r="AI83" s="15"/>
      <c r="AJ83" s="16"/>
      <c r="AL83" s="15"/>
      <c r="AM83" s="16"/>
      <c r="AO83" s="15"/>
      <c r="AP83" s="16"/>
      <c r="AR83" s="15"/>
      <c r="AS83" s="16"/>
      <c r="AU83" s="15"/>
      <c r="AV83" s="16"/>
      <c r="AX83" s="15"/>
      <c r="AY83" s="400"/>
      <c r="BA83" s="15"/>
      <c r="BB83" s="16"/>
      <c r="BD83" s="15"/>
      <c r="BE83" s="16"/>
      <c r="BG83" s="15"/>
      <c r="BH83" s="16"/>
      <c r="BJ83" s="15"/>
      <c r="BK83" s="16"/>
      <c r="BM83" s="15"/>
      <c r="BN83" s="16"/>
      <c r="BP83" s="15"/>
      <c r="BQ83" s="16"/>
      <c r="BS83" s="15"/>
      <c r="BT83" s="16"/>
      <c r="BV83" s="15"/>
      <c r="BW83" s="16"/>
      <c r="BY83" s="15"/>
      <c r="BZ83" s="16"/>
      <c r="CB83" s="442"/>
      <c r="CC83" s="443"/>
      <c r="CE83" s="15"/>
      <c r="CF83" s="16"/>
      <c r="CH83" s="15"/>
      <c r="CI83" s="16"/>
      <c r="CK83" s="234" t="s">
        <v>183</v>
      </c>
      <c r="CL83" s="235">
        <v>12</v>
      </c>
      <c r="CN83" s="15"/>
      <c r="CO83" s="16"/>
    </row>
    <row r="84" spans="1:93" ht="24.95" customHeight="1">
      <c r="A84" s="407" t="str">
        <f ca="1">IFERROR(IF(INDIRECT($A$14&amp;ROW())&lt;&gt;"",COUNTIF(Summary!$B$30:$B$1105,INDIRECT($A$14&amp;ROW())),""),"")</f>
        <v/>
      </c>
      <c r="B84" s="442"/>
      <c r="C84" s="443"/>
      <c r="E84" s="15"/>
      <c r="F84" s="16"/>
      <c r="H84" s="15"/>
      <c r="I84" s="16"/>
      <c r="K84" s="15"/>
      <c r="L84" s="16"/>
      <c r="N84" s="15"/>
      <c r="O84" s="16"/>
      <c r="Q84" s="15"/>
      <c r="R84" s="16"/>
      <c r="T84" s="15"/>
      <c r="U84" s="16"/>
      <c r="W84" s="15"/>
      <c r="X84" s="16"/>
      <c r="Z84" s="15"/>
      <c r="AA84" s="16"/>
      <c r="AC84" s="15"/>
      <c r="AD84" s="16"/>
      <c r="AF84" s="15"/>
      <c r="AG84" s="16"/>
      <c r="AI84" s="15"/>
      <c r="AJ84" s="16"/>
      <c r="AL84" s="15"/>
      <c r="AM84" s="16"/>
      <c r="AO84" s="15"/>
      <c r="AP84" s="16"/>
      <c r="AR84" s="15"/>
      <c r="AS84" s="16"/>
      <c r="AU84" s="15"/>
      <c r="AV84" s="16"/>
      <c r="AX84" s="15"/>
      <c r="AY84" s="400"/>
      <c r="BA84" s="15"/>
      <c r="BB84" s="16"/>
      <c r="BD84" s="15"/>
      <c r="BE84" s="16"/>
      <c r="BG84" s="15"/>
      <c r="BH84" s="16"/>
      <c r="BJ84" s="15"/>
      <c r="BK84" s="16"/>
      <c r="BM84" s="15"/>
      <c r="BN84" s="16"/>
      <c r="BP84" s="15"/>
      <c r="BQ84" s="16"/>
      <c r="BS84" s="15"/>
      <c r="BT84" s="16"/>
      <c r="BV84" s="15"/>
      <c r="BW84" s="16"/>
      <c r="BY84" s="15"/>
      <c r="BZ84" s="16"/>
      <c r="CB84" s="442"/>
      <c r="CC84" s="443"/>
      <c r="CE84" s="15"/>
      <c r="CF84" s="16"/>
      <c r="CH84" s="15"/>
      <c r="CI84" s="16"/>
      <c r="CK84" s="234" t="s">
        <v>184</v>
      </c>
      <c r="CL84" s="235">
        <v>3</v>
      </c>
      <c r="CN84" s="15"/>
      <c r="CO84" s="16"/>
    </row>
    <row r="85" spans="1:93" ht="24.95" customHeight="1">
      <c r="A85" s="407" t="str">
        <f ca="1">IFERROR(IF(INDIRECT($A$14&amp;ROW())&lt;&gt;"",COUNTIF(Summary!$B$30:$B$1105,INDIRECT($A$14&amp;ROW())),""),"")</f>
        <v/>
      </c>
      <c r="B85" s="442"/>
      <c r="C85" s="443"/>
      <c r="E85" s="15"/>
      <c r="F85" s="16"/>
      <c r="H85" s="15"/>
      <c r="I85" s="16"/>
      <c r="K85" s="15"/>
      <c r="L85" s="16"/>
      <c r="N85" s="15"/>
      <c r="O85" s="16"/>
      <c r="Q85" s="15"/>
      <c r="R85" s="16"/>
      <c r="T85" s="15"/>
      <c r="U85" s="16"/>
      <c r="W85" s="15"/>
      <c r="X85" s="16"/>
      <c r="Z85" s="15"/>
      <c r="AA85" s="16"/>
      <c r="AC85" s="15"/>
      <c r="AD85" s="16"/>
      <c r="AF85" s="15"/>
      <c r="AG85" s="16"/>
      <c r="AI85" s="15"/>
      <c r="AJ85" s="16"/>
      <c r="AL85" s="15"/>
      <c r="AM85" s="16"/>
      <c r="AO85" s="15"/>
      <c r="AP85" s="16"/>
      <c r="AR85" s="15"/>
      <c r="AS85" s="16"/>
      <c r="AU85" s="15"/>
      <c r="AV85" s="16"/>
      <c r="AX85" s="15"/>
      <c r="AY85" s="400"/>
      <c r="BA85" s="15"/>
      <c r="BB85" s="16"/>
      <c r="BD85" s="15"/>
      <c r="BE85" s="16"/>
      <c r="BG85" s="15"/>
      <c r="BH85" s="16"/>
      <c r="BJ85" s="15"/>
      <c r="BK85" s="16"/>
      <c r="BM85" s="15"/>
      <c r="BN85" s="16"/>
      <c r="BP85" s="15"/>
      <c r="BQ85" s="16"/>
      <c r="BS85" s="15"/>
      <c r="BT85" s="16"/>
      <c r="BV85" s="15"/>
      <c r="BW85" s="16"/>
      <c r="BY85" s="15"/>
      <c r="BZ85" s="16"/>
      <c r="CB85" s="442"/>
      <c r="CC85" s="443"/>
      <c r="CE85" s="15"/>
      <c r="CF85" s="16"/>
      <c r="CH85" s="15"/>
      <c r="CI85" s="16"/>
      <c r="CK85" s="234" t="s">
        <v>1258</v>
      </c>
      <c r="CL85" s="235">
        <v>3</v>
      </c>
      <c r="CN85" s="15"/>
      <c r="CO85" s="16"/>
    </row>
    <row r="86" spans="1:93" ht="24.95" customHeight="1">
      <c r="A86" s="407" t="str">
        <f ca="1">IFERROR(IF(INDIRECT($A$14&amp;ROW())&lt;&gt;"",COUNTIF(Summary!$B$30:$B$1105,INDIRECT($A$14&amp;ROW())),""),"")</f>
        <v/>
      </c>
      <c r="B86" s="442"/>
      <c r="C86" s="443"/>
      <c r="E86" s="15"/>
      <c r="F86" s="16"/>
      <c r="H86" s="15"/>
      <c r="I86" s="16"/>
      <c r="K86" s="15"/>
      <c r="L86" s="16"/>
      <c r="N86" s="15"/>
      <c r="O86" s="16"/>
      <c r="Q86" s="15"/>
      <c r="R86" s="16"/>
      <c r="T86" s="15"/>
      <c r="U86" s="16"/>
      <c r="W86" s="15"/>
      <c r="X86" s="16"/>
      <c r="Z86" s="15"/>
      <c r="AA86" s="16"/>
      <c r="AC86" s="15"/>
      <c r="AD86" s="16"/>
      <c r="AF86" s="15"/>
      <c r="AG86" s="16"/>
      <c r="AI86" s="15"/>
      <c r="AJ86" s="16"/>
      <c r="AL86" s="15"/>
      <c r="AM86" s="16"/>
      <c r="AO86" s="15"/>
      <c r="AP86" s="16"/>
      <c r="AR86" s="15"/>
      <c r="AS86" s="16"/>
      <c r="AU86" s="15"/>
      <c r="AV86" s="16"/>
      <c r="AX86" s="15"/>
      <c r="AY86" s="400"/>
      <c r="BA86" s="15"/>
      <c r="BB86" s="16"/>
      <c r="BD86" s="15"/>
      <c r="BE86" s="16"/>
      <c r="BG86" s="15"/>
      <c r="BH86" s="16"/>
      <c r="BJ86" s="15"/>
      <c r="BK86" s="16"/>
      <c r="BM86" s="15"/>
      <c r="BN86" s="16"/>
      <c r="BP86" s="15"/>
      <c r="BQ86" s="16"/>
      <c r="BS86" s="15"/>
      <c r="BT86" s="16"/>
      <c r="BV86" s="15"/>
      <c r="BW86" s="16"/>
      <c r="BY86" s="15"/>
      <c r="BZ86" s="16"/>
      <c r="CB86" s="442"/>
      <c r="CC86" s="443"/>
      <c r="CE86" s="15"/>
      <c r="CF86" s="16"/>
      <c r="CH86" s="15"/>
      <c r="CI86" s="16"/>
      <c r="CK86" s="234" t="s">
        <v>1221</v>
      </c>
      <c r="CL86" s="235">
        <v>14</v>
      </c>
      <c r="CN86" s="15"/>
      <c r="CO86" s="16"/>
    </row>
    <row r="87" spans="1:93" ht="24.95" customHeight="1">
      <c r="A87" s="407" t="str">
        <f ca="1">IFERROR(IF(INDIRECT($A$14&amp;ROW())&lt;&gt;"",COUNTIF(Summary!$B$30:$B$1105,INDIRECT($A$14&amp;ROW())),""),"")</f>
        <v/>
      </c>
      <c r="B87" s="442"/>
      <c r="C87" s="443"/>
      <c r="E87" s="15"/>
      <c r="F87" s="16"/>
      <c r="H87" s="15"/>
      <c r="I87" s="16"/>
      <c r="K87" s="15"/>
      <c r="L87" s="16"/>
      <c r="N87" s="15"/>
      <c r="O87" s="16"/>
      <c r="Q87" s="15"/>
      <c r="R87" s="16"/>
      <c r="T87" s="15"/>
      <c r="U87" s="16"/>
      <c r="W87" s="15"/>
      <c r="X87" s="16"/>
      <c r="Z87" s="15"/>
      <c r="AA87" s="16"/>
      <c r="AC87" s="15"/>
      <c r="AD87" s="16"/>
      <c r="AF87" s="15"/>
      <c r="AG87" s="16"/>
      <c r="AI87" s="15"/>
      <c r="AJ87" s="16"/>
      <c r="AL87" s="15"/>
      <c r="AM87" s="16"/>
      <c r="AO87" s="15"/>
      <c r="AP87" s="16"/>
      <c r="AR87" s="15"/>
      <c r="AS87" s="16"/>
      <c r="AU87" s="15"/>
      <c r="AV87" s="16"/>
      <c r="AX87" s="15"/>
      <c r="AY87" s="400"/>
      <c r="BA87" s="15"/>
      <c r="BB87" s="16"/>
      <c r="BD87" s="15"/>
      <c r="BE87" s="16"/>
      <c r="BG87" s="15"/>
      <c r="BH87" s="16"/>
      <c r="BJ87" s="15"/>
      <c r="BK87" s="16"/>
      <c r="BM87" s="15"/>
      <c r="BN87" s="16"/>
      <c r="BP87" s="15"/>
      <c r="BQ87" s="16"/>
      <c r="BS87" s="15"/>
      <c r="BT87" s="16"/>
      <c r="BV87" s="15"/>
      <c r="BW87" s="16"/>
      <c r="BY87" s="15"/>
      <c r="BZ87" s="16"/>
      <c r="CB87" s="442"/>
      <c r="CC87" s="443"/>
      <c r="CE87" s="15"/>
      <c r="CF87" s="16"/>
      <c r="CH87" s="15"/>
      <c r="CI87" s="16"/>
      <c r="CK87" s="234" t="s">
        <v>1222</v>
      </c>
      <c r="CL87" s="235">
        <v>2</v>
      </c>
      <c r="CN87" s="15"/>
      <c r="CO87" s="16"/>
    </row>
    <row r="88" spans="1:93" ht="24.95" customHeight="1">
      <c r="A88" s="407" t="str">
        <f ca="1">IFERROR(IF(INDIRECT($A$14&amp;ROW())&lt;&gt;"",COUNTIF(Summary!$B$30:$B$1105,INDIRECT($A$14&amp;ROW())),""),"")</f>
        <v/>
      </c>
      <c r="B88" s="442"/>
      <c r="C88" s="443"/>
      <c r="E88" s="15"/>
      <c r="F88" s="16"/>
      <c r="H88" s="15"/>
      <c r="I88" s="16"/>
      <c r="K88" s="15"/>
      <c r="L88" s="16"/>
      <c r="N88" s="15"/>
      <c r="O88" s="16"/>
      <c r="Q88" s="15"/>
      <c r="R88" s="16"/>
      <c r="T88" s="15"/>
      <c r="U88" s="16"/>
      <c r="W88" s="15"/>
      <c r="X88" s="16"/>
      <c r="Z88" s="15"/>
      <c r="AA88" s="16"/>
      <c r="AC88" s="15"/>
      <c r="AD88" s="16"/>
      <c r="AF88" s="15"/>
      <c r="AG88" s="16"/>
      <c r="AI88" s="15"/>
      <c r="AJ88" s="16"/>
      <c r="AL88" s="15"/>
      <c r="AM88" s="16"/>
      <c r="AO88" s="15"/>
      <c r="AP88" s="16"/>
      <c r="AR88" s="15"/>
      <c r="AS88" s="16"/>
      <c r="AU88" s="15"/>
      <c r="AV88" s="16"/>
      <c r="AX88" s="15"/>
      <c r="AY88" s="400"/>
      <c r="BA88" s="15"/>
      <c r="BB88" s="16"/>
      <c r="BD88" s="15"/>
      <c r="BE88" s="16"/>
      <c r="BG88" s="15"/>
      <c r="BH88" s="16"/>
      <c r="BJ88" s="15"/>
      <c r="BK88" s="16"/>
      <c r="BM88" s="15"/>
      <c r="BN88" s="16"/>
      <c r="BP88" s="15"/>
      <c r="BQ88" s="16"/>
      <c r="BS88" s="15"/>
      <c r="BT88" s="16"/>
      <c r="BV88" s="15"/>
      <c r="BW88" s="16"/>
      <c r="BY88" s="15"/>
      <c r="BZ88" s="16"/>
      <c r="CB88" s="442"/>
      <c r="CC88" s="443"/>
      <c r="CE88" s="15"/>
      <c r="CF88" s="16"/>
      <c r="CH88" s="15"/>
      <c r="CI88" s="16"/>
      <c r="CK88" s="234" t="s">
        <v>1223</v>
      </c>
      <c r="CL88" s="235">
        <v>1</v>
      </c>
      <c r="CN88" s="15"/>
      <c r="CO88" s="16"/>
    </row>
    <row r="89" spans="1:93" ht="24.95" customHeight="1">
      <c r="A89" s="407" t="str">
        <f ca="1">IFERROR(IF(INDIRECT($A$14&amp;ROW())&lt;&gt;"",COUNTIF(Summary!$B$30:$B$1105,INDIRECT($A$14&amp;ROW())),""),"")</f>
        <v/>
      </c>
      <c r="B89" s="442"/>
      <c r="C89" s="443"/>
      <c r="E89" s="15"/>
      <c r="F89" s="16"/>
      <c r="H89" s="15"/>
      <c r="I89" s="16"/>
      <c r="K89" s="15"/>
      <c r="L89" s="16"/>
      <c r="N89" s="15"/>
      <c r="O89" s="16"/>
      <c r="Q89" s="15"/>
      <c r="R89" s="16"/>
      <c r="T89" s="15"/>
      <c r="U89" s="16"/>
      <c r="W89" s="15"/>
      <c r="X89" s="16"/>
      <c r="Z89" s="15"/>
      <c r="AA89" s="16"/>
      <c r="AC89" s="15"/>
      <c r="AD89" s="16"/>
      <c r="AF89" s="15"/>
      <c r="AG89" s="16"/>
      <c r="AI89" s="15"/>
      <c r="AJ89" s="16"/>
      <c r="AL89" s="15"/>
      <c r="AM89" s="16"/>
      <c r="AO89" s="15"/>
      <c r="AP89" s="16"/>
      <c r="AR89" s="15"/>
      <c r="AS89" s="16"/>
      <c r="AU89" s="15"/>
      <c r="AV89" s="16"/>
      <c r="AX89" s="15"/>
      <c r="AY89" s="400"/>
      <c r="BA89" s="15"/>
      <c r="BB89" s="16"/>
      <c r="BD89" s="15"/>
      <c r="BE89" s="16"/>
      <c r="BG89" s="15"/>
      <c r="BH89" s="16"/>
      <c r="BJ89" s="15"/>
      <c r="BK89" s="16"/>
      <c r="BM89" s="15"/>
      <c r="BN89" s="16"/>
      <c r="BP89" s="15"/>
      <c r="BQ89" s="16"/>
      <c r="BS89" s="15"/>
      <c r="BT89" s="16"/>
      <c r="BV89" s="15"/>
      <c r="BW89" s="16"/>
      <c r="BY89" s="15"/>
      <c r="BZ89" s="16"/>
      <c r="CB89" s="442"/>
      <c r="CC89" s="443"/>
      <c r="CE89" s="15"/>
      <c r="CF89" s="16"/>
      <c r="CH89" s="15"/>
      <c r="CI89" s="16"/>
      <c r="CK89" s="234" t="s">
        <v>1259</v>
      </c>
      <c r="CL89" s="235">
        <v>2</v>
      </c>
      <c r="CN89" s="15"/>
      <c r="CO89" s="16"/>
    </row>
    <row r="90" spans="1:93" ht="24.95" customHeight="1">
      <c r="A90" s="407" t="str">
        <f ca="1">IFERROR(IF(INDIRECT($A$14&amp;ROW())&lt;&gt;"",COUNTIF(Summary!$B$30:$B$1105,INDIRECT($A$14&amp;ROW())),""),"")</f>
        <v/>
      </c>
      <c r="B90" s="442"/>
      <c r="C90" s="443"/>
      <c r="E90" s="15"/>
      <c r="F90" s="16"/>
      <c r="H90" s="15"/>
      <c r="I90" s="16"/>
      <c r="K90" s="15"/>
      <c r="L90" s="16"/>
      <c r="N90" s="15"/>
      <c r="O90" s="16"/>
      <c r="Q90" s="15"/>
      <c r="R90" s="16"/>
      <c r="T90" s="15"/>
      <c r="U90" s="16"/>
      <c r="W90" s="15"/>
      <c r="X90" s="16"/>
      <c r="Z90" s="15"/>
      <c r="AA90" s="16"/>
      <c r="AC90" s="15"/>
      <c r="AD90" s="16"/>
      <c r="AF90" s="15"/>
      <c r="AG90" s="16"/>
      <c r="AI90" s="15"/>
      <c r="AJ90" s="16"/>
      <c r="AL90" s="15"/>
      <c r="AM90" s="16"/>
      <c r="AO90" s="15"/>
      <c r="AP90" s="16"/>
      <c r="AR90" s="15"/>
      <c r="AS90" s="16"/>
      <c r="AU90" s="15"/>
      <c r="AV90" s="16"/>
      <c r="AX90" s="15"/>
      <c r="AY90" s="400"/>
      <c r="BA90" s="15"/>
      <c r="BB90" s="16"/>
      <c r="BD90" s="15"/>
      <c r="BE90" s="16"/>
      <c r="BG90" s="15"/>
      <c r="BH90" s="16"/>
      <c r="BJ90" s="15"/>
      <c r="BK90" s="16"/>
      <c r="BM90" s="15"/>
      <c r="BN90" s="16"/>
      <c r="BP90" s="15"/>
      <c r="BQ90" s="16"/>
      <c r="BS90" s="15"/>
      <c r="BT90" s="16"/>
      <c r="BV90" s="15"/>
      <c r="BW90" s="16"/>
      <c r="BY90" s="15"/>
      <c r="BZ90" s="16"/>
      <c r="CB90" s="442"/>
      <c r="CC90" s="443"/>
      <c r="CE90" s="15"/>
      <c r="CF90" s="16"/>
      <c r="CH90" s="15"/>
      <c r="CI90" s="16"/>
      <c r="CK90" s="234" t="s">
        <v>185</v>
      </c>
      <c r="CL90" s="235">
        <v>1</v>
      </c>
      <c r="CN90" s="15"/>
      <c r="CO90" s="16"/>
    </row>
    <row r="91" spans="1:93" ht="24.95" customHeight="1">
      <c r="A91" s="407" t="str">
        <f ca="1">IFERROR(IF(INDIRECT($A$14&amp;ROW())&lt;&gt;"",COUNTIF(Summary!$B$30:$B$1105,INDIRECT($A$14&amp;ROW())),""),"")</f>
        <v/>
      </c>
      <c r="B91" s="442"/>
      <c r="C91" s="443"/>
      <c r="E91" s="15"/>
      <c r="F91" s="16"/>
      <c r="H91" s="15"/>
      <c r="I91" s="16"/>
      <c r="K91" s="15"/>
      <c r="L91" s="16"/>
      <c r="N91" s="15"/>
      <c r="O91" s="16"/>
      <c r="Q91" s="15"/>
      <c r="R91" s="16"/>
      <c r="T91" s="15"/>
      <c r="U91" s="16"/>
      <c r="W91" s="15"/>
      <c r="X91" s="16"/>
      <c r="Z91" s="15"/>
      <c r="AA91" s="16"/>
      <c r="AC91" s="15"/>
      <c r="AD91" s="16"/>
      <c r="AF91" s="15"/>
      <c r="AG91" s="16"/>
      <c r="AI91" s="15"/>
      <c r="AJ91" s="16"/>
      <c r="AL91" s="15"/>
      <c r="AM91" s="16"/>
      <c r="AO91" s="15"/>
      <c r="AP91" s="16"/>
      <c r="AR91" s="15"/>
      <c r="AS91" s="16"/>
      <c r="AU91" s="15"/>
      <c r="AV91" s="16"/>
      <c r="AX91" s="15"/>
      <c r="AY91" s="400"/>
      <c r="BA91" s="15"/>
      <c r="BB91" s="16"/>
      <c r="BD91" s="15"/>
      <c r="BE91" s="16"/>
      <c r="BG91" s="15"/>
      <c r="BH91" s="16"/>
      <c r="BJ91" s="15"/>
      <c r="BK91" s="16"/>
      <c r="BM91" s="15"/>
      <c r="BN91" s="16"/>
      <c r="BP91" s="15"/>
      <c r="BQ91" s="16"/>
      <c r="BS91" s="15"/>
      <c r="BT91" s="16"/>
      <c r="BV91" s="15"/>
      <c r="BW91" s="16"/>
      <c r="BY91" s="15"/>
      <c r="BZ91" s="16"/>
      <c r="CB91" s="442"/>
      <c r="CC91" s="443"/>
      <c r="CE91" s="15"/>
      <c r="CF91" s="16"/>
      <c r="CH91" s="15"/>
      <c r="CI91" s="16"/>
      <c r="CK91" s="234" t="s">
        <v>186</v>
      </c>
      <c r="CL91" s="235">
        <v>2</v>
      </c>
      <c r="CN91" s="15"/>
      <c r="CO91" s="16"/>
    </row>
    <row r="92" spans="1:93" ht="24.95" customHeight="1">
      <c r="A92" s="407" t="str">
        <f ca="1">IFERROR(IF(INDIRECT($A$14&amp;ROW())&lt;&gt;"",COUNTIF(Summary!$B$30:$B$1105,INDIRECT($A$14&amp;ROW())),""),"")</f>
        <v/>
      </c>
      <c r="B92" s="442"/>
      <c r="C92" s="443"/>
      <c r="E92" s="15"/>
      <c r="F92" s="16"/>
      <c r="H92" s="15"/>
      <c r="I92" s="16"/>
      <c r="K92" s="15"/>
      <c r="L92" s="16"/>
      <c r="N92" s="15"/>
      <c r="O92" s="16"/>
      <c r="Q92" s="15"/>
      <c r="R92" s="16"/>
      <c r="T92" s="15"/>
      <c r="U92" s="16"/>
      <c r="W92" s="15"/>
      <c r="X92" s="16"/>
      <c r="Z92" s="15"/>
      <c r="AA92" s="16"/>
      <c r="AC92" s="15"/>
      <c r="AD92" s="16"/>
      <c r="AF92" s="15"/>
      <c r="AG92" s="16"/>
      <c r="AI92" s="15"/>
      <c r="AJ92" s="16"/>
      <c r="AL92" s="15"/>
      <c r="AM92" s="16"/>
      <c r="AO92" s="15"/>
      <c r="AP92" s="16"/>
      <c r="AR92" s="15"/>
      <c r="AS92" s="16"/>
      <c r="AU92" s="15"/>
      <c r="AV92" s="16"/>
      <c r="AX92" s="15"/>
      <c r="AY92" s="400"/>
      <c r="BA92" s="15"/>
      <c r="BB92" s="16"/>
      <c r="BD92" s="15"/>
      <c r="BE92" s="16"/>
      <c r="BG92" s="15"/>
      <c r="BH92" s="16"/>
      <c r="BJ92" s="15"/>
      <c r="BK92" s="16"/>
      <c r="BM92" s="15"/>
      <c r="BN92" s="16"/>
      <c r="BP92" s="15"/>
      <c r="BQ92" s="16"/>
      <c r="BS92" s="15"/>
      <c r="BT92" s="16"/>
      <c r="BV92" s="15"/>
      <c r="BW92" s="16"/>
      <c r="BY92" s="15"/>
      <c r="BZ92" s="16"/>
      <c r="CB92" s="442"/>
      <c r="CC92" s="443"/>
      <c r="CE92" s="15"/>
      <c r="CF92" s="16"/>
      <c r="CH92" s="15"/>
      <c r="CI92" s="16"/>
      <c r="CK92" s="234" t="s">
        <v>188</v>
      </c>
      <c r="CL92" s="235">
        <v>2</v>
      </c>
      <c r="CN92" s="15"/>
      <c r="CO92" s="16"/>
    </row>
    <row r="93" spans="1:93" ht="24.95" customHeight="1">
      <c r="A93" s="407" t="str">
        <f ca="1">IFERROR(IF(INDIRECT($A$14&amp;ROW())&lt;&gt;"",COUNTIF(Summary!$B$30:$B$1105,INDIRECT($A$14&amp;ROW())),""),"")</f>
        <v/>
      </c>
      <c r="B93" s="442"/>
      <c r="C93" s="443"/>
      <c r="E93" s="15"/>
      <c r="F93" s="16"/>
      <c r="H93" s="15"/>
      <c r="I93" s="16"/>
      <c r="K93" s="15"/>
      <c r="L93" s="16"/>
      <c r="N93" s="15"/>
      <c r="O93" s="16"/>
      <c r="Q93" s="15"/>
      <c r="R93" s="16"/>
      <c r="T93" s="15"/>
      <c r="U93" s="16"/>
      <c r="W93" s="15"/>
      <c r="X93" s="16"/>
      <c r="Z93" s="15"/>
      <c r="AA93" s="16"/>
      <c r="AC93" s="15"/>
      <c r="AD93" s="16"/>
      <c r="AF93" s="15"/>
      <c r="AG93" s="16"/>
      <c r="AI93" s="15"/>
      <c r="AJ93" s="16"/>
      <c r="AL93" s="15"/>
      <c r="AM93" s="16"/>
      <c r="AO93" s="15"/>
      <c r="AP93" s="16"/>
      <c r="AR93" s="15"/>
      <c r="AS93" s="16"/>
      <c r="AU93" s="15"/>
      <c r="AV93" s="16"/>
      <c r="AX93" s="15"/>
      <c r="AY93" s="400"/>
      <c r="BA93" s="15"/>
      <c r="BB93" s="16"/>
      <c r="BD93" s="15"/>
      <c r="BE93" s="16"/>
      <c r="BG93" s="15"/>
      <c r="BH93" s="16"/>
      <c r="BJ93" s="15"/>
      <c r="BK93" s="16"/>
      <c r="BM93" s="15"/>
      <c r="BN93" s="16"/>
      <c r="BP93" s="15"/>
      <c r="BQ93" s="16"/>
      <c r="BS93" s="15"/>
      <c r="BT93" s="16"/>
      <c r="BV93" s="15"/>
      <c r="BW93" s="16"/>
      <c r="BY93" s="15"/>
      <c r="BZ93" s="16"/>
      <c r="CB93" s="442"/>
      <c r="CC93" s="443"/>
      <c r="CE93" s="15"/>
      <c r="CF93" s="16"/>
      <c r="CH93" s="15"/>
      <c r="CI93" s="16"/>
      <c r="CK93" s="234" t="s">
        <v>189</v>
      </c>
      <c r="CL93" s="235">
        <v>2</v>
      </c>
      <c r="CN93" s="15"/>
      <c r="CO93" s="16"/>
    </row>
    <row r="94" spans="1:93" ht="24.95" customHeight="1">
      <c r="A94" s="407" t="str">
        <f ca="1">IFERROR(IF(INDIRECT($A$14&amp;ROW())&lt;&gt;"",COUNTIF(Summary!$B$30:$B$1105,INDIRECT($A$14&amp;ROW())),""),"")</f>
        <v/>
      </c>
      <c r="B94" s="442"/>
      <c r="C94" s="443"/>
      <c r="E94" s="15"/>
      <c r="F94" s="16"/>
      <c r="H94" s="15"/>
      <c r="I94" s="16"/>
      <c r="K94" s="15"/>
      <c r="L94" s="16"/>
      <c r="N94" s="15"/>
      <c r="O94" s="16"/>
      <c r="Q94" s="15"/>
      <c r="R94" s="16"/>
      <c r="T94" s="15"/>
      <c r="U94" s="16"/>
      <c r="W94" s="15"/>
      <c r="X94" s="16"/>
      <c r="Z94" s="15"/>
      <c r="AA94" s="16"/>
      <c r="AC94" s="15"/>
      <c r="AD94" s="16"/>
      <c r="AF94" s="15"/>
      <c r="AG94" s="16"/>
      <c r="AI94" s="15"/>
      <c r="AJ94" s="16"/>
      <c r="AL94" s="15"/>
      <c r="AM94" s="16"/>
      <c r="AO94" s="15"/>
      <c r="AP94" s="16"/>
      <c r="AR94" s="15"/>
      <c r="AS94" s="16"/>
      <c r="AU94" s="15"/>
      <c r="AV94" s="16"/>
      <c r="AX94" s="15"/>
      <c r="AY94" s="400"/>
      <c r="BA94" s="15"/>
      <c r="BB94" s="16"/>
      <c r="BD94" s="15"/>
      <c r="BE94" s="16"/>
      <c r="BG94" s="15"/>
      <c r="BH94" s="16"/>
      <c r="BJ94" s="15"/>
      <c r="BK94" s="16"/>
      <c r="BM94" s="15"/>
      <c r="BN94" s="16"/>
      <c r="BP94" s="15"/>
      <c r="BQ94" s="16"/>
      <c r="BS94" s="15"/>
      <c r="BT94" s="16"/>
      <c r="BV94" s="15"/>
      <c r="BW94" s="16"/>
      <c r="BY94" s="15"/>
      <c r="BZ94" s="16"/>
      <c r="CB94" s="442"/>
      <c r="CC94" s="443"/>
      <c r="CE94" s="15"/>
      <c r="CF94" s="16"/>
      <c r="CH94" s="15"/>
      <c r="CI94" s="16"/>
      <c r="CK94" s="234" t="s">
        <v>194</v>
      </c>
      <c r="CL94" s="235">
        <v>1</v>
      </c>
      <c r="CN94" s="15"/>
      <c r="CO94" s="16"/>
    </row>
    <row r="95" spans="1:93" ht="24.95" customHeight="1">
      <c r="A95" s="407" t="str">
        <f ca="1">IFERROR(IF(INDIRECT($A$14&amp;ROW())&lt;&gt;"",COUNTIF(Summary!$B$30:$B$1105,INDIRECT($A$14&amp;ROW())),""),"")</f>
        <v/>
      </c>
      <c r="B95" s="442"/>
      <c r="C95" s="443"/>
      <c r="E95" s="15"/>
      <c r="F95" s="16"/>
      <c r="H95" s="15"/>
      <c r="I95" s="16"/>
      <c r="K95" s="15"/>
      <c r="L95" s="16"/>
      <c r="N95" s="15"/>
      <c r="O95" s="16"/>
      <c r="Q95" s="15"/>
      <c r="R95" s="16"/>
      <c r="T95" s="15"/>
      <c r="U95" s="16"/>
      <c r="W95" s="15"/>
      <c r="X95" s="16"/>
      <c r="Z95" s="15"/>
      <c r="AA95" s="16"/>
      <c r="AC95" s="15"/>
      <c r="AD95" s="16"/>
      <c r="AF95" s="15"/>
      <c r="AG95" s="16"/>
      <c r="AI95" s="15"/>
      <c r="AJ95" s="16"/>
      <c r="AL95" s="15"/>
      <c r="AM95" s="16"/>
      <c r="AO95" s="15"/>
      <c r="AP95" s="16"/>
      <c r="AR95" s="15"/>
      <c r="AS95" s="16"/>
      <c r="AU95" s="15"/>
      <c r="AV95" s="16"/>
      <c r="AX95" s="15"/>
      <c r="AY95" s="400"/>
      <c r="BA95" s="15"/>
      <c r="BB95" s="16"/>
      <c r="BD95" s="15"/>
      <c r="BE95" s="16"/>
      <c r="BG95" s="15"/>
      <c r="BH95" s="16"/>
      <c r="BJ95" s="15"/>
      <c r="BK95" s="16"/>
      <c r="BM95" s="15"/>
      <c r="BN95" s="16"/>
      <c r="BP95" s="15"/>
      <c r="BQ95" s="16"/>
      <c r="BS95" s="15"/>
      <c r="BT95" s="16"/>
      <c r="BV95" s="15"/>
      <c r="BW95" s="16"/>
      <c r="BY95" s="15"/>
      <c r="BZ95" s="16"/>
      <c r="CB95" s="442"/>
      <c r="CC95" s="443"/>
      <c r="CE95" s="15"/>
      <c r="CF95" s="16"/>
      <c r="CH95" s="15"/>
      <c r="CI95" s="16"/>
      <c r="CK95" s="234" t="s">
        <v>197</v>
      </c>
      <c r="CL95" s="235">
        <v>1</v>
      </c>
      <c r="CN95" s="15"/>
      <c r="CO95" s="16"/>
    </row>
    <row r="96" spans="1:93" ht="24.95" customHeight="1">
      <c r="A96" s="407" t="str">
        <f ca="1">IFERROR(IF(INDIRECT($A$14&amp;ROW())&lt;&gt;"",COUNTIF(Summary!$B$30:$B$1105,INDIRECT($A$14&amp;ROW())),""),"")</f>
        <v/>
      </c>
      <c r="B96" s="442"/>
      <c r="C96" s="443"/>
      <c r="E96" s="15"/>
      <c r="F96" s="16"/>
      <c r="H96" s="15"/>
      <c r="I96" s="16"/>
      <c r="K96" s="15"/>
      <c r="L96" s="16"/>
      <c r="N96" s="15"/>
      <c r="O96" s="16"/>
      <c r="Q96" s="15"/>
      <c r="R96" s="16"/>
      <c r="T96" s="15"/>
      <c r="U96" s="16"/>
      <c r="W96" s="15"/>
      <c r="X96" s="16"/>
      <c r="Z96" s="15"/>
      <c r="AA96" s="16"/>
      <c r="AC96" s="15"/>
      <c r="AD96" s="16"/>
      <c r="AF96" s="15"/>
      <c r="AG96" s="16"/>
      <c r="AI96" s="15"/>
      <c r="AJ96" s="16"/>
      <c r="AL96" s="15"/>
      <c r="AM96" s="16"/>
      <c r="AO96" s="15"/>
      <c r="AP96" s="16"/>
      <c r="AR96" s="15"/>
      <c r="AS96" s="16"/>
      <c r="AU96" s="15"/>
      <c r="AV96" s="16"/>
      <c r="AX96" s="15"/>
      <c r="AY96" s="400"/>
      <c r="BA96" s="15"/>
      <c r="BB96" s="16"/>
      <c r="BD96" s="15"/>
      <c r="BE96" s="16"/>
      <c r="BG96" s="15"/>
      <c r="BH96" s="16"/>
      <c r="BJ96" s="15"/>
      <c r="BK96" s="16"/>
      <c r="BM96" s="15"/>
      <c r="BN96" s="16"/>
      <c r="BP96" s="15"/>
      <c r="BQ96" s="16"/>
      <c r="BS96" s="15"/>
      <c r="BT96" s="16"/>
      <c r="BV96" s="15"/>
      <c r="BW96" s="16"/>
      <c r="BY96" s="15"/>
      <c r="BZ96" s="16"/>
      <c r="CB96" s="442"/>
      <c r="CC96" s="443"/>
      <c r="CE96" s="15"/>
      <c r="CF96" s="16"/>
      <c r="CH96" s="15"/>
      <c r="CI96" s="16"/>
      <c r="CK96" s="234" t="s">
        <v>203</v>
      </c>
      <c r="CL96" s="235">
        <v>1</v>
      </c>
      <c r="CN96" s="15"/>
      <c r="CO96" s="16"/>
    </row>
    <row r="97" spans="1:93" ht="24.95" customHeight="1">
      <c r="A97" s="407" t="str">
        <f ca="1">IFERROR(IF(INDIRECT($A$14&amp;ROW())&lt;&gt;"",COUNTIF(Summary!$B$30:$B$1105,INDIRECT($A$14&amp;ROW())),""),"")</f>
        <v/>
      </c>
      <c r="B97" s="442"/>
      <c r="C97" s="443"/>
      <c r="E97" s="15"/>
      <c r="F97" s="16"/>
      <c r="H97" s="15"/>
      <c r="I97" s="16"/>
      <c r="K97" s="15"/>
      <c r="L97" s="16"/>
      <c r="N97" s="15"/>
      <c r="O97" s="16"/>
      <c r="Q97" s="15"/>
      <c r="R97" s="16"/>
      <c r="T97" s="15"/>
      <c r="U97" s="16"/>
      <c r="W97" s="15"/>
      <c r="X97" s="16"/>
      <c r="Z97" s="15"/>
      <c r="AA97" s="16"/>
      <c r="AC97" s="15"/>
      <c r="AD97" s="16"/>
      <c r="AF97" s="15"/>
      <c r="AG97" s="16"/>
      <c r="AI97" s="15"/>
      <c r="AJ97" s="16"/>
      <c r="AL97" s="15"/>
      <c r="AM97" s="16"/>
      <c r="AO97" s="15"/>
      <c r="AP97" s="16"/>
      <c r="AR97" s="15"/>
      <c r="AS97" s="16"/>
      <c r="AU97" s="15"/>
      <c r="AV97" s="16"/>
      <c r="AX97" s="15"/>
      <c r="AY97" s="400"/>
      <c r="BA97" s="15"/>
      <c r="BB97" s="16"/>
      <c r="BD97" s="15"/>
      <c r="BE97" s="16"/>
      <c r="BG97" s="15"/>
      <c r="BH97" s="16"/>
      <c r="BJ97" s="15"/>
      <c r="BK97" s="16"/>
      <c r="BM97" s="15"/>
      <c r="BN97" s="16"/>
      <c r="BP97" s="15"/>
      <c r="BQ97" s="16"/>
      <c r="BS97" s="15"/>
      <c r="BT97" s="16"/>
      <c r="BV97" s="15"/>
      <c r="BW97" s="16"/>
      <c r="BY97" s="15"/>
      <c r="BZ97" s="16"/>
      <c r="CB97" s="442"/>
      <c r="CC97" s="443"/>
      <c r="CE97" s="15"/>
      <c r="CF97" s="16"/>
      <c r="CH97" s="15"/>
      <c r="CI97" s="16"/>
      <c r="CK97" s="234" t="s">
        <v>204</v>
      </c>
      <c r="CL97" s="235">
        <v>2</v>
      </c>
      <c r="CN97" s="15"/>
      <c r="CO97" s="16"/>
    </row>
    <row r="98" spans="1:93" ht="24.95" customHeight="1">
      <c r="A98" s="407" t="str">
        <f ca="1">IFERROR(IF(INDIRECT($A$14&amp;ROW())&lt;&gt;"",COUNTIF(Summary!$B$30:$B$1105,INDIRECT($A$14&amp;ROW())),""),"")</f>
        <v/>
      </c>
      <c r="B98" s="442"/>
      <c r="C98" s="443"/>
      <c r="E98" s="15"/>
      <c r="F98" s="16"/>
      <c r="H98" s="15"/>
      <c r="I98" s="16"/>
      <c r="K98" s="15"/>
      <c r="L98" s="16"/>
      <c r="N98" s="15"/>
      <c r="O98" s="16"/>
      <c r="Q98" s="15"/>
      <c r="R98" s="16"/>
      <c r="T98" s="15"/>
      <c r="U98" s="16"/>
      <c r="W98" s="15"/>
      <c r="X98" s="16"/>
      <c r="Z98" s="15"/>
      <c r="AA98" s="16"/>
      <c r="AC98" s="15"/>
      <c r="AD98" s="16"/>
      <c r="AF98" s="15"/>
      <c r="AG98" s="16"/>
      <c r="AI98" s="15"/>
      <c r="AJ98" s="16"/>
      <c r="AL98" s="15"/>
      <c r="AM98" s="16"/>
      <c r="AO98" s="15"/>
      <c r="AP98" s="16"/>
      <c r="AR98" s="15"/>
      <c r="AS98" s="16"/>
      <c r="AU98" s="15"/>
      <c r="AV98" s="16"/>
      <c r="AX98" s="15"/>
      <c r="AY98" s="400"/>
      <c r="BA98" s="15"/>
      <c r="BB98" s="16"/>
      <c r="BD98" s="15"/>
      <c r="BE98" s="16"/>
      <c r="BG98" s="15"/>
      <c r="BH98" s="16"/>
      <c r="BJ98" s="15"/>
      <c r="BK98" s="16"/>
      <c r="BM98" s="15"/>
      <c r="BN98" s="16"/>
      <c r="BP98" s="15"/>
      <c r="BQ98" s="16"/>
      <c r="BS98" s="15"/>
      <c r="BT98" s="16"/>
      <c r="BV98" s="15"/>
      <c r="BW98" s="16"/>
      <c r="BY98" s="15"/>
      <c r="BZ98" s="16"/>
      <c r="CB98" s="442"/>
      <c r="CC98" s="443"/>
      <c r="CE98" s="15"/>
      <c r="CF98" s="16"/>
      <c r="CH98" s="15"/>
      <c r="CI98" s="16"/>
      <c r="CK98" s="234" t="s">
        <v>206</v>
      </c>
      <c r="CL98" s="235">
        <v>2</v>
      </c>
      <c r="CN98" s="15"/>
      <c r="CO98" s="16"/>
    </row>
    <row r="99" spans="1:93" ht="24.95" customHeight="1">
      <c r="A99" s="407" t="str">
        <f ca="1">IFERROR(IF(INDIRECT($A$14&amp;ROW())&lt;&gt;"",COUNTIF(Summary!$B$30:$B$1105,INDIRECT($A$14&amp;ROW())),""),"")</f>
        <v/>
      </c>
      <c r="B99" s="442"/>
      <c r="C99" s="443"/>
      <c r="E99" s="15"/>
      <c r="F99" s="16"/>
      <c r="H99" s="15"/>
      <c r="I99" s="16"/>
      <c r="K99" s="15"/>
      <c r="L99" s="16"/>
      <c r="N99" s="15"/>
      <c r="O99" s="16"/>
      <c r="Q99" s="15"/>
      <c r="R99" s="16"/>
      <c r="T99" s="15"/>
      <c r="U99" s="16"/>
      <c r="W99" s="15"/>
      <c r="X99" s="16"/>
      <c r="Z99" s="15"/>
      <c r="AA99" s="16"/>
      <c r="AC99" s="15"/>
      <c r="AD99" s="16"/>
      <c r="AF99" s="15"/>
      <c r="AG99" s="16"/>
      <c r="AI99" s="15"/>
      <c r="AJ99" s="16"/>
      <c r="AL99" s="15"/>
      <c r="AM99" s="16"/>
      <c r="AO99" s="15"/>
      <c r="AP99" s="16"/>
      <c r="AR99" s="15"/>
      <c r="AS99" s="16"/>
      <c r="AU99" s="15"/>
      <c r="AV99" s="16"/>
      <c r="AX99" s="15"/>
      <c r="AY99" s="400"/>
      <c r="BA99" s="15"/>
      <c r="BB99" s="16"/>
      <c r="BD99" s="15"/>
      <c r="BE99" s="16"/>
      <c r="BG99" s="15"/>
      <c r="BH99" s="16"/>
      <c r="BJ99" s="15"/>
      <c r="BK99" s="16"/>
      <c r="BM99" s="15"/>
      <c r="BN99" s="16"/>
      <c r="BP99" s="15"/>
      <c r="BQ99" s="16"/>
      <c r="BS99" s="15"/>
      <c r="BT99" s="16"/>
      <c r="BV99" s="15"/>
      <c r="BW99" s="16"/>
      <c r="BY99" s="15"/>
      <c r="BZ99" s="16"/>
      <c r="CB99" s="442"/>
      <c r="CC99" s="443"/>
      <c r="CE99" s="15"/>
      <c r="CF99" s="16"/>
      <c r="CH99" s="15"/>
      <c r="CI99" s="16"/>
      <c r="CK99" s="234" t="s">
        <v>209</v>
      </c>
      <c r="CL99" s="235">
        <v>1</v>
      </c>
      <c r="CN99" s="15"/>
      <c r="CO99" s="16"/>
    </row>
    <row r="100" spans="1:93" ht="24.95" customHeight="1">
      <c r="A100" s="407" t="str">
        <f ca="1">IFERROR(IF(INDIRECT($A$14&amp;ROW())&lt;&gt;"",COUNTIF(Summary!$B$30:$B$1105,INDIRECT($A$14&amp;ROW())),""),"")</f>
        <v/>
      </c>
      <c r="B100" s="442"/>
      <c r="C100" s="443"/>
      <c r="E100" s="15"/>
      <c r="F100" s="16"/>
      <c r="H100" s="15"/>
      <c r="I100" s="16"/>
      <c r="K100" s="15"/>
      <c r="L100" s="16"/>
      <c r="N100" s="15"/>
      <c r="O100" s="16"/>
      <c r="Q100" s="15"/>
      <c r="R100" s="16"/>
      <c r="T100" s="15"/>
      <c r="U100" s="16"/>
      <c r="W100" s="15"/>
      <c r="X100" s="16"/>
      <c r="Z100" s="15"/>
      <c r="AA100" s="16"/>
      <c r="AC100" s="15"/>
      <c r="AD100" s="16"/>
      <c r="AF100" s="15"/>
      <c r="AG100" s="16"/>
      <c r="AI100" s="15"/>
      <c r="AJ100" s="16"/>
      <c r="AL100" s="15"/>
      <c r="AM100" s="16"/>
      <c r="AO100" s="15"/>
      <c r="AP100" s="16"/>
      <c r="AR100" s="15"/>
      <c r="AS100" s="16"/>
      <c r="AU100" s="15"/>
      <c r="AV100" s="16"/>
      <c r="AX100" s="15"/>
      <c r="AY100" s="400"/>
      <c r="BA100" s="15"/>
      <c r="BB100" s="16"/>
      <c r="BD100" s="15"/>
      <c r="BE100" s="16"/>
      <c r="BG100" s="15"/>
      <c r="BH100" s="16"/>
      <c r="BJ100" s="15"/>
      <c r="BK100" s="16"/>
      <c r="BM100" s="15"/>
      <c r="BN100" s="16"/>
      <c r="BP100" s="15"/>
      <c r="BQ100" s="16"/>
      <c r="BS100" s="15"/>
      <c r="BT100" s="16"/>
      <c r="BV100" s="15"/>
      <c r="BW100" s="16"/>
      <c r="BY100" s="15"/>
      <c r="BZ100" s="16"/>
      <c r="CB100" s="442"/>
      <c r="CC100" s="443"/>
      <c r="CE100" s="15"/>
      <c r="CF100" s="16"/>
      <c r="CH100" s="15"/>
      <c r="CI100" s="16"/>
      <c r="CK100" s="234" t="s">
        <v>212</v>
      </c>
      <c r="CL100" s="235">
        <v>1</v>
      </c>
      <c r="CN100" s="15"/>
      <c r="CO100" s="16"/>
    </row>
    <row r="101" spans="1:93" ht="24.95" customHeight="1">
      <c r="A101" s="407" t="str">
        <f ca="1">IFERROR(IF(INDIRECT($A$14&amp;ROW())&lt;&gt;"",COUNTIF(Summary!$B$30:$B$1105,INDIRECT($A$14&amp;ROW())),""),"")</f>
        <v/>
      </c>
      <c r="B101" s="442"/>
      <c r="C101" s="443"/>
      <c r="E101" s="15"/>
      <c r="F101" s="16"/>
      <c r="H101" s="15"/>
      <c r="I101" s="16"/>
      <c r="K101" s="15"/>
      <c r="L101" s="16"/>
      <c r="N101" s="15"/>
      <c r="O101" s="16"/>
      <c r="Q101" s="15"/>
      <c r="R101" s="16"/>
      <c r="T101" s="15"/>
      <c r="U101" s="16"/>
      <c r="W101" s="15"/>
      <c r="X101" s="16"/>
      <c r="Z101" s="15"/>
      <c r="AA101" s="16"/>
      <c r="AC101" s="15"/>
      <c r="AD101" s="16"/>
      <c r="AF101" s="15"/>
      <c r="AG101" s="16"/>
      <c r="AI101" s="15"/>
      <c r="AJ101" s="16"/>
      <c r="AL101" s="15"/>
      <c r="AM101" s="16"/>
      <c r="AO101" s="15"/>
      <c r="AP101" s="16"/>
      <c r="AR101" s="15"/>
      <c r="AS101" s="16"/>
      <c r="AU101" s="15"/>
      <c r="AV101" s="16"/>
      <c r="AX101" s="15"/>
      <c r="AY101" s="400"/>
      <c r="BA101" s="15"/>
      <c r="BB101" s="16"/>
      <c r="BD101" s="15"/>
      <c r="BE101" s="16"/>
      <c r="BG101" s="15"/>
      <c r="BH101" s="16"/>
      <c r="BJ101" s="15"/>
      <c r="BK101" s="16"/>
      <c r="BM101" s="15"/>
      <c r="BN101" s="16"/>
      <c r="BP101" s="15"/>
      <c r="BQ101" s="16"/>
      <c r="BS101" s="15"/>
      <c r="BT101" s="16"/>
      <c r="BV101" s="15"/>
      <c r="BW101" s="16"/>
      <c r="BY101" s="15"/>
      <c r="BZ101" s="16"/>
      <c r="CB101" s="442"/>
      <c r="CC101" s="443"/>
      <c r="CE101" s="15"/>
      <c r="CF101" s="16"/>
      <c r="CH101" s="15"/>
      <c r="CI101" s="16"/>
      <c r="CK101" s="234" t="s">
        <v>214</v>
      </c>
      <c r="CL101" s="235">
        <v>3</v>
      </c>
      <c r="CN101" s="15"/>
      <c r="CO101" s="16"/>
    </row>
    <row r="102" spans="1:93" ht="24.95" customHeight="1">
      <c r="A102" s="407" t="str">
        <f ca="1">IFERROR(IF(INDIRECT($A$14&amp;ROW())&lt;&gt;"",COUNTIF(Summary!$B$30:$B$1105,INDIRECT($A$14&amp;ROW())),""),"")</f>
        <v/>
      </c>
      <c r="B102" s="442"/>
      <c r="C102" s="443"/>
      <c r="E102" s="15"/>
      <c r="F102" s="16"/>
      <c r="H102" s="15"/>
      <c r="I102" s="16"/>
      <c r="K102" s="15"/>
      <c r="L102" s="16"/>
      <c r="N102" s="15"/>
      <c r="O102" s="16"/>
      <c r="Q102" s="15"/>
      <c r="R102" s="16"/>
      <c r="T102" s="15"/>
      <c r="U102" s="16"/>
      <c r="W102" s="15"/>
      <c r="X102" s="16"/>
      <c r="Z102" s="15"/>
      <c r="AA102" s="16"/>
      <c r="AC102" s="15"/>
      <c r="AD102" s="16"/>
      <c r="AF102" s="15"/>
      <c r="AG102" s="16"/>
      <c r="AI102" s="15"/>
      <c r="AJ102" s="16"/>
      <c r="AL102" s="15"/>
      <c r="AM102" s="16"/>
      <c r="AO102" s="15"/>
      <c r="AP102" s="16"/>
      <c r="AR102" s="15"/>
      <c r="AS102" s="16"/>
      <c r="AU102" s="15"/>
      <c r="AV102" s="16"/>
      <c r="AX102" s="15"/>
      <c r="AY102" s="400"/>
      <c r="BA102" s="15"/>
      <c r="BB102" s="16"/>
      <c r="BD102" s="15"/>
      <c r="BE102" s="16"/>
      <c r="BG102" s="15"/>
      <c r="BH102" s="16"/>
      <c r="BJ102" s="15"/>
      <c r="BK102" s="16"/>
      <c r="BM102" s="15"/>
      <c r="BN102" s="16"/>
      <c r="BP102" s="15"/>
      <c r="BQ102" s="16"/>
      <c r="BS102" s="15"/>
      <c r="BT102" s="16"/>
      <c r="BV102" s="15"/>
      <c r="BW102" s="16"/>
      <c r="BY102" s="15"/>
      <c r="BZ102" s="16"/>
      <c r="CB102" s="442"/>
      <c r="CC102" s="443"/>
      <c r="CE102" s="15"/>
      <c r="CF102" s="16"/>
      <c r="CH102" s="15"/>
      <c r="CI102" s="16"/>
      <c r="CK102" s="234" t="s">
        <v>114</v>
      </c>
      <c r="CL102" s="235">
        <v>4</v>
      </c>
      <c r="CN102" s="15"/>
      <c r="CO102" s="16"/>
    </row>
    <row r="103" spans="1:93" ht="24.95" customHeight="1">
      <c r="A103" s="407" t="str">
        <f ca="1">IFERROR(IF(INDIRECT($A$14&amp;ROW())&lt;&gt;"",COUNTIF(Summary!$B$30:$B$1105,INDIRECT($A$14&amp;ROW())),""),"")</f>
        <v/>
      </c>
      <c r="B103" s="442"/>
      <c r="C103" s="443"/>
      <c r="E103" s="15"/>
      <c r="F103" s="16"/>
      <c r="H103" s="15"/>
      <c r="I103" s="16"/>
      <c r="K103" s="15"/>
      <c r="L103" s="16"/>
      <c r="N103" s="15"/>
      <c r="O103" s="16"/>
      <c r="Q103" s="15"/>
      <c r="R103" s="16"/>
      <c r="T103" s="15"/>
      <c r="U103" s="16"/>
      <c r="W103" s="15"/>
      <c r="X103" s="16"/>
      <c r="Z103" s="15"/>
      <c r="AA103" s="16"/>
      <c r="AC103" s="15"/>
      <c r="AD103" s="16"/>
      <c r="AF103" s="15"/>
      <c r="AG103" s="16"/>
      <c r="AI103" s="15"/>
      <c r="AJ103" s="16"/>
      <c r="AL103" s="15"/>
      <c r="AM103" s="16"/>
      <c r="AO103" s="15"/>
      <c r="AP103" s="16"/>
      <c r="AR103" s="15"/>
      <c r="AS103" s="16"/>
      <c r="AU103" s="15"/>
      <c r="AV103" s="16"/>
      <c r="AX103" s="15"/>
      <c r="AY103" s="400"/>
      <c r="BA103" s="15"/>
      <c r="BB103" s="16"/>
      <c r="BD103" s="15"/>
      <c r="BE103" s="16"/>
      <c r="BG103" s="15"/>
      <c r="BH103" s="16"/>
      <c r="BJ103" s="15"/>
      <c r="BK103" s="16"/>
      <c r="BM103" s="15"/>
      <c r="BN103" s="16"/>
      <c r="BP103" s="15"/>
      <c r="BQ103" s="16"/>
      <c r="BS103" s="15"/>
      <c r="BT103" s="16"/>
      <c r="BV103" s="15"/>
      <c r="BW103" s="16"/>
      <c r="BY103" s="15"/>
      <c r="BZ103" s="16"/>
      <c r="CB103" s="442"/>
      <c r="CC103" s="443"/>
      <c r="CE103" s="15"/>
      <c r="CF103" s="16"/>
      <c r="CH103" s="15"/>
      <c r="CI103" s="16"/>
      <c r="CK103" s="234" t="s">
        <v>216</v>
      </c>
      <c r="CL103" s="235">
        <v>2</v>
      </c>
      <c r="CN103" s="15"/>
      <c r="CO103" s="16"/>
    </row>
    <row r="104" spans="1:93" ht="24.95" customHeight="1">
      <c r="A104" s="407" t="str">
        <f ca="1">IFERROR(IF(INDIRECT($A$14&amp;ROW())&lt;&gt;"",COUNTIF(Summary!$B$30:$B$1105,INDIRECT($A$14&amp;ROW())),""),"")</f>
        <v/>
      </c>
      <c r="B104" s="442"/>
      <c r="C104" s="443"/>
      <c r="E104" s="15"/>
      <c r="F104" s="16"/>
      <c r="H104" s="15"/>
      <c r="I104" s="16"/>
      <c r="K104" s="15"/>
      <c r="L104" s="16"/>
      <c r="N104" s="15"/>
      <c r="O104" s="16"/>
      <c r="Q104" s="15"/>
      <c r="R104" s="16"/>
      <c r="T104" s="15"/>
      <c r="U104" s="16"/>
      <c r="W104" s="15"/>
      <c r="X104" s="16"/>
      <c r="Z104" s="15"/>
      <c r="AA104" s="16"/>
      <c r="AC104" s="15"/>
      <c r="AD104" s="16"/>
      <c r="AF104" s="15"/>
      <c r="AG104" s="16"/>
      <c r="AI104" s="15"/>
      <c r="AJ104" s="16"/>
      <c r="AL104" s="15"/>
      <c r="AM104" s="16"/>
      <c r="AO104" s="15"/>
      <c r="AP104" s="16"/>
      <c r="AR104" s="15"/>
      <c r="AS104" s="16"/>
      <c r="AU104" s="15"/>
      <c r="AV104" s="16"/>
      <c r="AX104" s="15"/>
      <c r="AY104" s="400"/>
      <c r="BA104" s="15"/>
      <c r="BB104" s="16"/>
      <c r="BD104" s="15"/>
      <c r="BE104" s="16"/>
      <c r="BG104" s="15"/>
      <c r="BH104" s="16"/>
      <c r="BJ104" s="15"/>
      <c r="BK104" s="16"/>
      <c r="BM104" s="15"/>
      <c r="BN104" s="16"/>
      <c r="BP104" s="15"/>
      <c r="BQ104" s="16"/>
      <c r="BS104" s="15"/>
      <c r="BT104" s="16"/>
      <c r="BV104" s="15"/>
      <c r="BW104" s="16"/>
      <c r="BY104" s="15"/>
      <c r="BZ104" s="16"/>
      <c r="CB104" s="442"/>
      <c r="CC104" s="443"/>
      <c r="CE104" s="15"/>
      <c r="CF104" s="16"/>
      <c r="CH104" s="15"/>
      <c r="CI104" s="16"/>
      <c r="CK104" s="234" t="s">
        <v>218</v>
      </c>
      <c r="CL104" s="235">
        <v>3</v>
      </c>
      <c r="CN104" s="15"/>
      <c r="CO104" s="16"/>
    </row>
    <row r="105" spans="1:93" ht="24.95" customHeight="1">
      <c r="A105" s="407" t="str">
        <f ca="1">IFERROR(IF(INDIRECT($A$14&amp;ROW())&lt;&gt;"",COUNTIF(Summary!$B$30:$B$1105,INDIRECT($A$14&amp;ROW())),""),"")</f>
        <v/>
      </c>
      <c r="B105" s="442"/>
      <c r="C105" s="443"/>
      <c r="E105" s="15"/>
      <c r="F105" s="16"/>
      <c r="H105" s="15"/>
      <c r="I105" s="16"/>
      <c r="K105" s="15"/>
      <c r="L105" s="16"/>
      <c r="N105" s="15"/>
      <c r="O105" s="16"/>
      <c r="Q105" s="15"/>
      <c r="R105" s="16"/>
      <c r="T105" s="15"/>
      <c r="U105" s="16"/>
      <c r="W105" s="15"/>
      <c r="X105" s="16"/>
      <c r="Z105" s="15"/>
      <c r="AA105" s="16"/>
      <c r="AC105" s="15"/>
      <c r="AD105" s="16"/>
      <c r="AF105" s="15"/>
      <c r="AG105" s="16"/>
      <c r="AI105" s="15"/>
      <c r="AJ105" s="16"/>
      <c r="AL105" s="15"/>
      <c r="AM105" s="16"/>
      <c r="AO105" s="15"/>
      <c r="AP105" s="16"/>
      <c r="AR105" s="15"/>
      <c r="AS105" s="16"/>
      <c r="AU105" s="15"/>
      <c r="AV105" s="16"/>
      <c r="AX105" s="15"/>
      <c r="AY105" s="400"/>
      <c r="BA105" s="15"/>
      <c r="BB105" s="16"/>
      <c r="BD105" s="15"/>
      <c r="BE105" s="16"/>
      <c r="BG105" s="15"/>
      <c r="BH105" s="16"/>
      <c r="BJ105" s="15"/>
      <c r="BK105" s="16"/>
      <c r="BM105" s="15"/>
      <c r="BN105" s="16"/>
      <c r="BP105" s="15"/>
      <c r="BQ105" s="16"/>
      <c r="BS105" s="15"/>
      <c r="BT105" s="16"/>
      <c r="BV105" s="15"/>
      <c r="BW105" s="16"/>
      <c r="BY105" s="15"/>
      <c r="BZ105" s="16"/>
      <c r="CB105" s="442"/>
      <c r="CC105" s="443"/>
      <c r="CE105" s="15"/>
      <c r="CF105" s="16"/>
      <c r="CH105" s="15"/>
      <c r="CI105" s="16"/>
      <c r="CK105" s="234" t="s">
        <v>219</v>
      </c>
      <c r="CL105" s="235">
        <v>1</v>
      </c>
      <c r="CN105" s="15"/>
      <c r="CO105" s="16"/>
    </row>
    <row r="106" spans="1:93" ht="24.95" customHeight="1">
      <c r="A106" s="407" t="str">
        <f ca="1">IFERROR(IF(INDIRECT($A$14&amp;ROW())&lt;&gt;"",COUNTIF(Summary!$B$30:$B$1105,INDIRECT($A$14&amp;ROW())),""),"")</f>
        <v/>
      </c>
      <c r="B106" s="442"/>
      <c r="C106" s="443"/>
      <c r="E106" s="15"/>
      <c r="F106" s="16"/>
      <c r="H106" s="15"/>
      <c r="I106" s="16"/>
      <c r="K106" s="15"/>
      <c r="L106" s="16"/>
      <c r="N106" s="15"/>
      <c r="O106" s="16"/>
      <c r="Q106" s="15"/>
      <c r="R106" s="16"/>
      <c r="T106" s="15"/>
      <c r="U106" s="16"/>
      <c r="W106" s="15"/>
      <c r="X106" s="16"/>
      <c r="Z106" s="15"/>
      <c r="AA106" s="16"/>
      <c r="AC106" s="15"/>
      <c r="AD106" s="16"/>
      <c r="AF106" s="15"/>
      <c r="AG106" s="16"/>
      <c r="AI106" s="15"/>
      <c r="AJ106" s="16"/>
      <c r="AL106" s="15"/>
      <c r="AM106" s="16"/>
      <c r="AO106" s="15"/>
      <c r="AP106" s="16"/>
      <c r="AR106" s="15"/>
      <c r="AS106" s="16"/>
      <c r="AU106" s="15"/>
      <c r="AV106" s="16"/>
      <c r="AX106" s="15"/>
      <c r="AY106" s="400"/>
      <c r="BA106" s="15"/>
      <c r="BB106" s="16"/>
      <c r="BD106" s="15"/>
      <c r="BE106" s="16"/>
      <c r="BG106" s="15"/>
      <c r="BH106" s="16"/>
      <c r="BJ106" s="15"/>
      <c r="BK106" s="16"/>
      <c r="BM106" s="15"/>
      <c r="BN106" s="16"/>
      <c r="BP106" s="15"/>
      <c r="BQ106" s="16"/>
      <c r="BS106" s="15"/>
      <c r="BT106" s="16"/>
      <c r="BV106" s="15"/>
      <c r="BW106" s="16"/>
      <c r="BY106" s="15"/>
      <c r="BZ106" s="16"/>
      <c r="CB106" s="442"/>
      <c r="CC106" s="443"/>
      <c r="CE106" s="15"/>
      <c r="CF106" s="16"/>
      <c r="CH106" s="15"/>
      <c r="CI106" s="16"/>
      <c r="CK106" s="234" t="s">
        <v>220</v>
      </c>
      <c r="CL106" s="235">
        <v>2</v>
      </c>
      <c r="CN106" s="15"/>
      <c r="CO106" s="16"/>
    </row>
    <row r="107" spans="1:93" ht="24.95" customHeight="1">
      <c r="A107" s="407" t="str">
        <f ca="1">IFERROR(IF(INDIRECT($A$14&amp;ROW())&lt;&gt;"",COUNTIF(Summary!$B$30:$B$1105,INDIRECT($A$14&amp;ROW())),""),"")</f>
        <v/>
      </c>
      <c r="B107" s="442"/>
      <c r="C107" s="443"/>
      <c r="E107" s="15"/>
      <c r="F107" s="16"/>
      <c r="H107" s="15"/>
      <c r="I107" s="16"/>
      <c r="K107" s="15"/>
      <c r="L107" s="16"/>
      <c r="N107" s="15"/>
      <c r="O107" s="16"/>
      <c r="Q107" s="15"/>
      <c r="R107" s="16"/>
      <c r="T107" s="15"/>
      <c r="U107" s="16"/>
      <c r="W107" s="15"/>
      <c r="X107" s="16"/>
      <c r="Z107" s="15"/>
      <c r="AA107" s="16"/>
      <c r="AC107" s="15"/>
      <c r="AD107" s="16"/>
      <c r="AF107" s="15"/>
      <c r="AG107" s="16"/>
      <c r="AI107" s="15"/>
      <c r="AJ107" s="16"/>
      <c r="AL107" s="15"/>
      <c r="AM107" s="16"/>
      <c r="AO107" s="15"/>
      <c r="AP107" s="16"/>
      <c r="AR107" s="15"/>
      <c r="AS107" s="16"/>
      <c r="AU107" s="15"/>
      <c r="AV107" s="16"/>
      <c r="AX107" s="15"/>
      <c r="AY107" s="400"/>
      <c r="BA107" s="15"/>
      <c r="BB107" s="16"/>
      <c r="BD107" s="15"/>
      <c r="BE107" s="16"/>
      <c r="BG107" s="15"/>
      <c r="BH107" s="16"/>
      <c r="BJ107" s="15"/>
      <c r="BK107" s="16"/>
      <c r="BM107" s="15"/>
      <c r="BN107" s="16"/>
      <c r="BP107" s="15"/>
      <c r="BQ107" s="16"/>
      <c r="BS107" s="15"/>
      <c r="BT107" s="16"/>
      <c r="BV107" s="15"/>
      <c r="BW107" s="16"/>
      <c r="BY107" s="15"/>
      <c r="BZ107" s="16"/>
      <c r="CB107" s="442"/>
      <c r="CC107" s="443"/>
      <c r="CE107" s="15"/>
      <c r="CF107" s="16"/>
      <c r="CH107" s="15"/>
      <c r="CI107" s="16"/>
      <c r="CK107" s="234" t="s">
        <v>221</v>
      </c>
      <c r="CL107" s="235">
        <v>3</v>
      </c>
      <c r="CN107" s="15"/>
      <c r="CO107" s="16"/>
    </row>
    <row r="108" spans="1:93" ht="24.95" customHeight="1">
      <c r="A108" s="407" t="str">
        <f ca="1">IFERROR(IF(INDIRECT($A$14&amp;ROW())&lt;&gt;"",COUNTIF(Summary!$B$30:$B$1105,INDIRECT($A$14&amp;ROW())),""),"")</f>
        <v/>
      </c>
      <c r="B108" s="442"/>
      <c r="C108" s="443"/>
      <c r="E108" s="15"/>
      <c r="F108" s="16"/>
      <c r="H108" s="15"/>
      <c r="I108" s="16"/>
      <c r="K108" s="15"/>
      <c r="L108" s="16"/>
      <c r="N108" s="15"/>
      <c r="O108" s="16"/>
      <c r="Q108" s="15"/>
      <c r="R108" s="16"/>
      <c r="T108" s="15"/>
      <c r="U108" s="16"/>
      <c r="W108" s="15"/>
      <c r="X108" s="16"/>
      <c r="Z108" s="15"/>
      <c r="AA108" s="16"/>
      <c r="AC108" s="15"/>
      <c r="AD108" s="16"/>
      <c r="AF108" s="15"/>
      <c r="AG108" s="16"/>
      <c r="AI108" s="15"/>
      <c r="AJ108" s="16"/>
      <c r="AL108" s="15"/>
      <c r="AM108" s="16"/>
      <c r="AO108" s="15"/>
      <c r="AP108" s="16"/>
      <c r="AR108" s="15"/>
      <c r="AS108" s="16"/>
      <c r="AU108" s="15"/>
      <c r="AV108" s="16"/>
      <c r="AX108" s="15"/>
      <c r="AY108" s="400"/>
      <c r="BA108" s="15"/>
      <c r="BB108" s="16"/>
      <c r="BD108" s="15"/>
      <c r="BE108" s="16"/>
      <c r="BG108" s="15"/>
      <c r="BH108" s="16"/>
      <c r="BJ108" s="15"/>
      <c r="BK108" s="16"/>
      <c r="BM108" s="15"/>
      <c r="BN108" s="16"/>
      <c r="BP108" s="15"/>
      <c r="BQ108" s="16"/>
      <c r="BS108" s="15"/>
      <c r="BT108" s="16"/>
      <c r="BV108" s="15"/>
      <c r="BW108" s="16"/>
      <c r="BY108" s="15"/>
      <c r="BZ108" s="16"/>
      <c r="CB108" s="442"/>
      <c r="CC108" s="443"/>
      <c r="CE108" s="15"/>
      <c r="CF108" s="16"/>
      <c r="CH108" s="15"/>
      <c r="CI108" s="16"/>
      <c r="CK108" s="234" t="s">
        <v>223</v>
      </c>
      <c r="CL108" s="235">
        <v>4</v>
      </c>
      <c r="CN108" s="15"/>
      <c r="CO108" s="16"/>
    </row>
    <row r="109" spans="1:93" ht="24.95" customHeight="1">
      <c r="A109" s="407" t="str">
        <f ca="1">IFERROR(IF(INDIRECT($A$14&amp;ROW())&lt;&gt;"",COUNTIF(Summary!$B$30:$B$1105,INDIRECT($A$14&amp;ROW())),""),"")</f>
        <v/>
      </c>
      <c r="B109" s="442"/>
      <c r="C109" s="443"/>
      <c r="E109" s="15"/>
      <c r="F109" s="16"/>
      <c r="H109" s="15"/>
      <c r="I109" s="16"/>
      <c r="K109" s="15"/>
      <c r="L109" s="16"/>
      <c r="N109" s="15"/>
      <c r="O109" s="16"/>
      <c r="Q109" s="15"/>
      <c r="R109" s="16"/>
      <c r="T109" s="15"/>
      <c r="U109" s="16"/>
      <c r="W109" s="15"/>
      <c r="X109" s="16"/>
      <c r="Z109" s="15"/>
      <c r="AA109" s="16"/>
      <c r="AC109" s="15"/>
      <c r="AD109" s="16"/>
      <c r="AF109" s="15"/>
      <c r="AG109" s="16"/>
      <c r="AI109" s="15"/>
      <c r="AJ109" s="16"/>
      <c r="AL109" s="15"/>
      <c r="AM109" s="16"/>
      <c r="AO109" s="15"/>
      <c r="AP109" s="16"/>
      <c r="AR109" s="15"/>
      <c r="AS109" s="16"/>
      <c r="AU109" s="15"/>
      <c r="AV109" s="16"/>
      <c r="AX109" s="15"/>
      <c r="AY109" s="400"/>
      <c r="BA109" s="15"/>
      <c r="BB109" s="16"/>
      <c r="BD109" s="15"/>
      <c r="BE109" s="16"/>
      <c r="BG109" s="15"/>
      <c r="BH109" s="16"/>
      <c r="BJ109" s="15"/>
      <c r="BK109" s="16"/>
      <c r="BM109" s="15"/>
      <c r="BN109" s="16"/>
      <c r="BP109" s="15"/>
      <c r="BQ109" s="16"/>
      <c r="BS109" s="15"/>
      <c r="BT109" s="16"/>
      <c r="BV109" s="15"/>
      <c r="BW109" s="16"/>
      <c r="BY109" s="15"/>
      <c r="BZ109" s="16"/>
      <c r="CB109" s="442"/>
      <c r="CC109" s="443"/>
      <c r="CE109" s="15"/>
      <c r="CF109" s="16"/>
      <c r="CH109" s="15"/>
      <c r="CI109" s="16"/>
      <c r="CK109" s="234" t="s">
        <v>225</v>
      </c>
      <c r="CL109" s="235">
        <v>1</v>
      </c>
      <c r="CN109" s="15"/>
      <c r="CO109" s="16"/>
    </row>
    <row r="110" spans="1:93" ht="24.95" customHeight="1">
      <c r="A110" s="407" t="str">
        <f ca="1">IFERROR(IF(INDIRECT($A$14&amp;ROW())&lt;&gt;"",COUNTIF(Summary!$B$30:$B$1105,INDIRECT($A$14&amp;ROW())),""),"")</f>
        <v/>
      </c>
      <c r="B110" s="442"/>
      <c r="C110" s="443"/>
      <c r="E110" s="15"/>
      <c r="F110" s="16"/>
      <c r="H110" s="15"/>
      <c r="I110" s="16"/>
      <c r="K110" s="15"/>
      <c r="L110" s="16"/>
      <c r="N110" s="15"/>
      <c r="O110" s="16"/>
      <c r="Q110" s="15"/>
      <c r="R110" s="16"/>
      <c r="T110" s="15"/>
      <c r="U110" s="16"/>
      <c r="W110" s="15"/>
      <c r="X110" s="16"/>
      <c r="Z110" s="15"/>
      <c r="AA110" s="16"/>
      <c r="AC110" s="15"/>
      <c r="AD110" s="16"/>
      <c r="AF110" s="15"/>
      <c r="AG110" s="16"/>
      <c r="AI110" s="15"/>
      <c r="AJ110" s="16"/>
      <c r="AL110" s="15"/>
      <c r="AM110" s="16"/>
      <c r="AO110" s="15"/>
      <c r="AP110" s="16"/>
      <c r="AR110" s="15"/>
      <c r="AS110" s="16"/>
      <c r="AU110" s="15"/>
      <c r="AV110" s="16"/>
      <c r="AX110" s="15"/>
      <c r="AY110" s="400"/>
      <c r="BA110" s="15"/>
      <c r="BB110" s="16"/>
      <c r="BD110" s="15"/>
      <c r="BE110" s="16"/>
      <c r="BG110" s="15"/>
      <c r="BH110" s="16"/>
      <c r="BJ110" s="15"/>
      <c r="BK110" s="16"/>
      <c r="BM110" s="15"/>
      <c r="BN110" s="16"/>
      <c r="BP110" s="15"/>
      <c r="BQ110" s="16"/>
      <c r="BS110" s="15"/>
      <c r="BT110" s="16"/>
      <c r="BV110" s="15"/>
      <c r="BW110" s="16"/>
      <c r="BY110" s="15"/>
      <c r="BZ110" s="16"/>
      <c r="CB110" s="442"/>
      <c r="CC110" s="443"/>
      <c r="CE110" s="15"/>
      <c r="CF110" s="16"/>
      <c r="CH110" s="15"/>
      <c r="CI110" s="16"/>
      <c r="CK110" s="234" t="s">
        <v>230</v>
      </c>
      <c r="CL110" s="235">
        <v>6</v>
      </c>
      <c r="CN110" s="15"/>
      <c r="CO110" s="16"/>
    </row>
    <row r="111" spans="1:93" ht="24.95" customHeight="1">
      <c r="A111" s="407" t="str">
        <f ca="1">IFERROR(IF(INDIRECT($A$14&amp;ROW())&lt;&gt;"",COUNTIF(Summary!$B$30:$B$1105,INDIRECT($A$14&amp;ROW())),""),"")</f>
        <v/>
      </c>
      <c r="B111" s="442"/>
      <c r="C111" s="443"/>
      <c r="E111" s="15"/>
      <c r="F111" s="16"/>
      <c r="H111" s="15"/>
      <c r="I111" s="16"/>
      <c r="K111" s="15"/>
      <c r="L111" s="16"/>
      <c r="N111" s="15"/>
      <c r="O111" s="16"/>
      <c r="Q111" s="15"/>
      <c r="R111" s="16"/>
      <c r="T111" s="15"/>
      <c r="U111" s="16"/>
      <c r="W111" s="15"/>
      <c r="X111" s="16"/>
      <c r="Z111" s="15"/>
      <c r="AA111" s="16"/>
      <c r="AC111" s="15"/>
      <c r="AD111" s="16"/>
      <c r="AF111" s="15"/>
      <c r="AG111" s="16"/>
      <c r="AI111" s="15"/>
      <c r="AJ111" s="16"/>
      <c r="AL111" s="15"/>
      <c r="AM111" s="16"/>
      <c r="AO111" s="15"/>
      <c r="AP111" s="16"/>
      <c r="AR111" s="15"/>
      <c r="AS111" s="16"/>
      <c r="AU111" s="15"/>
      <c r="AV111" s="16"/>
      <c r="AX111" s="15"/>
      <c r="AY111" s="400"/>
      <c r="BA111" s="15"/>
      <c r="BB111" s="16"/>
      <c r="BD111" s="15"/>
      <c r="BE111" s="16"/>
      <c r="BG111" s="15"/>
      <c r="BH111" s="16"/>
      <c r="BJ111" s="15"/>
      <c r="BK111" s="16"/>
      <c r="BM111" s="15"/>
      <c r="BN111" s="16"/>
      <c r="BP111" s="15"/>
      <c r="BQ111" s="16"/>
      <c r="BS111" s="15"/>
      <c r="BT111" s="16"/>
      <c r="BV111" s="15"/>
      <c r="BW111" s="16"/>
      <c r="BY111" s="15"/>
      <c r="BZ111" s="16"/>
      <c r="CB111" s="442"/>
      <c r="CC111" s="443"/>
      <c r="CE111" s="15"/>
      <c r="CF111" s="16"/>
      <c r="CH111" s="15"/>
      <c r="CI111" s="16"/>
      <c r="CK111" s="234" t="s">
        <v>231</v>
      </c>
      <c r="CL111" s="235">
        <v>4</v>
      </c>
      <c r="CN111" s="15"/>
      <c r="CO111" s="16"/>
    </row>
    <row r="112" spans="1:93" ht="24.95" customHeight="1">
      <c r="A112" s="407" t="str">
        <f ca="1">IFERROR(IF(INDIRECT($A$14&amp;ROW())&lt;&gt;"",COUNTIF(Summary!$B$30:$B$1105,INDIRECT($A$14&amp;ROW())),""),"")</f>
        <v/>
      </c>
      <c r="B112" s="442"/>
      <c r="C112" s="443"/>
      <c r="E112" s="15"/>
      <c r="F112" s="16"/>
      <c r="H112" s="15"/>
      <c r="I112" s="16"/>
      <c r="K112" s="15"/>
      <c r="L112" s="16"/>
      <c r="N112" s="15"/>
      <c r="O112" s="16"/>
      <c r="Q112" s="15"/>
      <c r="R112" s="16"/>
      <c r="T112" s="15"/>
      <c r="U112" s="16"/>
      <c r="W112" s="15"/>
      <c r="X112" s="16"/>
      <c r="Z112" s="15"/>
      <c r="AA112" s="16"/>
      <c r="AC112" s="15"/>
      <c r="AD112" s="16"/>
      <c r="AF112" s="15"/>
      <c r="AG112" s="16"/>
      <c r="AI112" s="15"/>
      <c r="AJ112" s="16"/>
      <c r="AL112" s="15"/>
      <c r="AM112" s="16"/>
      <c r="AO112" s="15"/>
      <c r="AP112" s="16"/>
      <c r="AR112" s="15"/>
      <c r="AS112" s="16"/>
      <c r="AU112" s="15"/>
      <c r="AV112" s="16"/>
      <c r="AX112" s="15"/>
      <c r="AY112" s="400"/>
      <c r="BA112" s="15"/>
      <c r="BB112" s="16"/>
      <c r="BD112" s="15"/>
      <c r="BE112" s="16"/>
      <c r="BG112" s="15"/>
      <c r="BH112" s="16"/>
      <c r="BJ112" s="15"/>
      <c r="BK112" s="16"/>
      <c r="BM112" s="15"/>
      <c r="BN112" s="16"/>
      <c r="BP112" s="15"/>
      <c r="BQ112" s="16"/>
      <c r="BS112" s="15"/>
      <c r="BT112" s="16"/>
      <c r="BV112" s="15"/>
      <c r="BW112" s="16"/>
      <c r="BY112" s="15"/>
      <c r="BZ112" s="16"/>
      <c r="CB112" s="442"/>
      <c r="CC112" s="443"/>
      <c r="CE112" s="15"/>
      <c r="CF112" s="16"/>
      <c r="CH112" s="15"/>
      <c r="CI112" s="16"/>
      <c r="CK112" s="234" t="s">
        <v>233</v>
      </c>
      <c r="CL112" s="235">
        <v>1</v>
      </c>
      <c r="CN112" s="15"/>
      <c r="CO112" s="16"/>
    </row>
    <row r="113" spans="1:93" ht="24.95" customHeight="1">
      <c r="A113" s="407" t="str">
        <f ca="1">IFERROR(IF(INDIRECT($A$14&amp;ROW())&lt;&gt;"",COUNTIF(Summary!$B$30:$B$1105,INDIRECT($A$14&amp;ROW())),""),"")</f>
        <v/>
      </c>
      <c r="B113" s="442"/>
      <c r="C113" s="443"/>
      <c r="E113" s="15"/>
      <c r="F113" s="16"/>
      <c r="H113" s="15"/>
      <c r="I113" s="16"/>
      <c r="K113" s="15"/>
      <c r="L113" s="16"/>
      <c r="N113" s="15"/>
      <c r="O113" s="16"/>
      <c r="Q113" s="15"/>
      <c r="R113" s="16"/>
      <c r="T113" s="15"/>
      <c r="U113" s="16"/>
      <c r="W113" s="15"/>
      <c r="X113" s="16"/>
      <c r="Z113" s="15"/>
      <c r="AA113" s="16"/>
      <c r="AC113" s="15"/>
      <c r="AD113" s="16"/>
      <c r="AF113" s="15"/>
      <c r="AG113" s="16"/>
      <c r="AI113" s="15"/>
      <c r="AJ113" s="16"/>
      <c r="AL113" s="15"/>
      <c r="AM113" s="16"/>
      <c r="AO113" s="15"/>
      <c r="AP113" s="16"/>
      <c r="AR113" s="15"/>
      <c r="AS113" s="16"/>
      <c r="AU113" s="15"/>
      <c r="AV113" s="16"/>
      <c r="AX113" s="15"/>
      <c r="AY113" s="400"/>
      <c r="BA113" s="15"/>
      <c r="BB113" s="16"/>
      <c r="BD113" s="15"/>
      <c r="BE113" s="16"/>
      <c r="BG113" s="15"/>
      <c r="BH113" s="16"/>
      <c r="BJ113" s="15"/>
      <c r="BK113" s="16"/>
      <c r="BM113" s="15"/>
      <c r="BN113" s="16"/>
      <c r="BP113" s="15"/>
      <c r="BQ113" s="16"/>
      <c r="BS113" s="15"/>
      <c r="BT113" s="16"/>
      <c r="BV113" s="15"/>
      <c r="BW113" s="16"/>
      <c r="BY113" s="15"/>
      <c r="BZ113" s="16"/>
      <c r="CB113" s="442"/>
      <c r="CC113" s="443"/>
      <c r="CE113" s="15"/>
      <c r="CF113" s="16"/>
      <c r="CH113" s="15"/>
      <c r="CI113" s="16"/>
      <c r="CK113" s="234" t="s">
        <v>234</v>
      </c>
      <c r="CL113" s="235">
        <v>1</v>
      </c>
      <c r="CN113" s="15"/>
      <c r="CO113" s="16"/>
    </row>
    <row r="114" spans="1:93" ht="24.95" customHeight="1">
      <c r="A114" s="407" t="str">
        <f ca="1">IFERROR(IF(INDIRECT($A$14&amp;ROW())&lt;&gt;"",COUNTIF(Summary!$B$30:$B$1105,INDIRECT($A$14&amp;ROW())),""),"")</f>
        <v/>
      </c>
      <c r="B114" s="442"/>
      <c r="C114" s="443"/>
      <c r="E114" s="15"/>
      <c r="F114" s="16"/>
      <c r="H114" s="15"/>
      <c r="I114" s="16"/>
      <c r="K114" s="15"/>
      <c r="L114" s="16"/>
      <c r="N114" s="15"/>
      <c r="O114" s="16"/>
      <c r="Q114" s="15"/>
      <c r="R114" s="16"/>
      <c r="T114" s="15"/>
      <c r="U114" s="16"/>
      <c r="W114" s="15"/>
      <c r="X114" s="16"/>
      <c r="Z114" s="15"/>
      <c r="AA114" s="16"/>
      <c r="AC114" s="15"/>
      <c r="AD114" s="16"/>
      <c r="AF114" s="15"/>
      <c r="AG114" s="16"/>
      <c r="AI114" s="15"/>
      <c r="AJ114" s="16"/>
      <c r="AL114" s="15"/>
      <c r="AM114" s="16"/>
      <c r="AO114" s="15"/>
      <c r="AP114" s="16"/>
      <c r="AR114" s="15"/>
      <c r="AS114" s="16"/>
      <c r="AU114" s="15"/>
      <c r="AV114" s="16"/>
      <c r="AX114" s="15"/>
      <c r="AY114" s="400"/>
      <c r="BA114" s="15"/>
      <c r="BB114" s="16"/>
      <c r="BD114" s="15"/>
      <c r="BE114" s="16"/>
      <c r="BG114" s="15"/>
      <c r="BH114" s="16"/>
      <c r="BJ114" s="15"/>
      <c r="BK114" s="16"/>
      <c r="BM114" s="15"/>
      <c r="BN114" s="16"/>
      <c r="BP114" s="15"/>
      <c r="BQ114" s="16"/>
      <c r="BS114" s="15"/>
      <c r="BT114" s="16"/>
      <c r="BV114" s="15"/>
      <c r="BW114" s="16"/>
      <c r="BY114" s="15"/>
      <c r="BZ114" s="16"/>
      <c r="CB114" s="442"/>
      <c r="CC114" s="443"/>
      <c r="CE114" s="15"/>
      <c r="CF114" s="16"/>
      <c r="CH114" s="15"/>
      <c r="CI114" s="16"/>
      <c r="CK114" s="234" t="s">
        <v>1224</v>
      </c>
      <c r="CL114" s="235">
        <v>4</v>
      </c>
      <c r="CN114" s="15"/>
      <c r="CO114" s="16"/>
    </row>
    <row r="115" spans="1:93" ht="24.95" customHeight="1">
      <c r="A115" s="407" t="str">
        <f ca="1">IFERROR(IF(INDIRECT($A$14&amp;ROW())&lt;&gt;"",COUNTIF(Summary!$B$30:$B$1105,INDIRECT($A$14&amp;ROW())),""),"")</f>
        <v/>
      </c>
      <c r="B115" s="442"/>
      <c r="C115" s="443"/>
      <c r="E115" s="15"/>
      <c r="F115" s="16"/>
      <c r="H115" s="15"/>
      <c r="I115" s="16"/>
      <c r="K115" s="15"/>
      <c r="L115" s="16"/>
      <c r="N115" s="15"/>
      <c r="O115" s="16"/>
      <c r="Q115" s="15"/>
      <c r="R115" s="16"/>
      <c r="T115" s="15"/>
      <c r="U115" s="16"/>
      <c r="W115" s="15"/>
      <c r="X115" s="16"/>
      <c r="Z115" s="15"/>
      <c r="AA115" s="16"/>
      <c r="AC115" s="15"/>
      <c r="AD115" s="16"/>
      <c r="AF115" s="15"/>
      <c r="AG115" s="16"/>
      <c r="AI115" s="15"/>
      <c r="AJ115" s="16"/>
      <c r="AL115" s="15"/>
      <c r="AM115" s="16"/>
      <c r="AO115" s="15"/>
      <c r="AP115" s="16"/>
      <c r="AR115" s="15"/>
      <c r="AS115" s="16"/>
      <c r="AU115" s="15"/>
      <c r="AV115" s="16"/>
      <c r="AX115" s="15"/>
      <c r="AY115" s="400"/>
      <c r="BA115" s="15"/>
      <c r="BB115" s="16"/>
      <c r="BD115" s="15"/>
      <c r="BE115" s="16"/>
      <c r="BG115" s="15"/>
      <c r="BH115" s="16"/>
      <c r="BJ115" s="15"/>
      <c r="BK115" s="16"/>
      <c r="BM115" s="15"/>
      <c r="BN115" s="16"/>
      <c r="BP115" s="15"/>
      <c r="BQ115" s="16"/>
      <c r="BS115" s="15"/>
      <c r="BT115" s="16"/>
      <c r="BV115" s="15"/>
      <c r="BW115" s="16"/>
      <c r="BY115" s="15"/>
      <c r="BZ115" s="16"/>
      <c r="CB115" s="442"/>
      <c r="CC115" s="443"/>
      <c r="CE115" s="15"/>
      <c r="CF115" s="16"/>
      <c r="CH115" s="15"/>
      <c r="CI115" s="16"/>
      <c r="CK115" s="234" t="s">
        <v>101</v>
      </c>
      <c r="CL115" s="235">
        <v>180</v>
      </c>
      <c r="CN115" s="15"/>
      <c r="CO115" s="16"/>
    </row>
    <row r="116" spans="1:93" ht="24.95" customHeight="1">
      <c r="A116" s="407" t="str">
        <f ca="1">IFERROR(IF(INDIRECT($A$14&amp;ROW())&lt;&gt;"",COUNTIF(Summary!$B$30:$B$1105,INDIRECT($A$14&amp;ROW())),""),"")</f>
        <v/>
      </c>
      <c r="B116" s="442"/>
      <c r="C116" s="443"/>
      <c r="E116" s="15"/>
      <c r="F116" s="16"/>
      <c r="H116" s="15"/>
      <c r="I116" s="16"/>
      <c r="K116" s="15"/>
      <c r="L116" s="16"/>
      <c r="N116" s="15"/>
      <c r="O116" s="16"/>
      <c r="Q116" s="15"/>
      <c r="R116" s="16"/>
      <c r="T116" s="15"/>
      <c r="U116" s="16"/>
      <c r="W116" s="15"/>
      <c r="X116" s="16"/>
      <c r="Z116" s="15"/>
      <c r="AA116" s="16"/>
      <c r="AC116" s="15"/>
      <c r="AD116" s="16"/>
      <c r="AF116" s="15"/>
      <c r="AG116" s="16"/>
      <c r="AI116" s="15"/>
      <c r="AJ116" s="16"/>
      <c r="AL116" s="15"/>
      <c r="AM116" s="16"/>
      <c r="AO116" s="15"/>
      <c r="AP116" s="16"/>
      <c r="AR116" s="15"/>
      <c r="AS116" s="16"/>
      <c r="AU116" s="15"/>
      <c r="AV116" s="16"/>
      <c r="AX116" s="15"/>
      <c r="AY116" s="400"/>
      <c r="BA116" s="15"/>
      <c r="BB116" s="16"/>
      <c r="BD116" s="15"/>
      <c r="BE116" s="16"/>
      <c r="BG116" s="15"/>
      <c r="BH116" s="16"/>
      <c r="BJ116" s="15"/>
      <c r="BK116" s="16"/>
      <c r="BM116" s="15"/>
      <c r="BN116" s="16"/>
      <c r="BP116" s="15"/>
      <c r="BQ116" s="16"/>
      <c r="BS116" s="15"/>
      <c r="BT116" s="16"/>
      <c r="BV116" s="15"/>
      <c r="BW116" s="16"/>
      <c r="BY116" s="15"/>
      <c r="BZ116" s="16"/>
      <c r="CB116" s="442"/>
      <c r="CC116" s="443"/>
      <c r="CE116" s="15"/>
      <c r="CF116" s="16"/>
      <c r="CH116" s="15"/>
      <c r="CI116" s="16"/>
      <c r="CK116" s="234" t="s">
        <v>100</v>
      </c>
      <c r="CL116" s="235">
        <v>338</v>
      </c>
      <c r="CN116" s="15"/>
      <c r="CO116" s="16"/>
    </row>
    <row r="117" spans="1:93" ht="24.95" customHeight="1">
      <c r="A117" s="407" t="str">
        <f ca="1">IFERROR(IF(INDIRECT($A$14&amp;ROW())&lt;&gt;"",COUNTIF(Summary!$B$30:$B$1105,INDIRECT($A$14&amp;ROW())),""),"")</f>
        <v/>
      </c>
      <c r="B117" s="442"/>
      <c r="C117" s="443"/>
      <c r="E117" s="15"/>
      <c r="F117" s="16"/>
      <c r="H117" s="15"/>
      <c r="I117" s="16"/>
      <c r="K117" s="15"/>
      <c r="L117" s="16"/>
      <c r="N117" s="15"/>
      <c r="O117" s="16"/>
      <c r="Q117" s="15"/>
      <c r="R117" s="16"/>
      <c r="T117" s="15"/>
      <c r="U117" s="16"/>
      <c r="W117" s="15"/>
      <c r="X117" s="16"/>
      <c r="Z117" s="15"/>
      <c r="AA117" s="16"/>
      <c r="AC117" s="15"/>
      <c r="AD117" s="16"/>
      <c r="AF117" s="15"/>
      <c r="AG117" s="16"/>
      <c r="AI117" s="15"/>
      <c r="AJ117" s="16"/>
      <c r="AL117" s="15"/>
      <c r="AM117" s="16"/>
      <c r="AO117" s="15"/>
      <c r="AP117" s="16"/>
      <c r="AR117" s="15"/>
      <c r="AS117" s="16"/>
      <c r="AU117" s="15"/>
      <c r="AV117" s="16"/>
      <c r="AX117" s="15"/>
      <c r="AY117" s="400"/>
      <c r="BA117" s="15"/>
      <c r="BB117" s="16"/>
      <c r="BD117" s="15"/>
      <c r="BE117" s="16"/>
      <c r="BG117" s="15"/>
      <c r="BH117" s="16"/>
      <c r="BJ117" s="15"/>
      <c r="BK117" s="16"/>
      <c r="BM117" s="15"/>
      <c r="BN117" s="16"/>
      <c r="BP117" s="15"/>
      <c r="BQ117" s="16"/>
      <c r="BS117" s="15"/>
      <c r="BT117" s="16"/>
      <c r="BV117" s="15"/>
      <c r="BW117" s="16"/>
      <c r="BY117" s="15"/>
      <c r="BZ117" s="16"/>
      <c r="CB117" s="442"/>
      <c r="CC117" s="443"/>
      <c r="CE117" s="15"/>
      <c r="CF117" s="16"/>
      <c r="CH117" s="15"/>
      <c r="CI117" s="16"/>
      <c r="CK117" s="234" t="s">
        <v>102</v>
      </c>
      <c r="CL117" s="235">
        <v>303</v>
      </c>
      <c r="CN117" s="15"/>
      <c r="CO117" s="16"/>
    </row>
    <row r="118" spans="1:93" ht="24.95" customHeight="1">
      <c r="A118" s="407" t="str">
        <f ca="1">IFERROR(IF(INDIRECT($A$14&amp;ROW())&lt;&gt;"",COUNTIF(Summary!$B$30:$B$1105,INDIRECT($A$14&amp;ROW())),""),"")</f>
        <v/>
      </c>
      <c r="B118" s="442"/>
      <c r="C118" s="443"/>
      <c r="E118" s="15"/>
      <c r="F118" s="16"/>
      <c r="H118" s="15"/>
      <c r="I118" s="16"/>
      <c r="K118" s="15"/>
      <c r="L118" s="16"/>
      <c r="N118" s="15"/>
      <c r="O118" s="16"/>
      <c r="Q118" s="15"/>
      <c r="R118" s="16"/>
      <c r="T118" s="15"/>
      <c r="U118" s="16"/>
      <c r="W118" s="15"/>
      <c r="X118" s="16"/>
      <c r="Z118" s="15"/>
      <c r="AA118" s="16"/>
      <c r="AC118" s="15"/>
      <c r="AD118" s="16"/>
      <c r="AF118" s="15"/>
      <c r="AG118" s="16"/>
      <c r="AI118" s="15"/>
      <c r="AJ118" s="16"/>
      <c r="AL118" s="15"/>
      <c r="AM118" s="16"/>
      <c r="AO118" s="15"/>
      <c r="AP118" s="16"/>
      <c r="AR118" s="15"/>
      <c r="AS118" s="16"/>
      <c r="AU118" s="15"/>
      <c r="AV118" s="16"/>
      <c r="AX118" s="15"/>
      <c r="AY118" s="400"/>
      <c r="BA118" s="15"/>
      <c r="BB118" s="16"/>
      <c r="BD118" s="15"/>
      <c r="BE118" s="16"/>
      <c r="BG118" s="15"/>
      <c r="BH118" s="16"/>
      <c r="BJ118" s="15"/>
      <c r="BK118" s="16"/>
      <c r="BM118" s="15"/>
      <c r="BN118" s="16"/>
      <c r="BP118" s="15"/>
      <c r="BQ118" s="16"/>
      <c r="BS118" s="15"/>
      <c r="BT118" s="16"/>
      <c r="BV118" s="15"/>
      <c r="BW118" s="16"/>
      <c r="BY118" s="15"/>
      <c r="BZ118" s="16"/>
      <c r="CB118" s="442"/>
      <c r="CC118" s="443"/>
      <c r="CE118" s="15"/>
      <c r="CF118" s="16"/>
      <c r="CH118" s="15"/>
      <c r="CI118" s="16"/>
      <c r="CK118" s="234" t="s">
        <v>1289</v>
      </c>
      <c r="CL118" s="235" t="s">
        <v>1290</v>
      </c>
      <c r="CN118" s="15"/>
      <c r="CO118" s="16"/>
    </row>
    <row r="119" spans="1:93" ht="24.95" customHeight="1">
      <c r="A119" s="407" t="str">
        <f ca="1">IFERROR(IF(INDIRECT($A$14&amp;ROW())&lt;&gt;"",COUNTIF(Summary!$B$30:$B$1105,INDIRECT($A$14&amp;ROW())),""),"")</f>
        <v/>
      </c>
      <c r="B119" s="442"/>
      <c r="C119" s="443"/>
      <c r="E119" s="15"/>
      <c r="F119" s="16"/>
      <c r="H119" s="15"/>
      <c r="I119" s="16"/>
      <c r="K119" s="15"/>
      <c r="L119" s="16"/>
      <c r="N119" s="15"/>
      <c r="O119" s="16"/>
      <c r="Q119" s="15"/>
      <c r="R119" s="16"/>
      <c r="T119" s="15"/>
      <c r="U119" s="16"/>
      <c r="W119" s="15"/>
      <c r="X119" s="16"/>
      <c r="Z119" s="15"/>
      <c r="AA119" s="16"/>
      <c r="AC119" s="15"/>
      <c r="AD119" s="16"/>
      <c r="AF119" s="15"/>
      <c r="AG119" s="16"/>
      <c r="AI119" s="15"/>
      <c r="AJ119" s="16"/>
      <c r="AL119" s="15"/>
      <c r="AM119" s="16"/>
      <c r="AO119" s="15"/>
      <c r="AP119" s="16"/>
      <c r="AR119" s="15"/>
      <c r="AS119" s="16"/>
      <c r="AU119" s="15"/>
      <c r="AV119" s="16"/>
      <c r="AX119" s="15"/>
      <c r="AY119" s="400"/>
      <c r="BA119" s="15"/>
      <c r="BB119" s="16"/>
      <c r="BD119" s="15"/>
      <c r="BE119" s="16"/>
      <c r="BG119" s="15"/>
      <c r="BH119" s="16"/>
      <c r="BJ119" s="15"/>
      <c r="BK119" s="16"/>
      <c r="BM119" s="15"/>
      <c r="BN119" s="16"/>
      <c r="BP119" s="15"/>
      <c r="BQ119" s="16"/>
      <c r="BS119" s="15"/>
      <c r="BT119" s="16"/>
      <c r="BV119" s="15"/>
      <c r="BW119" s="16"/>
      <c r="BY119" s="15"/>
      <c r="BZ119" s="16"/>
      <c r="CB119" s="442"/>
      <c r="CC119" s="443"/>
      <c r="CE119" s="15"/>
      <c r="CF119" s="16"/>
      <c r="CH119" s="15"/>
      <c r="CI119" s="16"/>
      <c r="CK119" s="234" t="s">
        <v>103</v>
      </c>
      <c r="CL119" s="235">
        <v>570</v>
      </c>
      <c r="CN119" s="15"/>
      <c r="CO119" s="16"/>
    </row>
    <row r="120" spans="1:93" ht="24.95" customHeight="1">
      <c r="A120" s="407" t="str">
        <f ca="1">IFERROR(IF(INDIRECT($A$14&amp;ROW())&lt;&gt;"",COUNTIF(Summary!$B$30:$B$1105,INDIRECT($A$14&amp;ROW())),""),"")</f>
        <v/>
      </c>
      <c r="B120" s="442"/>
      <c r="C120" s="443"/>
      <c r="E120" s="15"/>
      <c r="F120" s="16"/>
      <c r="H120" s="15"/>
      <c r="I120" s="16"/>
      <c r="K120" s="15"/>
      <c r="L120" s="16"/>
      <c r="N120" s="15"/>
      <c r="O120" s="16"/>
      <c r="Q120" s="15"/>
      <c r="R120" s="16"/>
      <c r="T120" s="15"/>
      <c r="U120" s="16"/>
      <c r="W120" s="15"/>
      <c r="X120" s="16"/>
      <c r="Z120" s="15"/>
      <c r="AA120" s="16"/>
      <c r="AC120" s="15"/>
      <c r="AD120" s="16"/>
      <c r="AF120" s="15"/>
      <c r="AG120" s="16"/>
      <c r="AI120" s="15"/>
      <c r="AJ120" s="16"/>
      <c r="AL120" s="15"/>
      <c r="AM120" s="16"/>
      <c r="AO120" s="15"/>
      <c r="AP120" s="16"/>
      <c r="AR120" s="15"/>
      <c r="AS120" s="16"/>
      <c r="AU120" s="15"/>
      <c r="AV120" s="16"/>
      <c r="AX120" s="15"/>
      <c r="AY120" s="400"/>
      <c r="BA120" s="15"/>
      <c r="BB120" s="16"/>
      <c r="BD120" s="15"/>
      <c r="BE120" s="16"/>
      <c r="BG120" s="15"/>
      <c r="BH120" s="16"/>
      <c r="BJ120" s="15"/>
      <c r="BK120" s="16"/>
      <c r="BM120" s="15"/>
      <c r="BN120" s="16"/>
      <c r="BP120" s="15"/>
      <c r="BQ120" s="16"/>
      <c r="BS120" s="15"/>
      <c r="BT120" s="16"/>
      <c r="BV120" s="15"/>
      <c r="BW120" s="16"/>
      <c r="BY120" s="15"/>
      <c r="BZ120" s="16"/>
      <c r="CB120" s="442"/>
      <c r="CC120" s="443"/>
      <c r="CE120" s="15"/>
      <c r="CF120" s="16"/>
      <c r="CH120" s="15"/>
      <c r="CI120" s="16"/>
      <c r="CK120" s="234" t="s">
        <v>104</v>
      </c>
      <c r="CL120" s="235">
        <v>524</v>
      </c>
      <c r="CN120" s="15"/>
      <c r="CO120" s="16"/>
    </row>
    <row r="121" spans="1:93" ht="24.95" customHeight="1">
      <c r="A121" s="407" t="str">
        <f ca="1">IFERROR(IF(INDIRECT($A$14&amp;ROW())&lt;&gt;"",COUNTIF(Summary!$B$30:$B$1105,INDIRECT($A$14&amp;ROW())),""),"")</f>
        <v/>
      </c>
      <c r="B121" s="442"/>
      <c r="C121" s="443"/>
      <c r="E121" s="15"/>
      <c r="F121" s="16"/>
      <c r="H121" s="15"/>
      <c r="I121" s="16"/>
      <c r="K121" s="15"/>
      <c r="L121" s="16"/>
      <c r="N121" s="15"/>
      <c r="O121" s="16"/>
      <c r="Q121" s="15"/>
      <c r="R121" s="16"/>
      <c r="T121" s="15"/>
      <c r="U121" s="16"/>
      <c r="W121" s="15"/>
      <c r="X121" s="16"/>
      <c r="Z121" s="15"/>
      <c r="AA121" s="16"/>
      <c r="AC121" s="15"/>
      <c r="AD121" s="16"/>
      <c r="AF121" s="15"/>
      <c r="AG121" s="16"/>
      <c r="AI121" s="15"/>
      <c r="AJ121" s="16"/>
      <c r="AL121" s="15"/>
      <c r="AM121" s="16"/>
      <c r="AO121" s="15"/>
      <c r="AP121" s="16"/>
      <c r="AR121" s="15"/>
      <c r="AS121" s="16"/>
      <c r="AU121" s="15"/>
      <c r="AV121" s="16"/>
      <c r="AX121" s="15"/>
      <c r="AY121" s="400"/>
      <c r="BA121" s="15"/>
      <c r="BB121" s="16"/>
      <c r="BD121" s="15"/>
      <c r="BE121" s="16"/>
      <c r="BG121" s="15"/>
      <c r="BH121" s="16"/>
      <c r="BJ121" s="15"/>
      <c r="BK121" s="16"/>
      <c r="BM121" s="15"/>
      <c r="BN121" s="16"/>
      <c r="BP121" s="15"/>
      <c r="BQ121" s="16"/>
      <c r="BS121" s="15"/>
      <c r="BT121" s="16"/>
      <c r="BV121" s="15"/>
      <c r="BW121" s="16"/>
      <c r="BY121" s="15"/>
      <c r="BZ121" s="16"/>
      <c r="CB121" s="442"/>
      <c r="CC121" s="443"/>
      <c r="CE121" s="15"/>
      <c r="CF121" s="16"/>
      <c r="CH121" s="15"/>
      <c r="CI121" s="16"/>
      <c r="CK121" s="234" t="s">
        <v>106</v>
      </c>
      <c r="CL121" s="235">
        <v>19</v>
      </c>
      <c r="CN121" s="15"/>
      <c r="CO121" s="16"/>
    </row>
    <row r="122" spans="1:93" ht="24.95" customHeight="1">
      <c r="A122" s="407" t="str">
        <f ca="1">IFERROR(IF(INDIRECT($A$14&amp;ROW())&lt;&gt;"",COUNTIF(Summary!$B$30:$B$1105,INDIRECT($A$14&amp;ROW())),""),"")</f>
        <v/>
      </c>
      <c r="B122" s="442"/>
      <c r="C122"/>
      <c r="E122" s="15"/>
      <c r="F122" s="16"/>
      <c r="H122" s="15"/>
      <c r="I122" s="16"/>
      <c r="K122" s="15"/>
      <c r="L122" s="16"/>
      <c r="N122" s="15"/>
      <c r="O122" s="16"/>
      <c r="Q122" s="15"/>
      <c r="R122" s="16"/>
      <c r="T122" s="15"/>
      <c r="U122" s="16"/>
      <c r="W122" s="15"/>
      <c r="X122" s="16"/>
      <c r="Z122" s="15"/>
      <c r="AA122" s="16"/>
      <c r="AC122" s="15"/>
      <c r="AD122" s="16"/>
      <c r="AF122" s="15"/>
      <c r="AG122" s="16"/>
      <c r="AI122" s="15"/>
      <c r="AJ122" s="16"/>
      <c r="AL122" s="15"/>
      <c r="AM122" s="16"/>
      <c r="AO122" s="15"/>
      <c r="AP122" s="16"/>
      <c r="AR122" s="15"/>
      <c r="AS122" s="16"/>
      <c r="AU122" s="15"/>
      <c r="AV122" s="16"/>
      <c r="AX122" s="15"/>
      <c r="AY122" s="400"/>
      <c r="BA122" s="15"/>
      <c r="BB122" s="16"/>
      <c r="BD122" s="15"/>
      <c r="BE122" s="16"/>
      <c r="BG122" s="15"/>
      <c r="BH122" s="16"/>
      <c r="BJ122" s="15"/>
      <c r="BK122" s="16"/>
      <c r="BM122" s="15"/>
      <c r="BN122" s="16"/>
      <c r="BP122" s="15"/>
      <c r="BQ122" s="16"/>
      <c r="BS122" s="15"/>
      <c r="BT122" s="16"/>
      <c r="BV122" s="15"/>
      <c r="BW122" s="16"/>
      <c r="BY122" s="15"/>
      <c r="BZ122" s="16"/>
      <c r="CB122" s="442"/>
      <c r="CC122" s="443"/>
      <c r="CE122" s="15"/>
      <c r="CF122" s="16"/>
      <c r="CH122" s="15"/>
      <c r="CI122" s="16"/>
      <c r="CK122" s="234" t="s">
        <v>105</v>
      </c>
      <c r="CL122" s="235">
        <v>33</v>
      </c>
      <c r="CN122" s="15"/>
      <c r="CO122" s="16"/>
    </row>
    <row r="123" spans="1:93" ht="24.95" customHeight="1">
      <c r="A123" s="407" t="str">
        <f ca="1">IFERROR(IF(INDIRECT($A$14&amp;ROW())&lt;&gt;"",COUNTIF(Summary!$B$30:$B$1105,INDIRECT($A$14&amp;ROW())),""),"")</f>
        <v/>
      </c>
      <c r="B123" s="442"/>
      <c r="C123" s="443"/>
      <c r="E123" s="15"/>
      <c r="F123" s="16"/>
      <c r="H123" s="15"/>
      <c r="I123" s="16"/>
      <c r="K123" s="15"/>
      <c r="L123" s="16"/>
      <c r="N123" s="15"/>
      <c r="O123" s="16"/>
      <c r="Q123" s="15"/>
      <c r="R123" s="16"/>
      <c r="T123" s="15"/>
      <c r="U123" s="16"/>
      <c r="W123" s="15"/>
      <c r="X123" s="16"/>
      <c r="Z123" s="15"/>
      <c r="AA123" s="16"/>
      <c r="AC123" s="15"/>
      <c r="AD123" s="16"/>
      <c r="AF123" s="15"/>
      <c r="AG123" s="16"/>
      <c r="AI123" s="15"/>
      <c r="AJ123" s="16"/>
      <c r="AL123" s="15"/>
      <c r="AM123" s="16"/>
      <c r="AO123" s="15"/>
      <c r="AP123" s="16"/>
      <c r="AR123" s="15"/>
      <c r="AS123" s="16"/>
      <c r="AU123" s="15"/>
      <c r="AV123" s="16"/>
      <c r="AX123" s="15"/>
      <c r="AY123" s="400"/>
      <c r="BA123" s="15"/>
      <c r="BB123" s="16"/>
      <c r="BD123" s="15"/>
      <c r="BE123" s="16"/>
      <c r="BG123" s="15"/>
      <c r="BH123" s="16"/>
      <c r="BJ123" s="15"/>
      <c r="BK123" s="16"/>
      <c r="BM123" s="15"/>
      <c r="BN123" s="16"/>
      <c r="BP123" s="15"/>
      <c r="BQ123" s="16"/>
      <c r="BS123" s="15"/>
      <c r="BT123" s="16"/>
      <c r="BV123" s="15"/>
      <c r="BW123" s="16"/>
      <c r="BY123" s="15"/>
      <c r="BZ123" s="16"/>
      <c r="CB123" s="442"/>
      <c r="CC123" s="443"/>
      <c r="CE123" s="15"/>
      <c r="CF123" s="16"/>
      <c r="CH123" s="15"/>
      <c r="CI123" s="16"/>
      <c r="CK123" s="234" t="s">
        <v>107</v>
      </c>
      <c r="CL123" s="235">
        <v>9</v>
      </c>
      <c r="CN123" s="15"/>
      <c r="CO123" s="16"/>
    </row>
    <row r="124" spans="1:93" ht="24.95" customHeight="1">
      <c r="A124" s="407" t="str">
        <f ca="1">IFERROR(IF(INDIRECT($A$14&amp;ROW())&lt;&gt;"",COUNTIF(Summary!$B$30:$B$1105,INDIRECT($A$14&amp;ROW())),""),"")</f>
        <v/>
      </c>
      <c r="B124" s="442"/>
      <c r="C124" s="443"/>
      <c r="E124" s="15"/>
      <c r="F124" s="16"/>
      <c r="H124" s="15"/>
      <c r="I124" s="16"/>
      <c r="K124" s="15"/>
      <c r="L124" s="16"/>
      <c r="N124" s="15"/>
      <c r="O124" s="16"/>
      <c r="Q124" s="15"/>
      <c r="R124" s="16"/>
      <c r="T124" s="15"/>
      <c r="U124" s="16"/>
      <c r="W124" s="15"/>
      <c r="X124" s="16"/>
      <c r="Z124" s="15"/>
      <c r="AA124" s="16"/>
      <c r="AC124" s="15"/>
      <c r="AD124" s="16"/>
      <c r="AF124" s="15"/>
      <c r="AG124" s="16"/>
      <c r="AI124" s="15"/>
      <c r="AJ124" s="16"/>
      <c r="AL124" s="15"/>
      <c r="AM124" s="16"/>
      <c r="AO124" s="15"/>
      <c r="AP124" s="16"/>
      <c r="AR124" s="15"/>
      <c r="AS124" s="16"/>
      <c r="AU124" s="15"/>
      <c r="AV124" s="16"/>
      <c r="AX124" s="15"/>
      <c r="AY124" s="400"/>
      <c r="BA124" s="15"/>
      <c r="BB124" s="16"/>
      <c r="BD124" s="15"/>
      <c r="BE124" s="16"/>
      <c r="BG124" s="15"/>
      <c r="BH124" s="16"/>
      <c r="BJ124" s="15"/>
      <c r="BK124" s="16"/>
      <c r="BM124" s="15"/>
      <c r="BN124" s="16"/>
      <c r="BP124" s="15"/>
      <c r="BQ124" s="16"/>
      <c r="BS124" s="15"/>
      <c r="BT124" s="16"/>
      <c r="BV124" s="15"/>
      <c r="BW124" s="16"/>
      <c r="BY124" s="15"/>
      <c r="BZ124" s="16"/>
      <c r="CB124" s="442"/>
      <c r="CC124" s="443"/>
      <c r="CE124" s="15"/>
      <c r="CF124" s="16"/>
      <c r="CH124" s="15"/>
      <c r="CI124" s="16"/>
      <c r="CK124" s="234" t="s">
        <v>235</v>
      </c>
      <c r="CL124" s="235">
        <v>27</v>
      </c>
      <c r="CN124" s="15"/>
      <c r="CO124" s="16"/>
    </row>
    <row r="125" spans="1:93" ht="24.95" customHeight="1">
      <c r="A125" s="407" t="str">
        <f ca="1">IFERROR(IF(INDIRECT($A$14&amp;ROW())&lt;&gt;"",COUNTIF(Summary!$B$30:$B$1105,INDIRECT($A$14&amp;ROW())),""),"")</f>
        <v/>
      </c>
      <c r="B125" s="442"/>
      <c r="C125" s="443"/>
      <c r="E125" s="15"/>
      <c r="F125" s="16"/>
      <c r="H125" s="15"/>
      <c r="I125" s="16"/>
      <c r="K125" s="15"/>
      <c r="L125" s="16"/>
      <c r="N125" s="15"/>
      <c r="O125" s="16"/>
      <c r="Q125" s="15"/>
      <c r="R125" s="16"/>
      <c r="T125" s="15"/>
      <c r="U125" s="16"/>
      <c r="W125" s="15"/>
      <c r="X125" s="16"/>
      <c r="Z125" s="15"/>
      <c r="AA125" s="16"/>
      <c r="AC125" s="15"/>
      <c r="AD125" s="16"/>
      <c r="AF125" s="15"/>
      <c r="AG125" s="16"/>
      <c r="AI125" s="15"/>
      <c r="AJ125" s="16"/>
      <c r="AL125" s="15"/>
      <c r="AM125" s="16"/>
      <c r="AO125" s="15"/>
      <c r="AP125" s="16"/>
      <c r="AR125" s="15"/>
      <c r="AS125" s="16"/>
      <c r="AU125" s="15"/>
      <c r="AV125" s="16"/>
      <c r="AX125" s="15"/>
      <c r="AY125" s="400"/>
      <c r="BA125" s="15"/>
      <c r="BB125" s="16"/>
      <c r="BD125" s="15"/>
      <c r="BE125" s="16"/>
      <c r="BG125" s="15"/>
      <c r="BH125" s="16"/>
      <c r="BJ125" s="15"/>
      <c r="BK125" s="16"/>
      <c r="BM125" s="15"/>
      <c r="BN125" s="16"/>
      <c r="BP125" s="15"/>
      <c r="BQ125" s="16"/>
      <c r="BS125" s="15"/>
      <c r="BT125" s="16"/>
      <c r="BV125" s="15"/>
      <c r="BW125" s="16"/>
      <c r="BY125" s="15"/>
      <c r="BZ125" s="16"/>
      <c r="CB125" s="442"/>
      <c r="CC125" s="443"/>
      <c r="CE125" s="15"/>
      <c r="CF125" s="16"/>
      <c r="CH125" s="15"/>
      <c r="CI125" s="16"/>
      <c r="CK125" s="234" t="s">
        <v>236</v>
      </c>
      <c r="CL125" s="235">
        <v>67</v>
      </c>
      <c r="CN125" s="15"/>
      <c r="CO125" s="16"/>
    </row>
    <row r="126" spans="1:93" ht="24.95" customHeight="1">
      <c r="A126" s="407" t="str">
        <f ca="1">IFERROR(IF(INDIRECT($A$14&amp;ROW())&lt;&gt;"",COUNTIF(Summary!$B$30:$B$1105,INDIRECT($A$14&amp;ROW())),""),"")</f>
        <v/>
      </c>
      <c r="B126" s="442"/>
      <c r="C126" s="443"/>
      <c r="E126" s="15"/>
      <c r="F126" s="16"/>
      <c r="H126" s="15"/>
      <c r="I126" s="16"/>
      <c r="K126" s="15"/>
      <c r="L126" s="16"/>
      <c r="N126" s="15"/>
      <c r="O126" s="16"/>
      <c r="Q126" s="15"/>
      <c r="R126" s="16"/>
      <c r="T126" s="15"/>
      <c r="U126" s="16"/>
      <c r="W126" s="15"/>
      <c r="X126" s="16"/>
      <c r="Z126" s="15"/>
      <c r="AA126" s="16"/>
      <c r="AC126" s="15"/>
      <c r="AD126" s="16"/>
      <c r="AF126" s="15"/>
      <c r="AG126" s="16"/>
      <c r="AI126" s="15"/>
      <c r="AJ126" s="16"/>
      <c r="AL126" s="15"/>
      <c r="AM126" s="16"/>
      <c r="AO126" s="15"/>
      <c r="AP126" s="16"/>
      <c r="AR126" s="15"/>
      <c r="AS126" s="16"/>
      <c r="AU126" s="15"/>
      <c r="AV126" s="16"/>
      <c r="AX126" s="15"/>
      <c r="AY126" s="400"/>
      <c r="BA126" s="15"/>
      <c r="BB126" s="16"/>
      <c r="BD126" s="15"/>
      <c r="BE126" s="16"/>
      <c r="BG126" s="15"/>
      <c r="BH126" s="16"/>
      <c r="BJ126" s="15"/>
      <c r="BK126" s="16"/>
      <c r="BM126" s="15"/>
      <c r="BN126" s="16"/>
      <c r="BP126" s="15"/>
      <c r="BQ126" s="16"/>
      <c r="BS126" s="15"/>
      <c r="BT126" s="16"/>
      <c r="BV126" s="15"/>
      <c r="BW126" s="16"/>
      <c r="BY126" s="15"/>
      <c r="BZ126" s="16"/>
      <c r="CB126" s="442"/>
      <c r="CC126" s="443"/>
      <c r="CE126" s="15"/>
      <c r="CF126" s="16"/>
      <c r="CH126" s="15"/>
      <c r="CI126" s="16"/>
      <c r="CK126" s="234" t="s">
        <v>108</v>
      </c>
      <c r="CL126" s="235">
        <v>229</v>
      </c>
      <c r="CN126" s="15"/>
      <c r="CO126" s="16"/>
    </row>
    <row r="127" spans="1:93" ht="24.95" customHeight="1">
      <c r="A127" s="407" t="str">
        <f ca="1">IFERROR(IF(INDIRECT($A$14&amp;ROW())&lt;&gt;"",COUNTIF(Summary!$B$30:$B$1105,INDIRECT($A$14&amp;ROW())),""),"")</f>
        <v/>
      </c>
      <c r="B127" s="442"/>
      <c r="C127" s="443"/>
      <c r="E127" s="15"/>
      <c r="F127" s="16"/>
      <c r="H127" s="15"/>
      <c r="I127" s="16"/>
      <c r="K127" s="15"/>
      <c r="L127" s="16"/>
      <c r="N127" s="15"/>
      <c r="O127" s="16"/>
      <c r="Q127" s="15"/>
      <c r="R127" s="16"/>
      <c r="T127" s="15"/>
      <c r="U127" s="16"/>
      <c r="W127" s="15"/>
      <c r="X127" s="16"/>
      <c r="Z127" s="15"/>
      <c r="AA127" s="16"/>
      <c r="AC127" s="15"/>
      <c r="AD127" s="16"/>
      <c r="AF127" s="15"/>
      <c r="AG127" s="16"/>
      <c r="AI127" s="15"/>
      <c r="AJ127" s="16"/>
      <c r="AL127" s="15"/>
      <c r="AM127" s="16"/>
      <c r="AO127" s="15"/>
      <c r="AP127" s="16"/>
      <c r="AR127" s="15"/>
      <c r="AS127" s="16"/>
      <c r="AU127" s="15"/>
      <c r="AV127" s="16"/>
      <c r="AX127" s="15"/>
      <c r="AY127" s="400"/>
      <c r="BA127" s="15"/>
      <c r="BB127" s="16"/>
      <c r="BD127" s="15"/>
      <c r="BE127" s="16"/>
      <c r="BG127" s="15"/>
      <c r="BH127" s="16"/>
      <c r="BJ127" s="15"/>
      <c r="BK127" s="16"/>
      <c r="BM127" s="15"/>
      <c r="BN127" s="16"/>
      <c r="BP127" s="15"/>
      <c r="BQ127" s="16"/>
      <c r="BS127" s="15"/>
      <c r="BT127" s="16"/>
      <c r="BV127" s="15"/>
      <c r="BW127" s="16"/>
      <c r="BY127" s="15"/>
      <c r="BZ127" s="16"/>
      <c r="CB127" s="442"/>
      <c r="CC127" s="443"/>
      <c r="CE127" s="15"/>
      <c r="CF127" s="16"/>
      <c r="CH127" s="15"/>
      <c r="CI127" s="16"/>
      <c r="CK127" s="234" t="s">
        <v>237</v>
      </c>
      <c r="CL127" s="235">
        <v>48</v>
      </c>
      <c r="CN127" s="15"/>
      <c r="CO127" s="16"/>
    </row>
    <row r="128" spans="1:93" ht="24.95" customHeight="1">
      <c r="A128" s="407" t="str">
        <f ca="1">IFERROR(IF(INDIRECT($A$14&amp;ROW())&lt;&gt;"",COUNTIF(Summary!$B$30:$B$1105,INDIRECT($A$14&amp;ROW())),""),"")</f>
        <v/>
      </c>
      <c r="B128" s="442"/>
      <c r="C128" s="443"/>
      <c r="E128" s="15"/>
      <c r="F128" s="16"/>
      <c r="H128" s="15"/>
      <c r="I128" s="16"/>
      <c r="K128" s="15"/>
      <c r="L128" s="16"/>
      <c r="N128" s="15"/>
      <c r="O128" s="16"/>
      <c r="Q128" s="15"/>
      <c r="R128" s="16"/>
      <c r="T128" s="15"/>
      <c r="U128" s="16"/>
      <c r="W128" s="15"/>
      <c r="X128" s="16"/>
      <c r="Z128" s="15"/>
      <c r="AA128" s="16"/>
      <c r="AC128" s="15"/>
      <c r="AD128" s="16"/>
      <c r="AF128" s="15"/>
      <c r="AG128" s="16"/>
      <c r="AI128" s="15"/>
      <c r="AJ128" s="16"/>
      <c r="AL128" s="15"/>
      <c r="AM128" s="16"/>
      <c r="AO128" s="15"/>
      <c r="AP128" s="16"/>
      <c r="AR128" s="15"/>
      <c r="AS128" s="16"/>
      <c r="AU128" s="15"/>
      <c r="AV128" s="16"/>
      <c r="AX128" s="15"/>
      <c r="AY128" s="400"/>
      <c r="BA128" s="15"/>
      <c r="BB128" s="16"/>
      <c r="BD128" s="15"/>
      <c r="BE128" s="16"/>
      <c r="BG128" s="15"/>
      <c r="BH128" s="16"/>
      <c r="BJ128" s="15"/>
      <c r="BK128" s="16"/>
      <c r="BM128" s="15"/>
      <c r="BN128" s="16"/>
      <c r="BP128" s="15"/>
      <c r="BQ128" s="16"/>
      <c r="BS128" s="15"/>
      <c r="BT128" s="16"/>
      <c r="BV128" s="15"/>
      <c r="BW128" s="16"/>
      <c r="BY128" s="15"/>
      <c r="BZ128" s="16"/>
      <c r="CB128" s="442"/>
      <c r="CC128" s="443"/>
      <c r="CE128" s="15"/>
      <c r="CF128" s="16"/>
      <c r="CH128" s="15"/>
      <c r="CI128" s="16"/>
      <c r="CK128" s="234" t="s">
        <v>109</v>
      </c>
      <c r="CL128" s="235">
        <v>571</v>
      </c>
      <c r="CN128" s="15"/>
      <c r="CO128" s="16"/>
    </row>
    <row r="129" spans="1:93" ht="24.95" customHeight="1">
      <c r="A129" s="407" t="str">
        <f ca="1">IFERROR(IF(INDIRECT($A$14&amp;ROW())&lt;&gt;"",COUNTIF(Summary!$B$30:$B$1105,INDIRECT($A$14&amp;ROW())),""),"")</f>
        <v/>
      </c>
      <c r="B129" s="442"/>
      <c r="C129" s="443"/>
      <c r="E129" s="15"/>
      <c r="F129" s="16"/>
      <c r="H129" s="15"/>
      <c r="I129" s="16"/>
      <c r="K129" s="15"/>
      <c r="L129" s="16"/>
      <c r="N129" s="15"/>
      <c r="O129" s="16"/>
      <c r="Q129" s="15"/>
      <c r="R129" s="16"/>
      <c r="T129" s="15"/>
      <c r="U129" s="16"/>
      <c r="W129" s="15"/>
      <c r="X129" s="16"/>
      <c r="Z129" s="15"/>
      <c r="AA129" s="16"/>
      <c r="AC129" s="15"/>
      <c r="AD129" s="16"/>
      <c r="AF129" s="15"/>
      <c r="AG129" s="16"/>
      <c r="AI129" s="15"/>
      <c r="AJ129" s="16"/>
      <c r="AL129" s="15"/>
      <c r="AM129" s="16"/>
      <c r="AO129" s="15"/>
      <c r="AP129" s="16"/>
      <c r="AR129" s="15"/>
      <c r="AS129" s="16"/>
      <c r="AU129" s="15"/>
      <c r="AV129" s="16"/>
      <c r="AX129" s="15"/>
      <c r="AY129" s="400"/>
      <c r="BA129" s="15"/>
      <c r="BB129" s="16"/>
      <c r="BD129" s="15"/>
      <c r="BE129" s="16"/>
      <c r="BG129" s="15"/>
      <c r="BH129" s="16"/>
      <c r="BJ129" s="15"/>
      <c r="BK129" s="16"/>
      <c r="BM129" s="15"/>
      <c r="BN129" s="16"/>
      <c r="BP129" s="15"/>
      <c r="BQ129" s="16"/>
      <c r="BS129" s="15"/>
      <c r="BT129" s="16"/>
      <c r="BV129" s="15"/>
      <c r="BW129" s="16"/>
      <c r="BY129" s="15"/>
      <c r="BZ129" s="16"/>
      <c r="CB129" s="442"/>
      <c r="CC129" s="443"/>
      <c r="CE129" s="15"/>
      <c r="CF129" s="16"/>
      <c r="CH129" s="15"/>
      <c r="CI129" s="16"/>
      <c r="CK129" s="234" t="s">
        <v>116</v>
      </c>
      <c r="CL129" s="235">
        <v>451</v>
      </c>
      <c r="CN129" s="15"/>
      <c r="CO129" s="16"/>
    </row>
    <row r="130" spans="1:93" ht="24.95" customHeight="1">
      <c r="A130" s="407" t="str">
        <f ca="1">IFERROR(IF(INDIRECT($A$14&amp;ROW())&lt;&gt;"",COUNTIF(Summary!$B$30:$B$1105,INDIRECT($A$14&amp;ROW())),""),"")</f>
        <v/>
      </c>
      <c r="B130" s="442"/>
      <c r="C130" s="443"/>
      <c r="E130" s="15"/>
      <c r="F130" s="16"/>
      <c r="H130" s="15"/>
      <c r="I130" s="16"/>
      <c r="K130" s="15"/>
      <c r="L130" s="16"/>
      <c r="N130" s="15"/>
      <c r="O130" s="16"/>
      <c r="Q130" s="15"/>
      <c r="R130" s="16"/>
      <c r="T130" s="15"/>
      <c r="U130" s="16"/>
      <c r="W130" s="15"/>
      <c r="X130" s="16"/>
      <c r="Z130" s="15"/>
      <c r="AA130" s="16"/>
      <c r="AC130" s="15"/>
      <c r="AD130" s="16"/>
      <c r="AF130" s="15"/>
      <c r="AG130" s="16"/>
      <c r="AI130" s="15"/>
      <c r="AJ130" s="16"/>
      <c r="AL130" s="15"/>
      <c r="AM130" s="16"/>
      <c r="AO130" s="15"/>
      <c r="AP130" s="16"/>
      <c r="AR130" s="15"/>
      <c r="AS130" s="16"/>
      <c r="AU130" s="15"/>
      <c r="AV130" s="16"/>
      <c r="AX130" s="15"/>
      <c r="AY130" s="400"/>
      <c r="BA130" s="15"/>
      <c r="BB130" s="16"/>
      <c r="BD130" s="15"/>
      <c r="BE130" s="16"/>
      <c r="BG130" s="15"/>
      <c r="BH130" s="16"/>
      <c r="BJ130" s="15"/>
      <c r="BK130" s="16"/>
      <c r="BM130" s="15"/>
      <c r="BN130" s="16"/>
      <c r="BP130" s="15"/>
      <c r="BQ130" s="16"/>
      <c r="BS130" s="15"/>
      <c r="BT130" s="16"/>
      <c r="BV130" s="15"/>
      <c r="BW130" s="16"/>
      <c r="BY130" s="15"/>
      <c r="BZ130" s="16"/>
      <c r="CB130" s="442"/>
      <c r="CC130" s="443"/>
      <c r="CE130" s="15"/>
      <c r="CF130" s="16"/>
      <c r="CH130" s="15"/>
      <c r="CI130" s="16"/>
      <c r="CK130" s="234" t="s">
        <v>117</v>
      </c>
      <c r="CL130" s="235">
        <v>147</v>
      </c>
      <c r="CN130" s="15"/>
      <c r="CO130" s="16"/>
    </row>
    <row r="131" spans="1:93" ht="24.95" customHeight="1">
      <c r="A131" s="407" t="str">
        <f ca="1">IFERROR(IF(INDIRECT($A$14&amp;ROW())&lt;&gt;"",COUNTIF(Summary!$B$30:$B$1105,INDIRECT($A$14&amp;ROW())),""),"")</f>
        <v/>
      </c>
      <c r="B131" s="442"/>
      <c r="C131" s="443"/>
      <c r="E131" s="15"/>
      <c r="F131" s="16"/>
      <c r="H131" s="15"/>
      <c r="I131" s="16"/>
      <c r="K131" s="15"/>
      <c r="L131" s="16"/>
      <c r="N131" s="15"/>
      <c r="O131" s="16"/>
      <c r="Q131" s="15"/>
      <c r="R131" s="16"/>
      <c r="T131" s="15"/>
      <c r="U131" s="16"/>
      <c r="W131" s="15"/>
      <c r="X131" s="16"/>
      <c r="Z131" s="15"/>
      <c r="AA131" s="16"/>
      <c r="AC131" s="15"/>
      <c r="AD131" s="16"/>
      <c r="AF131" s="15"/>
      <c r="AG131" s="16"/>
      <c r="AI131" s="15"/>
      <c r="AJ131" s="16"/>
      <c r="AL131" s="15"/>
      <c r="AM131" s="16"/>
      <c r="AO131" s="15"/>
      <c r="AP131" s="16"/>
      <c r="AR131" s="15"/>
      <c r="AS131" s="16"/>
      <c r="AU131" s="15"/>
      <c r="AV131" s="16"/>
      <c r="AX131" s="15"/>
      <c r="AY131" s="400"/>
      <c r="BA131" s="15"/>
      <c r="BB131" s="16"/>
      <c r="BD131" s="15"/>
      <c r="BE131" s="16"/>
      <c r="BG131" s="15"/>
      <c r="BH131" s="16"/>
      <c r="BJ131" s="15"/>
      <c r="BK131" s="16"/>
      <c r="BM131" s="15"/>
      <c r="BN131" s="16"/>
      <c r="BP131" s="15"/>
      <c r="BQ131" s="16"/>
      <c r="BS131" s="15"/>
      <c r="BT131" s="16"/>
      <c r="BV131" s="15"/>
      <c r="BW131" s="16"/>
      <c r="BY131" s="15"/>
      <c r="BZ131" s="16"/>
      <c r="CB131" s="442"/>
      <c r="CC131" s="443"/>
      <c r="CE131" s="15"/>
      <c r="CF131" s="16"/>
      <c r="CH131" s="15"/>
      <c r="CI131" s="16"/>
      <c r="CK131" s="234" t="s">
        <v>118</v>
      </c>
      <c r="CL131" s="235">
        <v>282</v>
      </c>
      <c r="CN131" s="15"/>
      <c r="CO131" s="16"/>
    </row>
    <row r="132" spans="1:93" ht="24.95" customHeight="1">
      <c r="A132" s="407" t="str">
        <f ca="1">IFERROR(IF(INDIRECT($A$14&amp;ROW())&lt;&gt;"",COUNTIF(Summary!$B$30:$B$1105,INDIRECT($A$14&amp;ROW())),""),"")</f>
        <v/>
      </c>
      <c r="B132" s="442"/>
      <c r="C132" s="443"/>
      <c r="E132" s="15"/>
      <c r="F132" s="16"/>
      <c r="H132" s="15"/>
      <c r="I132" s="16"/>
      <c r="K132" s="15"/>
      <c r="L132" s="16"/>
      <c r="N132" s="15"/>
      <c r="O132" s="16"/>
      <c r="Q132" s="15"/>
      <c r="R132" s="16"/>
      <c r="T132" s="15"/>
      <c r="U132" s="16"/>
      <c r="W132" s="15"/>
      <c r="X132" s="16"/>
      <c r="Z132" s="15"/>
      <c r="AA132" s="16"/>
      <c r="AC132" s="15"/>
      <c r="AD132" s="16"/>
      <c r="AF132" s="15"/>
      <c r="AG132" s="16"/>
      <c r="AI132" s="15"/>
      <c r="AJ132" s="16"/>
      <c r="AL132" s="15"/>
      <c r="AM132" s="16"/>
      <c r="AO132" s="15"/>
      <c r="AP132" s="16"/>
      <c r="AR132" s="15"/>
      <c r="AS132" s="16"/>
      <c r="AU132" s="15"/>
      <c r="AV132" s="16"/>
      <c r="AX132" s="15"/>
      <c r="AY132" s="400"/>
      <c r="BA132" s="15"/>
      <c r="BB132" s="16"/>
      <c r="BD132" s="15"/>
      <c r="BE132" s="16"/>
      <c r="BG132" s="15"/>
      <c r="BH132" s="16"/>
      <c r="BJ132" s="15"/>
      <c r="BK132" s="16"/>
      <c r="BM132" s="15"/>
      <c r="BN132" s="16"/>
      <c r="BP132" s="15"/>
      <c r="BQ132" s="16"/>
      <c r="BS132" s="15"/>
      <c r="BT132" s="16"/>
      <c r="BV132" s="15"/>
      <c r="BW132" s="16"/>
      <c r="BY132" s="15"/>
      <c r="BZ132" s="16"/>
      <c r="CB132" s="442"/>
      <c r="CC132" s="443"/>
      <c r="CE132" s="15"/>
      <c r="CF132" s="16"/>
      <c r="CH132" s="15"/>
      <c r="CI132" s="16"/>
      <c r="CK132" s="234" t="s">
        <v>115</v>
      </c>
      <c r="CL132" s="235">
        <v>763</v>
      </c>
      <c r="CN132" s="15"/>
      <c r="CO132" s="16"/>
    </row>
    <row r="133" spans="1:93" ht="24.95" customHeight="1">
      <c r="A133" s="407" t="str">
        <f ca="1">IFERROR(IF(INDIRECT($A$14&amp;ROW())&lt;&gt;"",COUNTIF(Summary!$B$30:$B$1105,INDIRECT($A$14&amp;ROW())),""),"")</f>
        <v/>
      </c>
      <c r="B133" s="442"/>
      <c r="C133" s="443"/>
      <c r="E133" s="15"/>
      <c r="F133" s="16"/>
      <c r="H133" s="15"/>
      <c r="I133" s="16"/>
      <c r="K133" s="15"/>
      <c r="L133" s="16"/>
      <c r="N133" s="15"/>
      <c r="O133" s="16"/>
      <c r="Q133" s="15"/>
      <c r="R133" s="16"/>
      <c r="T133" s="15"/>
      <c r="U133" s="16"/>
      <c r="W133" s="15"/>
      <c r="X133" s="16"/>
      <c r="Z133" s="15"/>
      <c r="AA133" s="16"/>
      <c r="AC133" s="15"/>
      <c r="AD133" s="16"/>
      <c r="AF133" s="15"/>
      <c r="AG133" s="16"/>
      <c r="AI133" s="15"/>
      <c r="AJ133" s="16"/>
      <c r="AL133" s="15"/>
      <c r="AM133" s="16"/>
      <c r="AO133" s="15"/>
      <c r="AP133" s="16"/>
      <c r="AR133" s="15"/>
      <c r="AS133" s="16"/>
      <c r="AU133" s="15"/>
      <c r="AV133" s="16"/>
      <c r="AX133" s="15"/>
      <c r="AY133" s="400"/>
      <c r="BA133" s="15"/>
      <c r="BB133" s="16"/>
      <c r="BD133" s="15"/>
      <c r="BE133" s="16"/>
      <c r="BG133" s="15"/>
      <c r="BH133" s="16"/>
      <c r="BJ133" s="15"/>
      <c r="BK133" s="16"/>
      <c r="BM133" s="15"/>
      <c r="BN133" s="16"/>
      <c r="BP133" s="15"/>
      <c r="BQ133" s="16"/>
      <c r="BS133" s="15"/>
      <c r="BT133" s="16"/>
      <c r="BV133" s="15"/>
      <c r="BW133" s="16"/>
      <c r="BY133" s="15"/>
      <c r="BZ133" s="16"/>
      <c r="CB133" s="442"/>
      <c r="CC133" s="443"/>
      <c r="CE133" s="15"/>
      <c r="CF133" s="16"/>
      <c r="CH133" s="15"/>
      <c r="CI133" s="16"/>
      <c r="CK133" s="234" t="s">
        <v>110</v>
      </c>
      <c r="CL133" s="235">
        <v>835</v>
      </c>
      <c r="CN133" s="15"/>
      <c r="CO133" s="16"/>
    </row>
    <row r="134" spans="1:93" ht="24.95" customHeight="1">
      <c r="A134" s="407" t="str">
        <f ca="1">IFERROR(IF(INDIRECT($A$14&amp;ROW())&lt;&gt;"",COUNTIF(Summary!$B$30:$B$1105,INDIRECT($A$14&amp;ROW())),""),"")</f>
        <v/>
      </c>
      <c r="B134" s="442"/>
      <c r="C134" s="443"/>
      <c r="E134" s="15"/>
      <c r="F134" s="16"/>
      <c r="H134" s="15"/>
      <c r="I134" s="16"/>
      <c r="K134" s="15"/>
      <c r="L134" s="16"/>
      <c r="N134" s="15"/>
      <c r="O134" s="16"/>
      <c r="Q134" s="15"/>
      <c r="R134" s="16"/>
      <c r="T134" s="15"/>
      <c r="U134" s="16"/>
      <c r="W134" s="15"/>
      <c r="X134" s="16"/>
      <c r="Z134" s="15"/>
      <c r="AA134" s="16"/>
      <c r="AC134" s="15"/>
      <c r="AD134" s="16"/>
      <c r="AF134" s="15"/>
      <c r="AG134" s="16"/>
      <c r="AI134" s="15"/>
      <c r="AJ134" s="16"/>
      <c r="AL134" s="15"/>
      <c r="AM134" s="16"/>
      <c r="AO134" s="15"/>
      <c r="AP134" s="16"/>
      <c r="AR134" s="15"/>
      <c r="AS134" s="16"/>
      <c r="AU134" s="15"/>
      <c r="AV134" s="16"/>
      <c r="AX134" s="15"/>
      <c r="AY134" s="400"/>
      <c r="BA134" s="15"/>
      <c r="BB134" s="16"/>
      <c r="BD134" s="15"/>
      <c r="BE134" s="16"/>
      <c r="BG134" s="15"/>
      <c r="BH134" s="16"/>
      <c r="BJ134" s="15"/>
      <c r="BK134" s="16"/>
      <c r="BM134" s="15"/>
      <c r="BN134" s="16"/>
      <c r="BP134" s="15"/>
      <c r="BQ134" s="16"/>
      <c r="BS134" s="15"/>
      <c r="BT134" s="16"/>
      <c r="BV134" s="15"/>
      <c r="BW134" s="16"/>
      <c r="BY134" s="15"/>
      <c r="BZ134" s="16"/>
      <c r="CB134" s="442"/>
      <c r="CC134" s="443"/>
      <c r="CE134" s="15"/>
      <c r="CF134" s="16"/>
      <c r="CH134" s="15"/>
      <c r="CI134" s="16"/>
      <c r="CK134" s="234" t="s">
        <v>111</v>
      </c>
      <c r="CL134" s="235">
        <v>1113</v>
      </c>
      <c r="CN134" s="15"/>
      <c r="CO134" s="16"/>
    </row>
    <row r="135" spans="1:93" ht="24.95" customHeight="1">
      <c r="A135" s="407" t="str">
        <f ca="1">IFERROR(IF(INDIRECT($A$14&amp;ROW())&lt;&gt;"",COUNTIF(Summary!$B$30:$B$1105,INDIRECT($A$14&amp;ROW())),""),"")</f>
        <v/>
      </c>
      <c r="B135" s="442"/>
      <c r="C135" s="443"/>
      <c r="E135" s="15"/>
      <c r="F135" s="16"/>
      <c r="H135" s="15"/>
      <c r="I135" s="16"/>
      <c r="K135" s="15"/>
      <c r="L135" s="16"/>
      <c r="N135" s="15"/>
      <c r="O135" s="16"/>
      <c r="Q135" s="15"/>
      <c r="R135" s="16"/>
      <c r="T135" s="15"/>
      <c r="U135" s="16"/>
      <c r="W135" s="15"/>
      <c r="X135" s="16"/>
      <c r="Z135" s="15"/>
      <c r="AA135" s="16"/>
      <c r="AC135" s="15"/>
      <c r="AD135" s="16"/>
      <c r="AF135" s="15"/>
      <c r="AG135" s="16"/>
      <c r="AI135" s="15"/>
      <c r="AJ135" s="16"/>
      <c r="AL135" s="15"/>
      <c r="AM135" s="16"/>
      <c r="AO135" s="15"/>
      <c r="AP135" s="16"/>
      <c r="AR135" s="15"/>
      <c r="AS135" s="16"/>
      <c r="AU135" s="15"/>
      <c r="AV135" s="16"/>
      <c r="AX135" s="15"/>
      <c r="AY135" s="400"/>
      <c r="BA135" s="15"/>
      <c r="BB135" s="16"/>
      <c r="BD135" s="15"/>
      <c r="BE135" s="16"/>
      <c r="BG135" s="15"/>
      <c r="BH135" s="16"/>
      <c r="BJ135" s="15"/>
      <c r="BK135" s="16"/>
      <c r="BM135" s="15"/>
      <c r="BN135" s="16"/>
      <c r="BP135" s="15"/>
      <c r="BQ135" s="16"/>
      <c r="BS135" s="15"/>
      <c r="BT135" s="16"/>
      <c r="BV135" s="15"/>
      <c r="BW135" s="16"/>
      <c r="BY135" s="15"/>
      <c r="BZ135" s="16"/>
      <c r="CB135" s="442"/>
      <c r="CC135" s="443"/>
      <c r="CE135" s="15"/>
      <c r="CF135" s="16"/>
      <c r="CH135" s="15"/>
      <c r="CI135" s="16"/>
      <c r="CK135" s="234" t="s">
        <v>112</v>
      </c>
      <c r="CL135" s="235">
        <v>376</v>
      </c>
      <c r="CN135" s="15"/>
      <c r="CO135" s="16"/>
    </row>
    <row r="136" spans="1:93" ht="24.95" customHeight="1">
      <c r="A136" s="407" t="str">
        <f ca="1">IFERROR(IF(INDIRECT($A$14&amp;ROW())&lt;&gt;"",COUNTIF(Summary!$B$30:$B$1105,INDIRECT($A$14&amp;ROW())),""),"")</f>
        <v/>
      </c>
      <c r="B136" s="442"/>
      <c r="C136" s="443"/>
      <c r="E136" s="15"/>
      <c r="F136" s="16"/>
      <c r="H136" s="15"/>
      <c r="I136" s="16"/>
      <c r="K136" s="15"/>
      <c r="L136" s="16"/>
      <c r="N136" s="15"/>
      <c r="O136" s="16"/>
      <c r="Q136" s="15"/>
      <c r="R136" s="16"/>
      <c r="T136" s="15"/>
      <c r="U136" s="16"/>
      <c r="W136" s="15"/>
      <c r="X136" s="16"/>
      <c r="Z136" s="15"/>
      <c r="AA136" s="16"/>
      <c r="AC136" s="15"/>
      <c r="AD136" s="16"/>
      <c r="AF136" s="15"/>
      <c r="AG136" s="16"/>
      <c r="AI136" s="15"/>
      <c r="AJ136" s="16"/>
      <c r="AL136" s="15"/>
      <c r="AM136" s="16"/>
      <c r="AO136" s="15"/>
      <c r="AP136" s="16"/>
      <c r="AR136" s="15"/>
      <c r="AS136" s="16"/>
      <c r="AU136" s="15"/>
      <c r="AV136" s="16"/>
      <c r="AX136" s="15"/>
      <c r="AY136" s="400"/>
      <c r="BA136" s="15"/>
      <c r="BB136" s="16"/>
      <c r="BD136" s="15"/>
      <c r="BE136" s="16"/>
      <c r="BG136" s="15"/>
      <c r="BH136" s="16"/>
      <c r="BJ136" s="15"/>
      <c r="BK136" s="16"/>
      <c r="BM136" s="15"/>
      <c r="BN136" s="16"/>
      <c r="BP136" s="15"/>
      <c r="BQ136" s="16"/>
      <c r="BS136" s="15"/>
      <c r="BT136" s="16"/>
      <c r="BV136" s="15"/>
      <c r="BW136" s="16"/>
      <c r="BY136" s="15"/>
      <c r="BZ136" s="16"/>
      <c r="CB136" s="442"/>
      <c r="CC136" s="443"/>
      <c r="CE136" s="15"/>
      <c r="CF136" s="16"/>
      <c r="CH136" s="15"/>
      <c r="CI136" s="16"/>
      <c r="CK136" s="234" t="s">
        <v>113</v>
      </c>
      <c r="CL136" s="235">
        <v>1659</v>
      </c>
      <c r="CN136" s="15"/>
      <c r="CO136" s="16"/>
    </row>
    <row r="137" spans="1:93" ht="24.95" customHeight="1">
      <c r="A137" s="407" t="str">
        <f ca="1">IFERROR(IF(INDIRECT($A$14&amp;ROW())&lt;&gt;"",COUNTIF(Summary!$B$30:$B$1105,INDIRECT($A$14&amp;ROW())),""),"")</f>
        <v/>
      </c>
      <c r="B137" s="442"/>
      <c r="C137" s="443"/>
      <c r="E137" s="15"/>
      <c r="F137" s="16"/>
      <c r="H137" s="15"/>
      <c r="I137" s="16"/>
      <c r="K137" s="15"/>
      <c r="L137" s="16"/>
      <c r="N137" s="15"/>
      <c r="O137" s="16"/>
      <c r="Q137" s="15"/>
      <c r="R137" s="16"/>
      <c r="T137" s="15"/>
      <c r="U137" s="16"/>
      <c r="W137" s="15"/>
      <c r="X137" s="16"/>
      <c r="Z137" s="15"/>
      <c r="AA137" s="16"/>
      <c r="AC137" s="15"/>
      <c r="AD137" s="16"/>
      <c r="AF137" s="15"/>
      <c r="AG137" s="16"/>
      <c r="AI137" s="15"/>
      <c r="AJ137" s="16"/>
      <c r="AL137" s="15"/>
      <c r="AM137" s="16"/>
      <c r="AO137" s="15"/>
      <c r="AP137" s="16"/>
      <c r="AR137" s="15"/>
      <c r="AS137" s="16"/>
      <c r="AU137" s="15"/>
      <c r="AV137" s="16"/>
      <c r="AX137" s="15"/>
      <c r="AY137" s="400"/>
      <c r="BA137" s="15"/>
      <c r="BB137" s="16"/>
      <c r="BD137" s="15"/>
      <c r="BE137" s="16"/>
      <c r="BG137" s="15"/>
      <c r="BH137" s="16"/>
      <c r="BJ137" s="15"/>
      <c r="BK137" s="16"/>
      <c r="BM137" s="15"/>
      <c r="BN137" s="16"/>
      <c r="BP137" s="15"/>
      <c r="BQ137" s="16"/>
      <c r="BS137" s="15"/>
      <c r="BT137" s="16"/>
      <c r="BV137" s="15"/>
      <c r="BW137" s="16"/>
      <c r="BY137" s="15"/>
      <c r="BZ137" s="16"/>
      <c r="CB137" s="442"/>
      <c r="CC137" s="443"/>
      <c r="CE137" s="15"/>
      <c r="CF137" s="16"/>
      <c r="CH137" s="15"/>
      <c r="CI137" s="16"/>
      <c r="CK137" s="234" t="s">
        <v>127</v>
      </c>
      <c r="CL137" s="235">
        <v>469</v>
      </c>
      <c r="CN137" s="15"/>
      <c r="CO137" s="16"/>
    </row>
    <row r="138" spans="1:93" ht="24.95" customHeight="1">
      <c r="A138" s="407" t="str">
        <f ca="1">IFERROR(IF(INDIRECT($A$14&amp;ROW())&lt;&gt;"",COUNTIF(Summary!$B$30:$B$1105,INDIRECT($A$14&amp;ROW())),""),"")</f>
        <v/>
      </c>
      <c r="B138" s="442"/>
      <c r="C138" s="443"/>
      <c r="E138" s="15"/>
      <c r="F138" s="16"/>
      <c r="H138" s="15"/>
      <c r="I138" s="16"/>
      <c r="K138" s="15"/>
      <c r="L138" s="16"/>
      <c r="N138" s="15"/>
      <c r="O138" s="16"/>
      <c r="Q138" s="15"/>
      <c r="R138" s="16"/>
      <c r="T138" s="15"/>
      <c r="U138" s="16"/>
      <c r="W138" s="15"/>
      <c r="X138" s="16"/>
      <c r="Z138" s="15"/>
      <c r="AA138" s="16"/>
      <c r="AC138" s="15"/>
      <c r="AD138" s="16"/>
      <c r="AF138" s="15"/>
      <c r="AG138" s="16"/>
      <c r="AI138" s="15"/>
      <c r="AJ138" s="16"/>
      <c r="AL138" s="15"/>
      <c r="AM138" s="16"/>
      <c r="AO138" s="15"/>
      <c r="AP138" s="16"/>
      <c r="AR138" s="15"/>
      <c r="AS138" s="16"/>
      <c r="AU138" s="15"/>
      <c r="AV138" s="16"/>
      <c r="AX138" s="15"/>
      <c r="AY138" s="400"/>
      <c r="BA138" s="15"/>
      <c r="BB138" s="16"/>
      <c r="BD138" s="15"/>
      <c r="BE138" s="16"/>
      <c r="BG138" s="15"/>
      <c r="BH138" s="16"/>
      <c r="BJ138" s="15"/>
      <c r="BK138" s="16"/>
      <c r="BM138" s="15"/>
      <c r="BN138" s="16"/>
      <c r="BP138" s="15"/>
      <c r="BQ138" s="16"/>
      <c r="BS138" s="15"/>
      <c r="BT138" s="16"/>
      <c r="BV138" s="15"/>
      <c r="BW138" s="16"/>
      <c r="BY138" s="15"/>
      <c r="BZ138" s="16"/>
      <c r="CB138" s="442"/>
      <c r="CC138" s="443"/>
      <c r="CE138" s="15"/>
      <c r="CF138" s="16"/>
      <c r="CH138" s="15"/>
      <c r="CI138" s="16"/>
      <c r="CK138" s="234" t="s">
        <v>128</v>
      </c>
      <c r="CL138" s="235">
        <v>116</v>
      </c>
      <c r="CN138" s="15"/>
      <c r="CO138" s="16"/>
    </row>
    <row r="139" spans="1:93" ht="24.95" customHeight="1">
      <c r="A139" s="407" t="str">
        <f ca="1">IFERROR(IF(INDIRECT($A$14&amp;ROW())&lt;&gt;"",COUNTIF(Summary!$B$30:$B$1105,INDIRECT($A$14&amp;ROW())),""),"")</f>
        <v/>
      </c>
      <c r="B139" s="442"/>
      <c r="C139" s="443"/>
      <c r="E139" s="15"/>
      <c r="F139" s="16"/>
      <c r="H139" s="15"/>
      <c r="I139" s="16"/>
      <c r="K139" s="15"/>
      <c r="L139" s="16"/>
      <c r="N139" s="15"/>
      <c r="O139" s="16"/>
      <c r="Q139" s="15"/>
      <c r="R139" s="16"/>
      <c r="T139" s="15"/>
      <c r="U139" s="16"/>
      <c r="W139" s="15"/>
      <c r="X139" s="16"/>
      <c r="Z139" s="15"/>
      <c r="AA139" s="16"/>
      <c r="AC139" s="15"/>
      <c r="AD139" s="16"/>
      <c r="AF139" s="15"/>
      <c r="AG139" s="16"/>
      <c r="AI139" s="15"/>
      <c r="AJ139" s="16"/>
      <c r="AL139" s="15"/>
      <c r="AM139" s="16"/>
      <c r="AO139" s="15"/>
      <c r="AP139" s="16"/>
      <c r="AR139" s="15"/>
      <c r="AS139" s="16"/>
      <c r="AU139" s="15"/>
      <c r="AV139" s="16"/>
      <c r="AX139" s="15"/>
      <c r="AY139" s="400"/>
      <c r="BA139" s="15"/>
      <c r="BB139" s="16"/>
      <c r="BD139" s="15"/>
      <c r="BE139" s="16"/>
      <c r="BG139" s="15"/>
      <c r="BH139" s="16"/>
      <c r="BJ139" s="15"/>
      <c r="BK139" s="16"/>
      <c r="BM139" s="15"/>
      <c r="BN139" s="16"/>
      <c r="BP139" s="15"/>
      <c r="BQ139" s="16"/>
      <c r="BS139" s="15"/>
      <c r="BT139" s="16"/>
      <c r="BV139" s="15"/>
      <c r="BW139" s="16"/>
      <c r="BY139" s="15"/>
      <c r="BZ139" s="16"/>
      <c r="CB139" s="442"/>
      <c r="CC139" s="443"/>
      <c r="CE139" s="15"/>
      <c r="CF139" s="16"/>
      <c r="CH139" s="15"/>
      <c r="CI139" s="16"/>
      <c r="CK139" s="234" t="s">
        <v>129</v>
      </c>
      <c r="CL139" s="235">
        <v>38</v>
      </c>
      <c r="CN139" s="15"/>
      <c r="CO139" s="16"/>
    </row>
    <row r="140" spans="1:93" ht="24.95" customHeight="1">
      <c r="A140" s="407" t="str">
        <f ca="1">IFERROR(IF(INDIRECT($A$14&amp;ROW())&lt;&gt;"",COUNTIF(Summary!$B$30:$B$1105,INDIRECT($A$14&amp;ROW())),""),"")</f>
        <v/>
      </c>
      <c r="B140" s="442"/>
      <c r="C140" s="443"/>
      <c r="E140" s="15"/>
      <c r="F140" s="16"/>
      <c r="H140" s="15"/>
      <c r="I140" s="16"/>
      <c r="K140" s="15"/>
      <c r="L140" s="16"/>
      <c r="N140" s="15"/>
      <c r="O140" s="16"/>
      <c r="Q140" s="15"/>
      <c r="R140" s="16"/>
      <c r="T140" s="15"/>
      <c r="U140" s="16"/>
      <c r="W140" s="15"/>
      <c r="X140" s="16"/>
      <c r="Z140" s="15"/>
      <c r="AA140" s="16"/>
      <c r="AC140" s="15"/>
      <c r="AD140" s="16"/>
      <c r="AF140" s="15"/>
      <c r="AG140" s="16"/>
      <c r="AI140" s="15"/>
      <c r="AJ140" s="16"/>
      <c r="AL140" s="15"/>
      <c r="AM140" s="16"/>
      <c r="AO140" s="15"/>
      <c r="AP140" s="16"/>
      <c r="AR140" s="15"/>
      <c r="AS140" s="16"/>
      <c r="AU140" s="15"/>
      <c r="AV140" s="16"/>
      <c r="AX140" s="15"/>
      <c r="AY140" s="400"/>
      <c r="BA140" s="15"/>
      <c r="BB140" s="16"/>
      <c r="BD140" s="15"/>
      <c r="BE140" s="16"/>
      <c r="BG140" s="15"/>
      <c r="BH140" s="16"/>
      <c r="BJ140" s="15"/>
      <c r="BK140" s="16"/>
      <c r="BM140" s="15"/>
      <c r="BN140" s="16"/>
      <c r="BP140" s="15"/>
      <c r="BQ140" s="16"/>
      <c r="BS140" s="15"/>
      <c r="BT140" s="16"/>
      <c r="BV140" s="15"/>
      <c r="BW140" s="16"/>
      <c r="BY140" s="15"/>
      <c r="BZ140" s="16"/>
      <c r="CB140" s="442"/>
      <c r="CC140" s="443"/>
      <c r="CE140" s="15"/>
      <c r="CF140" s="16"/>
      <c r="CH140" s="15"/>
      <c r="CI140" s="16"/>
      <c r="CK140" s="234" t="s">
        <v>126</v>
      </c>
      <c r="CL140" s="235">
        <v>167</v>
      </c>
      <c r="CN140" s="15"/>
      <c r="CO140" s="16"/>
    </row>
    <row r="141" spans="1:93" ht="24.95" customHeight="1">
      <c r="A141" s="407" t="str">
        <f ca="1">IFERROR(IF(INDIRECT($A$14&amp;ROW())&lt;&gt;"",COUNTIF(Summary!$B$30:$B$1105,INDIRECT($A$14&amp;ROW())),""),"")</f>
        <v/>
      </c>
      <c r="B141" s="442"/>
      <c r="C141" s="443"/>
      <c r="E141" s="15"/>
      <c r="F141" s="16"/>
      <c r="H141" s="15"/>
      <c r="I141" s="16"/>
      <c r="K141" s="15"/>
      <c r="L141" s="16"/>
      <c r="N141" s="15"/>
      <c r="O141" s="16"/>
      <c r="Q141" s="15"/>
      <c r="R141" s="16"/>
      <c r="T141" s="15"/>
      <c r="U141" s="16"/>
      <c r="W141" s="15"/>
      <c r="X141" s="16"/>
      <c r="Z141" s="15"/>
      <c r="AA141" s="16"/>
      <c r="AC141" s="15"/>
      <c r="AD141" s="16"/>
      <c r="AF141" s="15"/>
      <c r="AG141" s="16"/>
      <c r="AI141" s="15"/>
      <c r="AJ141" s="16"/>
      <c r="AL141" s="15"/>
      <c r="AM141" s="16"/>
      <c r="AO141" s="15"/>
      <c r="AP141" s="16"/>
      <c r="AR141" s="15"/>
      <c r="AS141" s="16"/>
      <c r="AU141" s="15"/>
      <c r="AV141" s="16"/>
      <c r="AX141" s="15"/>
      <c r="AY141" s="400"/>
      <c r="BA141" s="15"/>
      <c r="BB141" s="16"/>
      <c r="BD141" s="15"/>
      <c r="BE141" s="16"/>
      <c r="BG141" s="15"/>
      <c r="BH141" s="16"/>
      <c r="BJ141" s="15"/>
      <c r="BK141" s="16"/>
      <c r="BM141" s="15"/>
      <c r="BN141" s="16"/>
      <c r="BP141" s="15"/>
      <c r="BQ141" s="16"/>
      <c r="BS141" s="15"/>
      <c r="BT141" s="16"/>
      <c r="BV141" s="15"/>
      <c r="BW141" s="16"/>
      <c r="BY141" s="15"/>
      <c r="BZ141" s="16"/>
      <c r="CB141" s="442"/>
      <c r="CC141" s="443"/>
      <c r="CE141" s="15"/>
      <c r="CF141" s="16"/>
      <c r="CH141" s="15"/>
      <c r="CI141" s="16"/>
      <c r="CK141" s="234" t="s">
        <v>122</v>
      </c>
      <c r="CL141" s="235">
        <v>278</v>
      </c>
      <c r="CN141" s="15"/>
      <c r="CO141" s="16"/>
    </row>
    <row r="142" spans="1:93" ht="24.95" customHeight="1">
      <c r="A142" s="407" t="str">
        <f ca="1">IFERROR(IF(INDIRECT($A$14&amp;ROW())&lt;&gt;"",COUNTIF(Summary!$B$30:$B$1105,INDIRECT($A$14&amp;ROW())),""),"")</f>
        <v/>
      </c>
      <c r="B142" s="442"/>
      <c r="C142" s="443"/>
      <c r="E142" s="15"/>
      <c r="F142" s="16"/>
      <c r="H142" s="15"/>
      <c r="I142" s="16"/>
      <c r="K142" s="15"/>
      <c r="L142" s="16"/>
      <c r="N142" s="15"/>
      <c r="O142" s="16"/>
      <c r="Q142" s="15"/>
      <c r="R142" s="16"/>
      <c r="T142" s="15"/>
      <c r="U142" s="16"/>
      <c r="W142" s="15"/>
      <c r="X142" s="16"/>
      <c r="Z142" s="15"/>
      <c r="AA142" s="16"/>
      <c r="AC142" s="15"/>
      <c r="AD142" s="16"/>
      <c r="AF142" s="15"/>
      <c r="AG142" s="16"/>
      <c r="AI142" s="15"/>
      <c r="AJ142" s="16"/>
      <c r="AL142" s="15"/>
      <c r="AM142" s="16"/>
      <c r="AO142" s="15"/>
      <c r="AP142" s="16"/>
      <c r="AR142" s="15"/>
      <c r="AS142" s="16"/>
      <c r="AU142" s="15"/>
      <c r="AV142" s="16"/>
      <c r="AX142" s="15"/>
      <c r="AY142" s="400"/>
      <c r="BA142" s="15"/>
      <c r="BB142" s="16"/>
      <c r="BD142" s="15"/>
      <c r="BE142" s="16"/>
      <c r="BG142" s="15"/>
      <c r="BH142" s="16"/>
      <c r="BJ142" s="15"/>
      <c r="BK142" s="16"/>
      <c r="BM142" s="15"/>
      <c r="BN142" s="16"/>
      <c r="BP142" s="15"/>
      <c r="BQ142" s="16"/>
      <c r="BS142" s="15"/>
      <c r="BT142" s="16"/>
      <c r="BV142" s="15"/>
      <c r="BW142" s="16"/>
      <c r="BY142" s="15"/>
      <c r="BZ142" s="16"/>
      <c r="CB142" s="442"/>
      <c r="CC142" s="443"/>
      <c r="CE142" s="15"/>
      <c r="CF142" s="16"/>
      <c r="CH142" s="15"/>
      <c r="CI142" s="16"/>
      <c r="CK142" s="234" t="s">
        <v>123</v>
      </c>
      <c r="CL142" s="235">
        <v>510</v>
      </c>
      <c r="CN142" s="15"/>
      <c r="CO142" s="16"/>
    </row>
    <row r="143" spans="1:93" ht="24.95" customHeight="1">
      <c r="A143" s="407" t="str">
        <f ca="1">IFERROR(IF(INDIRECT($A$14&amp;ROW())&lt;&gt;"",COUNTIF(Summary!$B$30:$B$1105,INDIRECT($A$14&amp;ROW())),""),"")</f>
        <v/>
      </c>
      <c r="B143" s="442"/>
      <c r="C143" s="443"/>
      <c r="E143" s="15"/>
      <c r="F143" s="16"/>
      <c r="H143" s="15"/>
      <c r="I143" s="16"/>
      <c r="K143" s="15"/>
      <c r="L143" s="16"/>
      <c r="N143" s="15"/>
      <c r="O143" s="16"/>
      <c r="Q143" s="15"/>
      <c r="R143" s="16"/>
      <c r="T143" s="15"/>
      <c r="U143" s="16"/>
      <c r="W143" s="15"/>
      <c r="X143" s="16"/>
      <c r="Z143" s="15"/>
      <c r="AA143" s="16"/>
      <c r="AC143" s="15"/>
      <c r="AD143" s="16"/>
      <c r="AF143" s="15"/>
      <c r="AG143" s="16"/>
      <c r="AI143" s="15"/>
      <c r="AJ143" s="16"/>
      <c r="AL143" s="15"/>
      <c r="AM143" s="16"/>
      <c r="AO143" s="15"/>
      <c r="AP143" s="16"/>
      <c r="AR143" s="15"/>
      <c r="AS143" s="16"/>
      <c r="AU143" s="15"/>
      <c r="AV143" s="16"/>
      <c r="AX143" s="15"/>
      <c r="AY143" s="400"/>
      <c r="BA143" s="15"/>
      <c r="BB143" s="16"/>
      <c r="BD143" s="15"/>
      <c r="BE143" s="16"/>
      <c r="BG143" s="15"/>
      <c r="BH143" s="16"/>
      <c r="BJ143" s="15"/>
      <c r="BK143" s="16"/>
      <c r="BM143" s="15"/>
      <c r="BN143" s="16"/>
      <c r="BP143" s="15"/>
      <c r="BQ143" s="16"/>
      <c r="BS143" s="15"/>
      <c r="BT143" s="16"/>
      <c r="BV143" s="15"/>
      <c r="BW143" s="16"/>
      <c r="BY143" s="15"/>
      <c r="BZ143" s="16"/>
      <c r="CB143" s="442"/>
      <c r="CC143" s="443"/>
      <c r="CE143" s="15"/>
      <c r="CF143" s="16"/>
      <c r="CH143" s="15"/>
      <c r="CI143" s="16"/>
      <c r="CK143" s="234" t="s">
        <v>124</v>
      </c>
      <c r="CL143" s="235">
        <v>267</v>
      </c>
      <c r="CN143" s="15"/>
      <c r="CO143" s="16"/>
    </row>
    <row r="144" spans="1:93" ht="24.95" customHeight="1">
      <c r="A144" s="407" t="str">
        <f ca="1">IFERROR(IF(INDIRECT($A$14&amp;ROW())&lt;&gt;"",COUNTIF(Summary!$B$30:$B$1105,INDIRECT($A$14&amp;ROW())),""),"")</f>
        <v/>
      </c>
      <c r="B144" s="442"/>
      <c r="C144" s="443"/>
      <c r="E144" s="15"/>
      <c r="F144" s="16"/>
      <c r="H144" s="15"/>
      <c r="I144" s="16"/>
      <c r="K144" s="15"/>
      <c r="L144" s="16"/>
      <c r="N144" s="15"/>
      <c r="O144" s="16"/>
      <c r="Q144" s="15"/>
      <c r="R144" s="16"/>
      <c r="T144" s="15"/>
      <c r="U144" s="16"/>
      <c r="W144" s="15"/>
      <c r="X144" s="16"/>
      <c r="Z144" s="15"/>
      <c r="AA144" s="16"/>
      <c r="AC144" s="15"/>
      <c r="AD144" s="16"/>
      <c r="AF144" s="15"/>
      <c r="AG144" s="16"/>
      <c r="AI144" s="15"/>
      <c r="AJ144" s="16"/>
      <c r="AL144" s="15"/>
      <c r="AM144" s="16"/>
      <c r="AO144" s="15"/>
      <c r="AP144" s="16"/>
      <c r="AR144" s="15"/>
      <c r="AS144" s="16"/>
      <c r="AU144" s="15"/>
      <c r="AV144" s="16"/>
      <c r="AX144" s="15"/>
      <c r="AY144" s="400"/>
      <c r="BA144" s="15"/>
      <c r="BB144" s="16"/>
      <c r="BD144" s="15"/>
      <c r="BE144" s="16"/>
      <c r="BG144" s="15"/>
      <c r="BH144" s="16"/>
      <c r="BJ144" s="15"/>
      <c r="BK144" s="16"/>
      <c r="BM144" s="15"/>
      <c r="BN144" s="16"/>
      <c r="BP144" s="15"/>
      <c r="BQ144" s="16"/>
      <c r="BS144" s="15"/>
      <c r="BT144" s="16"/>
      <c r="BV144" s="15"/>
      <c r="BW144" s="16"/>
      <c r="BY144" s="15"/>
      <c r="BZ144" s="16"/>
      <c r="CB144" s="442"/>
      <c r="CC144" s="443"/>
      <c r="CE144" s="15"/>
      <c r="CF144" s="16"/>
      <c r="CH144" s="15"/>
      <c r="CI144" s="16"/>
      <c r="CK144" s="234" t="s">
        <v>125</v>
      </c>
      <c r="CL144" s="235">
        <v>1140</v>
      </c>
      <c r="CN144" s="15"/>
      <c r="CO144" s="16"/>
    </row>
    <row r="145" spans="1:93" ht="24.95" customHeight="1">
      <c r="A145" s="407" t="str">
        <f ca="1">IFERROR(IF(INDIRECT($A$14&amp;ROW())&lt;&gt;"",COUNTIF(Summary!$B$30:$B$1105,INDIRECT($A$14&amp;ROW())),""),"")</f>
        <v/>
      </c>
      <c r="B145" s="442"/>
      <c r="C145" s="443"/>
      <c r="E145" s="15"/>
      <c r="F145" s="16"/>
      <c r="H145" s="15"/>
      <c r="I145" s="16"/>
      <c r="K145" s="15"/>
      <c r="L145" s="16"/>
      <c r="N145" s="15"/>
      <c r="O145" s="16"/>
      <c r="Q145" s="15"/>
      <c r="R145" s="16"/>
      <c r="T145" s="15"/>
      <c r="U145" s="16"/>
      <c r="W145" s="15"/>
      <c r="X145" s="16"/>
      <c r="Z145" s="15"/>
      <c r="AA145" s="16"/>
      <c r="AC145" s="15"/>
      <c r="AD145" s="16"/>
      <c r="AF145" s="15"/>
      <c r="AG145" s="16"/>
      <c r="AI145" s="15"/>
      <c r="AJ145" s="16"/>
      <c r="AL145" s="15"/>
      <c r="AM145" s="16"/>
      <c r="AO145" s="15"/>
      <c r="AP145" s="16"/>
      <c r="AR145" s="15"/>
      <c r="AS145" s="16"/>
      <c r="AU145" s="15"/>
      <c r="AV145" s="16"/>
      <c r="AX145" s="15"/>
      <c r="AY145" s="400"/>
      <c r="BA145" s="15"/>
      <c r="BB145" s="16"/>
      <c r="BD145" s="15"/>
      <c r="BE145" s="16"/>
      <c r="BG145" s="15"/>
      <c r="BH145" s="16"/>
      <c r="BJ145" s="15"/>
      <c r="BK145" s="16"/>
      <c r="BM145" s="15"/>
      <c r="BN145" s="16"/>
      <c r="BP145" s="15"/>
      <c r="BQ145" s="16"/>
      <c r="BS145" s="15"/>
      <c r="BT145" s="16"/>
      <c r="BV145" s="15"/>
      <c r="BW145" s="16"/>
      <c r="BY145" s="15"/>
      <c r="BZ145" s="16"/>
      <c r="CB145" s="442"/>
      <c r="CC145" s="443"/>
      <c r="CE145" s="15"/>
      <c r="CF145" s="16"/>
      <c r="CH145" s="15"/>
      <c r="CI145" s="16"/>
      <c r="CK145" s="234" t="s">
        <v>119</v>
      </c>
      <c r="CL145" s="235">
        <v>65</v>
      </c>
      <c r="CN145" s="15"/>
      <c r="CO145" s="16"/>
    </row>
    <row r="146" spans="1:93" ht="24.95" customHeight="1">
      <c r="A146" s="407" t="str">
        <f ca="1">IFERROR(IF(INDIRECT($A$14&amp;ROW())&lt;&gt;"",COUNTIF(Summary!$B$30:$B$1105,INDIRECT($A$14&amp;ROW())),""),"")</f>
        <v/>
      </c>
      <c r="B146" s="442"/>
      <c r="C146" s="443"/>
      <c r="E146" s="15"/>
      <c r="F146" s="16"/>
      <c r="H146" s="15"/>
      <c r="I146" s="16"/>
      <c r="K146" s="15"/>
      <c r="L146" s="16"/>
      <c r="N146" s="15"/>
      <c r="O146" s="16"/>
      <c r="Q146" s="15"/>
      <c r="R146" s="16"/>
      <c r="T146" s="15"/>
      <c r="U146" s="16"/>
      <c r="W146" s="15"/>
      <c r="X146" s="16"/>
      <c r="Z146" s="15"/>
      <c r="AA146" s="16"/>
      <c r="AC146" s="15"/>
      <c r="AD146" s="16"/>
      <c r="AF146" s="15"/>
      <c r="AG146" s="16"/>
      <c r="AI146" s="15"/>
      <c r="AJ146" s="16"/>
      <c r="AL146" s="15"/>
      <c r="AM146" s="16"/>
      <c r="AO146" s="15"/>
      <c r="AP146" s="16"/>
      <c r="AR146" s="15"/>
      <c r="AS146" s="16"/>
      <c r="AU146" s="15"/>
      <c r="AV146" s="16"/>
      <c r="AX146" s="15"/>
      <c r="AY146" s="400"/>
      <c r="BA146" s="15"/>
      <c r="BB146" s="16"/>
      <c r="BD146" s="15"/>
      <c r="BE146" s="16"/>
      <c r="BG146" s="15"/>
      <c r="BH146" s="16"/>
      <c r="BJ146" s="15"/>
      <c r="BK146" s="16"/>
      <c r="BM146" s="15"/>
      <c r="BN146" s="16"/>
      <c r="BP146" s="15"/>
      <c r="BQ146" s="16"/>
      <c r="BS146" s="15"/>
      <c r="BT146" s="16"/>
      <c r="BV146" s="15"/>
      <c r="BW146" s="16"/>
      <c r="BY146" s="15"/>
      <c r="BZ146" s="16"/>
      <c r="CB146" s="442"/>
      <c r="CC146" s="443"/>
      <c r="CE146" s="15"/>
      <c r="CF146" s="16"/>
      <c r="CH146" s="15"/>
      <c r="CI146" s="16"/>
      <c r="CK146" s="234" t="s">
        <v>120</v>
      </c>
      <c r="CL146" s="235">
        <v>13</v>
      </c>
      <c r="CN146" s="15"/>
      <c r="CO146" s="16"/>
    </row>
    <row r="147" spans="1:93" ht="24.95" customHeight="1">
      <c r="A147" s="407" t="str">
        <f ca="1">IFERROR(IF(INDIRECT($A$14&amp;ROW())&lt;&gt;"",COUNTIF(Summary!$B$30:$B$1105,INDIRECT($A$14&amp;ROW())),""),"")</f>
        <v/>
      </c>
      <c r="B147" s="442"/>
      <c r="C147" s="443"/>
      <c r="E147" s="15"/>
      <c r="F147" s="16"/>
      <c r="H147" s="15"/>
      <c r="I147" s="16"/>
      <c r="K147" s="15"/>
      <c r="L147" s="16"/>
      <c r="N147" s="15"/>
      <c r="O147" s="16"/>
      <c r="Q147" s="15"/>
      <c r="R147" s="16"/>
      <c r="T147" s="15"/>
      <c r="U147" s="16"/>
      <c r="W147" s="15"/>
      <c r="X147" s="16"/>
      <c r="Z147" s="15"/>
      <c r="AA147" s="16"/>
      <c r="AC147" s="15"/>
      <c r="AD147" s="16"/>
      <c r="AF147" s="15"/>
      <c r="AG147" s="16"/>
      <c r="AI147" s="15"/>
      <c r="AJ147" s="16"/>
      <c r="AL147" s="15"/>
      <c r="AM147" s="16"/>
      <c r="AO147" s="15"/>
      <c r="AP147" s="16"/>
      <c r="AR147" s="15"/>
      <c r="AS147" s="16"/>
      <c r="AU147" s="15"/>
      <c r="AV147" s="16"/>
      <c r="AX147" s="15"/>
      <c r="AY147" s="400"/>
      <c r="BA147" s="15"/>
      <c r="BB147" s="16"/>
      <c r="BD147" s="15"/>
      <c r="BE147" s="16"/>
      <c r="BG147" s="15"/>
      <c r="BH147" s="16"/>
      <c r="BJ147" s="15"/>
      <c r="BK147" s="16"/>
      <c r="BM147" s="15"/>
      <c r="BN147" s="16"/>
      <c r="BP147" s="15"/>
      <c r="BQ147" s="16"/>
      <c r="BS147" s="15"/>
      <c r="BT147" s="16"/>
      <c r="BV147" s="15"/>
      <c r="BW147" s="16"/>
      <c r="BY147" s="15"/>
      <c r="BZ147" s="16"/>
      <c r="CB147" s="442"/>
      <c r="CC147"/>
      <c r="CE147" s="15"/>
      <c r="CF147" s="16"/>
      <c r="CH147" s="15"/>
      <c r="CI147" s="16"/>
      <c r="CK147" s="234" t="s">
        <v>121</v>
      </c>
      <c r="CL147" s="235">
        <v>34</v>
      </c>
      <c r="CN147" s="15"/>
      <c r="CO147" s="16"/>
    </row>
    <row r="148" spans="1:93" ht="24.95" customHeight="1">
      <c r="A148" s="407" t="str">
        <f ca="1">IFERROR(IF(INDIRECT($A$14&amp;ROW())&lt;&gt;"",COUNTIF(Summary!$B$30:$B$1105,INDIRECT($A$14&amp;ROW())),""),"")</f>
        <v/>
      </c>
      <c r="B148" s="442"/>
      <c r="C148" s="443"/>
      <c r="E148" s="15"/>
      <c r="F148" s="16"/>
      <c r="H148" s="15"/>
      <c r="I148" s="16"/>
      <c r="K148" s="15"/>
      <c r="L148" s="16"/>
      <c r="N148" s="15"/>
      <c r="O148" s="16"/>
      <c r="Q148" s="15"/>
      <c r="R148" s="16"/>
      <c r="T148" s="15"/>
      <c r="U148" s="16"/>
      <c r="W148" s="15"/>
      <c r="X148" s="16"/>
      <c r="Z148" s="15"/>
      <c r="AA148" s="16"/>
      <c r="AC148" s="15"/>
      <c r="AD148" s="16"/>
      <c r="AF148" s="15"/>
      <c r="AG148" s="16"/>
      <c r="AI148" s="15"/>
      <c r="AJ148" s="16"/>
      <c r="AL148" s="15"/>
      <c r="AM148" s="16"/>
      <c r="AO148" s="15"/>
      <c r="AP148" s="16"/>
      <c r="AR148" s="15"/>
      <c r="AS148" s="16"/>
      <c r="AU148" s="15"/>
      <c r="AV148" s="16"/>
      <c r="AX148" s="15"/>
      <c r="AY148" s="400"/>
      <c r="BA148" s="15"/>
      <c r="BB148" s="16"/>
      <c r="BD148" s="15"/>
      <c r="BE148" s="16"/>
      <c r="BG148" s="15"/>
      <c r="BH148" s="16"/>
      <c r="BJ148" s="15"/>
      <c r="BK148" s="16"/>
      <c r="BM148" s="15"/>
      <c r="BN148" s="16"/>
      <c r="BP148" s="15"/>
      <c r="BQ148" s="16"/>
      <c r="BS148" s="15"/>
      <c r="BT148" s="16"/>
      <c r="BV148" s="15"/>
      <c r="BW148" s="16"/>
      <c r="BY148" s="15"/>
      <c r="BZ148" s="16"/>
      <c r="CB148" s="442"/>
      <c r="CC148" s="443"/>
      <c r="CE148" s="15"/>
      <c r="CF148" s="16"/>
      <c r="CH148" s="15"/>
      <c r="CI148" s="16"/>
      <c r="CK148" s="234" t="s">
        <v>1225</v>
      </c>
      <c r="CL148" s="235">
        <v>640</v>
      </c>
      <c r="CN148" s="15"/>
      <c r="CO148" s="16"/>
    </row>
    <row r="149" spans="1:93" ht="24.95" customHeight="1">
      <c r="A149" s="407" t="str">
        <f ca="1">IFERROR(IF(INDIRECT($A$14&amp;ROW())&lt;&gt;"",COUNTIF(Summary!$B$30:$B$1105,INDIRECT($A$14&amp;ROW())),""),"")</f>
        <v/>
      </c>
      <c r="B149" s="442"/>
      <c r="C149" s="443"/>
      <c r="E149" s="15"/>
      <c r="F149" s="16"/>
      <c r="H149" s="15"/>
      <c r="I149" s="16"/>
      <c r="K149" s="15"/>
      <c r="L149" s="16"/>
      <c r="N149" s="15"/>
      <c r="O149" s="16"/>
      <c r="Q149" s="15"/>
      <c r="R149" s="16"/>
      <c r="T149" s="15"/>
      <c r="U149" s="16"/>
      <c r="W149" s="15"/>
      <c r="X149" s="16"/>
      <c r="Z149" s="15"/>
      <c r="AA149" s="16"/>
      <c r="AC149" s="15"/>
      <c r="AD149" s="16"/>
      <c r="AF149" s="15"/>
      <c r="AG149" s="16"/>
      <c r="AI149" s="15"/>
      <c r="AJ149" s="16"/>
      <c r="AL149" s="15"/>
      <c r="AM149" s="16"/>
      <c r="AO149" s="15"/>
      <c r="AP149" s="16"/>
      <c r="AR149" s="15"/>
      <c r="AS149" s="16"/>
      <c r="AU149" s="15"/>
      <c r="AV149" s="16"/>
      <c r="AX149" s="15"/>
      <c r="AY149" s="400"/>
      <c r="BA149" s="15"/>
      <c r="BB149" s="16"/>
      <c r="BD149" s="15"/>
      <c r="BE149" s="16"/>
      <c r="BG149" s="15"/>
      <c r="BH149" s="16"/>
      <c r="BJ149" s="15"/>
      <c r="BK149" s="16"/>
      <c r="BM149" s="15"/>
      <c r="BN149" s="16"/>
      <c r="BP149" s="15"/>
      <c r="BQ149" s="16"/>
      <c r="BS149" s="15"/>
      <c r="BT149" s="16"/>
      <c r="BV149" s="15"/>
      <c r="BW149" s="16"/>
      <c r="BY149" s="15"/>
      <c r="BZ149" s="16"/>
      <c r="CB149" s="442"/>
      <c r="CC149" s="443"/>
      <c r="CE149" s="15"/>
      <c r="CF149" s="16"/>
      <c r="CH149" s="15"/>
      <c r="CI149" s="16"/>
      <c r="CK149" s="234" t="s">
        <v>130</v>
      </c>
      <c r="CL149" s="235">
        <v>38</v>
      </c>
      <c r="CN149" s="15"/>
      <c r="CO149" s="16"/>
    </row>
    <row r="150" spans="1:93" ht="24.95" customHeight="1">
      <c r="A150" s="407" t="str">
        <f ca="1">IFERROR(IF(INDIRECT($A$14&amp;ROW())&lt;&gt;"",COUNTIF(Summary!$B$30:$B$1105,INDIRECT($A$14&amp;ROW())),""),"")</f>
        <v/>
      </c>
      <c r="B150" s="442"/>
      <c r="C150" s="443"/>
      <c r="E150" s="15"/>
      <c r="F150" s="16"/>
      <c r="H150" s="15"/>
      <c r="I150" s="16"/>
      <c r="K150" s="15"/>
      <c r="L150" s="16"/>
      <c r="N150" s="15"/>
      <c r="O150" s="16"/>
      <c r="Q150" s="15"/>
      <c r="R150" s="16"/>
      <c r="T150" s="15"/>
      <c r="U150" s="16"/>
      <c r="W150" s="15"/>
      <c r="X150" s="16"/>
      <c r="Z150" s="15"/>
      <c r="AA150" s="16"/>
      <c r="AC150" s="15"/>
      <c r="AD150" s="16"/>
      <c r="AF150" s="15"/>
      <c r="AG150" s="16"/>
      <c r="AI150" s="15"/>
      <c r="AJ150" s="16"/>
      <c r="AL150" s="15"/>
      <c r="AM150" s="16"/>
      <c r="AO150" s="15"/>
      <c r="AP150" s="16"/>
      <c r="AR150" s="15"/>
      <c r="AS150" s="16"/>
      <c r="AU150" s="15"/>
      <c r="AV150" s="16"/>
      <c r="AX150" s="15"/>
      <c r="AY150" s="400"/>
      <c r="BA150" s="15"/>
      <c r="BB150" s="16"/>
      <c r="BD150" s="15"/>
      <c r="BE150" s="16"/>
      <c r="BG150" s="15"/>
      <c r="BH150" s="16"/>
      <c r="BJ150" s="15"/>
      <c r="BK150" s="16"/>
      <c r="BM150" s="15"/>
      <c r="BN150" s="16"/>
      <c r="BP150" s="15"/>
      <c r="BQ150" s="16"/>
      <c r="BS150" s="15"/>
      <c r="BT150" s="16"/>
      <c r="BV150" s="15"/>
      <c r="BW150" s="16"/>
      <c r="BY150" s="15"/>
      <c r="BZ150" s="16"/>
      <c r="CB150" s="442"/>
      <c r="CC150" s="443"/>
      <c r="CE150" s="15"/>
      <c r="CF150" s="16"/>
      <c r="CH150" s="15"/>
      <c r="CI150" s="16"/>
      <c r="CK150" s="234" t="s">
        <v>345</v>
      </c>
      <c r="CL150" s="235">
        <v>3</v>
      </c>
      <c r="CN150" s="15"/>
      <c r="CO150" s="16"/>
    </row>
    <row r="151" spans="1:93" ht="24.95" customHeight="1">
      <c r="A151" s="407" t="str">
        <f ca="1">IFERROR(IF(INDIRECT($A$14&amp;ROW())&lt;&gt;"",COUNTIF(Summary!$B$30:$B$1105,INDIRECT($A$14&amp;ROW())),""),"")</f>
        <v/>
      </c>
      <c r="B151" s="442"/>
      <c r="C151" s="443"/>
      <c r="E151" s="15"/>
      <c r="F151" s="16"/>
      <c r="H151" s="15"/>
      <c r="I151" s="16"/>
      <c r="K151" s="15"/>
      <c r="L151" s="16"/>
      <c r="N151" s="15"/>
      <c r="O151" s="16"/>
      <c r="Q151" s="15"/>
      <c r="R151" s="16"/>
      <c r="T151" s="15"/>
      <c r="U151" s="16"/>
      <c r="W151" s="15"/>
      <c r="X151" s="16"/>
      <c r="Z151" s="15"/>
      <c r="AA151" s="16"/>
      <c r="AC151" s="15"/>
      <c r="AD151" s="16"/>
      <c r="AF151" s="15"/>
      <c r="AG151" s="16"/>
      <c r="AI151" s="15"/>
      <c r="AJ151" s="16"/>
      <c r="AL151" s="15"/>
      <c r="AM151" s="16"/>
      <c r="AO151" s="15"/>
      <c r="AP151" s="16"/>
      <c r="AR151" s="15"/>
      <c r="AS151" s="16"/>
      <c r="AU151" s="15"/>
      <c r="AV151" s="16"/>
      <c r="AX151" s="15"/>
      <c r="AY151" s="400"/>
      <c r="BA151" s="15"/>
      <c r="BB151" s="16"/>
      <c r="BD151" s="15"/>
      <c r="BE151" s="16"/>
      <c r="BG151" s="15"/>
      <c r="BH151" s="16"/>
      <c r="BJ151" s="15"/>
      <c r="BK151" s="16"/>
      <c r="BM151" s="15"/>
      <c r="BN151" s="16"/>
      <c r="BP151" s="15"/>
      <c r="BQ151" s="16"/>
      <c r="BS151" s="15"/>
      <c r="BT151" s="16"/>
      <c r="BV151" s="15"/>
      <c r="BW151" s="16"/>
      <c r="BY151" s="15"/>
      <c r="BZ151" s="16"/>
      <c r="CB151" s="442"/>
      <c r="CC151" s="443"/>
      <c r="CE151" s="15"/>
      <c r="CF151" s="16"/>
      <c r="CH151" s="15"/>
      <c r="CI151" s="16"/>
      <c r="CK151" s="234" t="s">
        <v>131</v>
      </c>
      <c r="CL151" s="235">
        <v>62</v>
      </c>
      <c r="CN151" s="15"/>
      <c r="CO151" s="16"/>
    </row>
    <row r="152" spans="1:93" ht="24.95" customHeight="1">
      <c r="A152" s="407" t="str">
        <f ca="1">IFERROR(IF(INDIRECT($A$14&amp;ROW())&lt;&gt;"",COUNTIF(Summary!$B$30:$B$1105,INDIRECT($A$14&amp;ROW())),""),"")</f>
        <v/>
      </c>
      <c r="B152" s="442"/>
      <c r="C152" s="443"/>
      <c r="E152" s="15"/>
      <c r="F152" s="16"/>
      <c r="H152" s="15"/>
      <c r="I152" s="16"/>
      <c r="K152" s="15"/>
      <c r="L152" s="16"/>
      <c r="N152" s="15"/>
      <c r="O152" s="16"/>
      <c r="Q152" s="15"/>
      <c r="R152" s="16"/>
      <c r="T152" s="15"/>
      <c r="U152" s="16"/>
      <c r="W152" s="15"/>
      <c r="X152" s="16"/>
      <c r="Z152" s="15"/>
      <c r="AA152" s="16"/>
      <c r="AC152" s="15"/>
      <c r="AD152" s="16"/>
      <c r="AF152" s="15"/>
      <c r="AG152" s="16"/>
      <c r="AI152" s="15"/>
      <c r="AJ152" s="16"/>
      <c r="AL152" s="15"/>
      <c r="AM152" s="16"/>
      <c r="AO152" s="15"/>
      <c r="AP152" s="16"/>
      <c r="AR152" s="15"/>
      <c r="AS152" s="16"/>
      <c r="AU152" s="15"/>
      <c r="AV152" s="16"/>
      <c r="AX152" s="15"/>
      <c r="AY152" s="400"/>
      <c r="BA152" s="15"/>
      <c r="BB152" s="16"/>
      <c r="BD152" s="15"/>
      <c r="BE152" s="16"/>
      <c r="BG152" s="15"/>
      <c r="BH152" s="16"/>
      <c r="BJ152" s="15"/>
      <c r="BK152" s="16"/>
      <c r="BM152" s="15"/>
      <c r="BN152" s="16"/>
      <c r="BP152" s="15"/>
      <c r="BQ152" s="16"/>
      <c r="BS152" s="15"/>
      <c r="BT152" s="16"/>
      <c r="BV152" s="15"/>
      <c r="BW152" s="16"/>
      <c r="BY152" s="15"/>
      <c r="BZ152" s="16"/>
      <c r="CB152" s="442"/>
      <c r="CC152" s="443"/>
      <c r="CE152" s="15"/>
      <c r="CF152" s="16"/>
      <c r="CH152" s="15"/>
      <c r="CI152" s="16"/>
      <c r="CK152" s="234" t="s">
        <v>238</v>
      </c>
      <c r="CL152" s="235">
        <v>21</v>
      </c>
      <c r="CN152" s="15"/>
      <c r="CO152" s="16"/>
    </row>
    <row r="153" spans="1:93" ht="24.95" customHeight="1">
      <c r="A153" s="407" t="str">
        <f ca="1">IFERROR(IF(INDIRECT($A$14&amp;ROW())&lt;&gt;"",COUNTIF(Summary!$B$30:$B$1105,INDIRECT($A$14&amp;ROW())),""),"")</f>
        <v/>
      </c>
      <c r="B153" s="442"/>
      <c r="C153" s="443"/>
      <c r="E153" s="15"/>
      <c r="F153" s="16"/>
      <c r="H153" s="15"/>
      <c r="I153" s="16"/>
      <c r="K153" s="15"/>
      <c r="L153" s="16"/>
      <c r="N153" s="15"/>
      <c r="O153" s="16"/>
      <c r="Q153" s="15"/>
      <c r="R153" s="16"/>
      <c r="T153" s="15"/>
      <c r="U153" s="16"/>
      <c r="W153" s="15"/>
      <c r="X153" s="16"/>
      <c r="Z153" s="15"/>
      <c r="AA153" s="16"/>
      <c r="AC153" s="15"/>
      <c r="AD153" s="16"/>
      <c r="AF153" s="15"/>
      <c r="AG153" s="16"/>
      <c r="AI153" s="15"/>
      <c r="AJ153" s="16"/>
      <c r="AL153" s="15"/>
      <c r="AM153" s="16"/>
      <c r="AO153" s="15"/>
      <c r="AP153" s="16"/>
      <c r="AR153" s="15"/>
      <c r="AS153" s="16"/>
      <c r="AU153" s="15"/>
      <c r="AV153" s="16"/>
      <c r="AX153" s="15"/>
      <c r="AY153" s="400"/>
      <c r="BA153" s="15"/>
      <c r="BB153" s="16"/>
      <c r="BD153" s="15"/>
      <c r="BE153" s="16"/>
      <c r="BG153" s="15"/>
      <c r="BH153" s="16"/>
      <c r="BJ153" s="15"/>
      <c r="BK153" s="16"/>
      <c r="BM153" s="15"/>
      <c r="BN153" s="16"/>
      <c r="BP153" s="15"/>
      <c r="BQ153" s="16"/>
      <c r="BS153" s="15"/>
      <c r="BT153" s="16"/>
      <c r="BV153" s="15"/>
      <c r="BW153" s="16"/>
      <c r="BY153" s="15"/>
      <c r="BZ153" s="16"/>
      <c r="CB153" s="442"/>
      <c r="CC153" s="443"/>
      <c r="CE153" s="15"/>
      <c r="CF153" s="16"/>
      <c r="CH153" s="15"/>
      <c r="CI153" s="16"/>
      <c r="CK153" s="234" t="s">
        <v>132</v>
      </c>
      <c r="CL153" s="235">
        <v>25</v>
      </c>
      <c r="CN153" s="15"/>
      <c r="CO153" s="16"/>
    </row>
    <row r="154" spans="1:93" ht="24.95" customHeight="1">
      <c r="A154" s="407" t="str">
        <f ca="1">IFERROR(IF(INDIRECT($A$14&amp;ROW())&lt;&gt;"",COUNTIF(Summary!$B$30:$B$1105,INDIRECT($A$14&amp;ROW())),""),"")</f>
        <v/>
      </c>
      <c r="B154" s="442"/>
      <c r="C154" s="443"/>
      <c r="E154" s="15"/>
      <c r="F154" s="16"/>
      <c r="H154" s="15"/>
      <c r="I154" s="16"/>
      <c r="K154" s="15"/>
      <c r="L154" s="16"/>
      <c r="N154" s="15"/>
      <c r="O154" s="16"/>
      <c r="Q154" s="15"/>
      <c r="R154" s="16"/>
      <c r="T154" s="15"/>
      <c r="U154" s="16"/>
      <c r="W154" s="15"/>
      <c r="X154" s="16"/>
      <c r="Z154" s="15"/>
      <c r="AA154" s="16"/>
      <c r="AC154" s="15"/>
      <c r="AD154" s="16"/>
      <c r="AF154" s="15"/>
      <c r="AG154" s="16"/>
      <c r="AI154" s="15"/>
      <c r="AJ154" s="16"/>
      <c r="AL154" s="15"/>
      <c r="AM154" s="16"/>
      <c r="AO154" s="15"/>
      <c r="AP154" s="16"/>
      <c r="AR154" s="15"/>
      <c r="AS154" s="16"/>
      <c r="AU154" s="15"/>
      <c r="AV154" s="16"/>
      <c r="AX154" s="15"/>
      <c r="AY154" s="400"/>
      <c r="BA154" s="15"/>
      <c r="BB154" s="16"/>
      <c r="BD154" s="15"/>
      <c r="BE154" s="16"/>
      <c r="BG154" s="15"/>
      <c r="BH154" s="16"/>
      <c r="BJ154" s="15"/>
      <c r="BK154" s="16"/>
      <c r="BM154" s="15"/>
      <c r="BN154" s="16"/>
      <c r="BP154" s="15"/>
      <c r="BQ154" s="16"/>
      <c r="BS154" s="15"/>
      <c r="BT154" s="16"/>
      <c r="BV154" s="15"/>
      <c r="BW154" s="16"/>
      <c r="BY154" s="15"/>
      <c r="BZ154" s="16"/>
      <c r="CB154" s="442"/>
      <c r="CC154" s="443"/>
      <c r="CE154" s="15"/>
      <c r="CF154" s="16"/>
      <c r="CH154" s="15"/>
      <c r="CI154" s="16"/>
      <c r="CK154" s="234" t="s">
        <v>133</v>
      </c>
      <c r="CL154" s="235">
        <v>30</v>
      </c>
      <c r="CN154" s="15"/>
      <c r="CO154" s="16"/>
    </row>
    <row r="155" spans="1:93" ht="24.95" customHeight="1">
      <c r="A155" s="407" t="str">
        <f ca="1">IFERROR(IF(INDIRECT($A$14&amp;ROW())&lt;&gt;"",COUNTIF(Summary!$B$30:$B$1105,INDIRECT($A$14&amp;ROW())),""),"")</f>
        <v/>
      </c>
      <c r="B155" s="442"/>
      <c r="C155" s="443"/>
      <c r="E155" s="15"/>
      <c r="F155" s="16"/>
      <c r="H155" s="15"/>
      <c r="I155" s="16"/>
      <c r="K155" s="15"/>
      <c r="L155" s="16"/>
      <c r="N155" s="15"/>
      <c r="O155" s="16"/>
      <c r="Q155" s="15"/>
      <c r="R155" s="16"/>
      <c r="T155" s="15"/>
      <c r="U155" s="16"/>
      <c r="W155" s="15"/>
      <c r="X155" s="16"/>
      <c r="Z155" s="15"/>
      <c r="AA155" s="16"/>
      <c r="AC155" s="15"/>
      <c r="AD155" s="16"/>
      <c r="AF155" s="15"/>
      <c r="AG155" s="16"/>
      <c r="AI155" s="15"/>
      <c r="AJ155" s="16"/>
      <c r="AL155" s="15"/>
      <c r="AM155" s="16"/>
      <c r="AO155" s="15"/>
      <c r="AP155" s="16"/>
      <c r="AR155" s="15"/>
      <c r="AS155" s="16"/>
      <c r="AU155" s="15"/>
      <c r="AV155" s="16"/>
      <c r="AX155" s="15"/>
      <c r="AY155" s="400"/>
      <c r="BA155" s="15"/>
      <c r="BB155" s="16"/>
      <c r="BD155" s="15"/>
      <c r="BE155" s="16"/>
      <c r="BG155" s="15"/>
      <c r="BH155" s="16"/>
      <c r="BJ155" s="15"/>
      <c r="BK155" s="16"/>
      <c r="BM155" s="15"/>
      <c r="BN155" s="16"/>
      <c r="BP155" s="15"/>
      <c r="BQ155" s="16"/>
      <c r="BS155" s="15"/>
      <c r="BT155" s="16"/>
      <c r="BV155" s="15"/>
      <c r="BW155" s="16"/>
      <c r="BY155" s="15"/>
      <c r="BZ155" s="16"/>
      <c r="CB155" s="442"/>
      <c r="CC155" s="443"/>
      <c r="CE155" s="15"/>
      <c r="CF155" s="16"/>
      <c r="CH155" s="15"/>
      <c r="CI155" s="16"/>
      <c r="CK155" s="234" t="s">
        <v>134</v>
      </c>
      <c r="CL155" s="235">
        <v>13</v>
      </c>
      <c r="CN155" s="15"/>
      <c r="CO155" s="16"/>
    </row>
    <row r="156" spans="1:93" ht="24.95" customHeight="1">
      <c r="A156" s="407" t="str">
        <f ca="1">IFERROR(IF(INDIRECT($A$14&amp;ROW())&lt;&gt;"",COUNTIF(Summary!$B$30:$B$1105,INDIRECT($A$14&amp;ROW())),""),"")</f>
        <v/>
      </c>
      <c r="B156" s="442"/>
      <c r="C156" s="443"/>
      <c r="E156" s="15"/>
      <c r="F156" s="16"/>
      <c r="H156" s="15"/>
      <c r="I156" s="16"/>
      <c r="K156" s="15"/>
      <c r="L156" s="16"/>
      <c r="N156" s="15"/>
      <c r="O156" s="16"/>
      <c r="Q156" s="15"/>
      <c r="R156" s="16"/>
      <c r="T156" s="15"/>
      <c r="U156" s="16"/>
      <c r="W156" s="15"/>
      <c r="X156" s="16"/>
      <c r="Z156" s="15"/>
      <c r="AA156" s="16"/>
      <c r="AC156" s="15"/>
      <c r="AD156" s="16"/>
      <c r="AF156" s="15"/>
      <c r="AG156" s="16"/>
      <c r="AI156" s="15"/>
      <c r="AJ156" s="16"/>
      <c r="AL156" s="15"/>
      <c r="AM156" s="16"/>
      <c r="AO156" s="15"/>
      <c r="AP156" s="16"/>
      <c r="AR156" s="15"/>
      <c r="AS156" s="16"/>
      <c r="AU156" s="15"/>
      <c r="AV156" s="16"/>
      <c r="AX156" s="15"/>
      <c r="AY156" s="400"/>
      <c r="BA156" s="15"/>
      <c r="BB156" s="16"/>
      <c r="BD156" s="15"/>
      <c r="BE156" s="16"/>
      <c r="BG156" s="15"/>
      <c r="BH156" s="16"/>
      <c r="BJ156" s="15"/>
      <c r="BK156" s="16"/>
      <c r="BM156" s="15"/>
      <c r="BN156" s="16"/>
      <c r="BP156" s="15"/>
      <c r="BQ156" s="16"/>
      <c r="BS156" s="15"/>
      <c r="BT156" s="16"/>
      <c r="BV156" s="15"/>
      <c r="BW156" s="16"/>
      <c r="BY156" s="15"/>
      <c r="BZ156" s="16"/>
      <c r="CB156" s="442"/>
      <c r="CC156" s="443"/>
      <c r="CE156" s="15"/>
      <c r="CF156" s="16"/>
      <c r="CH156" s="15"/>
      <c r="CI156" s="16"/>
      <c r="CK156" s="234" t="s">
        <v>239</v>
      </c>
      <c r="CL156" s="235">
        <v>40</v>
      </c>
      <c r="CN156" s="15"/>
      <c r="CO156" s="16"/>
    </row>
    <row r="157" spans="1:93" ht="24.95" customHeight="1">
      <c r="A157" s="407" t="str">
        <f ca="1">IFERROR(IF(INDIRECT($A$14&amp;ROW())&lt;&gt;"",COUNTIF(Summary!$B$30:$B$1105,INDIRECT($A$14&amp;ROW())),""),"")</f>
        <v/>
      </c>
      <c r="B157" s="442"/>
      <c r="C157" s="443"/>
      <c r="E157" s="15"/>
      <c r="F157" s="16"/>
      <c r="H157" s="15"/>
      <c r="I157" s="16"/>
      <c r="K157" s="15"/>
      <c r="L157" s="16"/>
      <c r="N157" s="15"/>
      <c r="O157" s="16"/>
      <c r="Q157" s="15"/>
      <c r="R157" s="16"/>
      <c r="T157" s="15"/>
      <c r="U157" s="16"/>
      <c r="W157" s="15"/>
      <c r="X157" s="16"/>
      <c r="Z157" s="15"/>
      <c r="AA157" s="16"/>
      <c r="AC157" s="15"/>
      <c r="AD157" s="16"/>
      <c r="AF157" s="15"/>
      <c r="AG157" s="16"/>
      <c r="AI157" s="15"/>
      <c r="AJ157" s="16"/>
      <c r="AL157" s="15"/>
      <c r="AM157" s="16"/>
      <c r="AO157" s="15"/>
      <c r="AP157" s="16"/>
      <c r="AR157" s="15"/>
      <c r="AS157" s="16"/>
      <c r="AU157" s="15"/>
      <c r="AV157" s="16"/>
      <c r="AX157" s="15"/>
      <c r="AY157" s="400"/>
      <c r="BA157" s="15"/>
      <c r="BB157" s="16"/>
      <c r="BD157" s="15"/>
      <c r="BE157" s="16"/>
      <c r="BG157" s="15"/>
      <c r="BH157" s="16"/>
      <c r="BJ157" s="15"/>
      <c r="BK157" s="16"/>
      <c r="BM157" s="15"/>
      <c r="BN157" s="16"/>
      <c r="BP157" s="15"/>
      <c r="BQ157" s="16"/>
      <c r="BS157" s="15"/>
      <c r="BT157" s="16"/>
      <c r="BV157" s="15"/>
      <c r="BW157" s="16"/>
      <c r="BY157" s="15"/>
      <c r="BZ157" s="16"/>
      <c r="CB157" s="442"/>
      <c r="CC157" s="443"/>
      <c r="CE157" s="15"/>
      <c r="CF157" s="16"/>
      <c r="CH157" s="15"/>
      <c r="CI157" s="16"/>
      <c r="CK157" s="234" t="s">
        <v>141</v>
      </c>
      <c r="CL157" s="235">
        <v>38</v>
      </c>
      <c r="CN157" s="15"/>
      <c r="CO157" s="16"/>
    </row>
    <row r="158" spans="1:93" ht="24.95" customHeight="1">
      <c r="A158" s="407" t="str">
        <f ca="1">IFERROR(IF(INDIRECT($A$14&amp;ROW())&lt;&gt;"",COUNTIF(Summary!$B$30:$B$1105,INDIRECT($A$14&amp;ROW())),""),"")</f>
        <v/>
      </c>
      <c r="B158" s="442"/>
      <c r="C158" s="443"/>
      <c r="E158" s="15"/>
      <c r="F158" s="16"/>
      <c r="H158" s="15"/>
      <c r="I158" s="16"/>
      <c r="K158" s="15"/>
      <c r="L158" s="16"/>
      <c r="N158" s="15"/>
      <c r="O158" s="16"/>
      <c r="Q158" s="15"/>
      <c r="R158" s="16"/>
      <c r="T158" s="15"/>
      <c r="U158" s="16"/>
      <c r="W158" s="15"/>
      <c r="X158" s="16"/>
      <c r="Z158" s="15"/>
      <c r="AA158" s="16"/>
      <c r="AC158" s="15"/>
      <c r="AD158" s="16"/>
      <c r="AF158" s="15"/>
      <c r="AG158" s="16"/>
      <c r="AI158" s="15"/>
      <c r="AJ158" s="16"/>
      <c r="AL158" s="15"/>
      <c r="AM158" s="16"/>
      <c r="AO158" s="15"/>
      <c r="AP158" s="16"/>
      <c r="AR158" s="15"/>
      <c r="AS158" s="16"/>
      <c r="AU158" s="15"/>
      <c r="AV158" s="16"/>
      <c r="AX158" s="15"/>
      <c r="AY158" s="400"/>
      <c r="BA158" s="15"/>
      <c r="BB158" s="16"/>
      <c r="BD158" s="15"/>
      <c r="BE158" s="16"/>
      <c r="BG158" s="15"/>
      <c r="BH158" s="16"/>
      <c r="BJ158" s="15"/>
      <c r="BK158" s="16"/>
      <c r="BM158" s="15"/>
      <c r="BN158" s="16"/>
      <c r="BP158" s="15"/>
      <c r="BQ158" s="16"/>
      <c r="BS158" s="15"/>
      <c r="BT158" s="16"/>
      <c r="BV158" s="15"/>
      <c r="BW158" s="16"/>
      <c r="BY158" s="15"/>
      <c r="BZ158" s="16"/>
      <c r="CB158" s="442"/>
      <c r="CC158" s="443"/>
      <c r="CE158" s="15"/>
      <c r="CF158" s="16"/>
      <c r="CH158" s="15"/>
      <c r="CI158" s="16"/>
      <c r="CK158" s="234" t="s">
        <v>142</v>
      </c>
      <c r="CL158" s="235">
        <v>12</v>
      </c>
      <c r="CN158" s="15"/>
      <c r="CO158" s="16"/>
    </row>
    <row r="159" spans="1:93" ht="24.95" customHeight="1">
      <c r="A159" s="407" t="str">
        <f ca="1">IFERROR(IF(INDIRECT($A$14&amp;ROW())&lt;&gt;"",COUNTIF(Summary!$B$30:$B$1105,INDIRECT($A$14&amp;ROW())),""),"")</f>
        <v/>
      </c>
      <c r="B159" s="442"/>
      <c r="C159" s="443"/>
      <c r="E159" s="15"/>
      <c r="F159" s="16"/>
      <c r="H159" s="15"/>
      <c r="I159" s="16"/>
      <c r="K159" s="15"/>
      <c r="L159" s="16"/>
      <c r="N159" s="15"/>
      <c r="O159" s="16"/>
      <c r="Q159" s="15"/>
      <c r="R159" s="16"/>
      <c r="T159" s="15"/>
      <c r="U159" s="16"/>
      <c r="W159" s="15"/>
      <c r="X159" s="16"/>
      <c r="Z159" s="15"/>
      <c r="AA159" s="16"/>
      <c r="AC159" s="15"/>
      <c r="AD159" s="16"/>
      <c r="AF159" s="15"/>
      <c r="AG159" s="16"/>
      <c r="AI159" s="15"/>
      <c r="AJ159" s="16"/>
      <c r="AL159" s="15"/>
      <c r="AM159" s="16"/>
      <c r="AO159" s="15"/>
      <c r="AP159" s="16"/>
      <c r="AR159" s="15"/>
      <c r="AS159" s="16"/>
      <c r="AU159" s="15"/>
      <c r="AV159" s="16"/>
      <c r="AX159" s="15"/>
      <c r="AY159" s="400"/>
      <c r="BA159" s="15"/>
      <c r="BB159" s="16"/>
      <c r="BD159" s="15"/>
      <c r="BE159" s="16"/>
      <c r="BG159" s="15"/>
      <c r="BH159" s="16"/>
      <c r="BJ159" s="15"/>
      <c r="BK159" s="16"/>
      <c r="BM159" s="15"/>
      <c r="BN159" s="16"/>
      <c r="BP159" s="15"/>
      <c r="BQ159" s="16"/>
      <c r="BS159" s="15"/>
      <c r="BT159" s="16"/>
      <c r="BV159" s="15"/>
      <c r="BW159" s="16"/>
      <c r="BY159" s="15"/>
      <c r="BZ159" s="16"/>
      <c r="CB159" s="442"/>
      <c r="CC159" s="443"/>
      <c r="CE159" s="15"/>
      <c r="CF159" s="16"/>
      <c r="CH159" s="15"/>
      <c r="CI159" s="16"/>
      <c r="CK159" s="234" t="s">
        <v>143</v>
      </c>
      <c r="CL159" s="235">
        <v>70</v>
      </c>
      <c r="CN159" s="15"/>
      <c r="CO159" s="16"/>
    </row>
    <row r="160" spans="1:93" ht="24.95" customHeight="1">
      <c r="A160" s="407" t="str">
        <f ca="1">IFERROR(IF(INDIRECT($A$14&amp;ROW())&lt;&gt;"",COUNTIF(Summary!$B$30:$B$1105,INDIRECT($A$14&amp;ROW())),""),"")</f>
        <v/>
      </c>
      <c r="B160" s="442"/>
      <c r="C160" s="443"/>
      <c r="E160" s="15"/>
      <c r="F160" s="16"/>
      <c r="H160" s="15"/>
      <c r="I160" s="16"/>
      <c r="K160" s="15"/>
      <c r="L160" s="16"/>
      <c r="N160" s="15"/>
      <c r="O160" s="16"/>
      <c r="Q160" s="15"/>
      <c r="R160" s="16"/>
      <c r="T160" s="15"/>
      <c r="U160" s="16"/>
      <c r="W160" s="15"/>
      <c r="X160" s="16"/>
      <c r="Z160" s="15"/>
      <c r="AA160" s="16"/>
      <c r="AC160" s="15"/>
      <c r="AD160" s="16"/>
      <c r="AF160" s="15"/>
      <c r="AG160" s="16"/>
      <c r="AI160" s="15"/>
      <c r="AJ160" s="16"/>
      <c r="AL160" s="15"/>
      <c r="AM160" s="16"/>
      <c r="AO160" s="15"/>
      <c r="AP160" s="16"/>
      <c r="AR160" s="15"/>
      <c r="AS160" s="16"/>
      <c r="AU160" s="15"/>
      <c r="AV160" s="16"/>
      <c r="AX160" s="15"/>
      <c r="AY160" s="400"/>
      <c r="BA160" s="15"/>
      <c r="BB160" s="16"/>
      <c r="BD160" s="15"/>
      <c r="BE160" s="16"/>
      <c r="BG160" s="15"/>
      <c r="BH160" s="16"/>
      <c r="BJ160" s="15"/>
      <c r="BK160" s="16"/>
      <c r="BM160" s="15"/>
      <c r="BN160" s="16"/>
      <c r="BP160" s="15"/>
      <c r="BQ160" s="16"/>
      <c r="BS160" s="15"/>
      <c r="BT160" s="16"/>
      <c r="BV160" s="15"/>
      <c r="BW160" s="16"/>
      <c r="BY160" s="15"/>
      <c r="BZ160" s="16"/>
      <c r="CB160" s="442"/>
      <c r="CC160" s="443"/>
      <c r="CE160" s="15"/>
      <c r="CF160" s="16"/>
      <c r="CH160" s="15"/>
      <c r="CI160" s="16"/>
      <c r="CK160" s="234" t="s">
        <v>144</v>
      </c>
      <c r="CL160" s="235">
        <v>27</v>
      </c>
      <c r="CN160" s="15"/>
      <c r="CO160" s="16"/>
    </row>
    <row r="161" spans="1:93" ht="24.95" customHeight="1">
      <c r="A161" s="407" t="str">
        <f ca="1">IFERROR(IF(INDIRECT($A$14&amp;ROW())&lt;&gt;"",COUNTIF(Summary!$B$30:$B$1105,INDIRECT($A$14&amp;ROW())),""),"")</f>
        <v/>
      </c>
      <c r="B161" s="442"/>
      <c r="C161" s="443"/>
      <c r="E161" s="15"/>
      <c r="F161" s="16"/>
      <c r="H161" s="15"/>
      <c r="I161" s="16"/>
      <c r="K161" s="15"/>
      <c r="L161" s="16"/>
      <c r="N161" s="15"/>
      <c r="O161" s="16"/>
      <c r="Q161" s="15"/>
      <c r="R161" s="16"/>
      <c r="T161" s="15"/>
      <c r="U161" s="16"/>
      <c r="W161" s="15"/>
      <c r="X161" s="16"/>
      <c r="Z161" s="15"/>
      <c r="AA161" s="16"/>
      <c r="AC161" s="15"/>
      <c r="AD161" s="16"/>
      <c r="AF161" s="15"/>
      <c r="AG161" s="16"/>
      <c r="AI161" s="15"/>
      <c r="AJ161" s="16"/>
      <c r="AL161" s="15"/>
      <c r="AM161" s="16"/>
      <c r="AO161" s="15"/>
      <c r="AP161" s="16"/>
      <c r="AR161" s="15"/>
      <c r="AS161" s="16"/>
      <c r="AU161" s="15"/>
      <c r="AV161" s="16"/>
      <c r="AX161" s="15"/>
      <c r="AY161" s="400"/>
      <c r="BA161" s="15"/>
      <c r="BB161" s="16"/>
      <c r="BD161" s="15"/>
      <c r="BE161" s="16"/>
      <c r="BG161" s="15"/>
      <c r="BH161" s="16"/>
      <c r="BJ161" s="15"/>
      <c r="BK161" s="16"/>
      <c r="BM161" s="15"/>
      <c r="BN161" s="16"/>
      <c r="BP161" s="15"/>
      <c r="BQ161" s="16"/>
      <c r="BS161" s="15"/>
      <c r="BT161" s="16"/>
      <c r="BV161" s="15"/>
      <c r="BW161" s="16"/>
      <c r="BY161" s="15"/>
      <c r="BZ161" s="16"/>
      <c r="CB161" s="442"/>
      <c r="CC161" s="443"/>
      <c r="CE161" s="15"/>
      <c r="CF161" s="16"/>
      <c r="CH161" s="15"/>
      <c r="CI161" s="16"/>
      <c r="CK161" s="234" t="s">
        <v>145</v>
      </c>
      <c r="CL161" s="235">
        <v>21</v>
      </c>
      <c r="CN161" s="15"/>
      <c r="CO161" s="16"/>
    </row>
    <row r="162" spans="1:93" ht="24.95" customHeight="1">
      <c r="A162" s="407" t="str">
        <f ca="1">IFERROR(IF(INDIRECT($A$14&amp;ROW())&lt;&gt;"",COUNTIF(Summary!$B$30:$B$1105,INDIRECT($A$14&amp;ROW())),""),"")</f>
        <v/>
      </c>
      <c r="B162" s="442"/>
      <c r="C162" s="443"/>
      <c r="E162" s="15"/>
      <c r="F162" s="16"/>
      <c r="H162" s="15"/>
      <c r="I162" s="16"/>
      <c r="K162" s="15"/>
      <c r="L162" s="16"/>
      <c r="N162" s="15"/>
      <c r="O162" s="16"/>
      <c r="Q162" s="15"/>
      <c r="R162" s="16"/>
      <c r="T162" s="15"/>
      <c r="U162" s="16"/>
      <c r="W162" s="15"/>
      <c r="X162" s="16"/>
      <c r="Z162" s="15"/>
      <c r="AA162" s="16"/>
      <c r="AC162" s="15"/>
      <c r="AD162" s="16"/>
      <c r="AF162" s="15"/>
      <c r="AG162" s="16"/>
      <c r="AI162" s="15"/>
      <c r="AJ162" s="16"/>
      <c r="AL162" s="15"/>
      <c r="AM162" s="16"/>
      <c r="AO162" s="15"/>
      <c r="AP162" s="16"/>
      <c r="AR162" s="15"/>
      <c r="AS162" s="16"/>
      <c r="AU162" s="15"/>
      <c r="AV162" s="16"/>
      <c r="AX162" s="15"/>
      <c r="AY162" s="400"/>
      <c r="BA162" s="15"/>
      <c r="BB162" s="16"/>
      <c r="BD162" s="15"/>
      <c r="BE162" s="16"/>
      <c r="BG162" s="15"/>
      <c r="BH162" s="16"/>
      <c r="BJ162" s="15"/>
      <c r="BK162" s="16"/>
      <c r="BM162" s="15"/>
      <c r="BN162" s="16"/>
      <c r="BP162" s="15"/>
      <c r="BQ162" s="16"/>
      <c r="BS162" s="15"/>
      <c r="BT162" s="16"/>
      <c r="BV162" s="15"/>
      <c r="BW162" s="16"/>
      <c r="BY162" s="15"/>
      <c r="BZ162" s="16"/>
      <c r="CB162" s="442"/>
      <c r="CC162" s="443"/>
      <c r="CE162" s="15"/>
      <c r="CF162" s="16"/>
      <c r="CH162" s="15"/>
      <c r="CI162" s="16"/>
      <c r="CK162" s="234" t="s">
        <v>241</v>
      </c>
      <c r="CL162" s="235">
        <v>10</v>
      </c>
      <c r="CN162" s="15"/>
      <c r="CO162" s="16"/>
    </row>
    <row r="163" spans="1:93" ht="24.95" customHeight="1">
      <c r="A163" s="407" t="str">
        <f ca="1">IFERROR(IF(INDIRECT($A$14&amp;ROW())&lt;&gt;"",COUNTIF(Summary!$B$30:$B$1105,INDIRECT($A$14&amp;ROW())),""),"")</f>
        <v/>
      </c>
      <c r="B163" s="442"/>
      <c r="C163" s="443"/>
      <c r="E163" s="15"/>
      <c r="F163" s="16"/>
      <c r="H163" s="15"/>
      <c r="I163" s="16"/>
      <c r="K163" s="15"/>
      <c r="L163" s="16"/>
      <c r="N163" s="15"/>
      <c r="O163" s="16"/>
      <c r="Q163" s="15" t="s">
        <v>358</v>
      </c>
      <c r="R163" s="16">
        <v>2</v>
      </c>
      <c r="T163" s="15"/>
      <c r="U163" s="16"/>
      <c r="W163" s="15"/>
      <c r="X163" s="16"/>
      <c r="Z163" s="15"/>
      <c r="AA163" s="16"/>
      <c r="AC163" s="15"/>
      <c r="AD163" s="16"/>
      <c r="AF163" s="15"/>
      <c r="AG163" s="16"/>
      <c r="AI163" s="15"/>
      <c r="AJ163" s="16"/>
      <c r="AL163" s="15"/>
      <c r="AM163" s="16"/>
      <c r="AO163" s="15"/>
      <c r="AP163" s="16"/>
      <c r="AR163" s="15"/>
      <c r="AS163" s="16"/>
      <c r="AU163" s="15"/>
      <c r="AV163" s="16"/>
      <c r="AX163" s="15"/>
      <c r="AY163" s="400"/>
      <c r="BA163" s="15"/>
      <c r="BB163" s="16"/>
      <c r="BD163" s="15" t="s">
        <v>415</v>
      </c>
      <c r="BE163" s="16"/>
      <c r="BG163" s="15" t="s">
        <v>412</v>
      </c>
      <c r="BH163" s="16">
        <v>12</v>
      </c>
      <c r="BJ163" s="15" t="s">
        <v>410</v>
      </c>
      <c r="BK163" s="16">
        <v>3</v>
      </c>
      <c r="BM163" s="15"/>
      <c r="BN163" s="16"/>
      <c r="BP163" s="15"/>
      <c r="BQ163" s="16"/>
      <c r="BS163" s="15"/>
      <c r="BT163" s="16"/>
      <c r="BV163" s="15"/>
      <c r="BW163" s="16"/>
      <c r="BY163" s="15" t="s">
        <v>411</v>
      </c>
      <c r="BZ163" s="16">
        <v>22</v>
      </c>
      <c r="CB163" s="442" t="s">
        <v>408</v>
      </c>
      <c r="CC163" s="443">
        <v>3</v>
      </c>
      <c r="CE163" s="15"/>
      <c r="CF163" s="16"/>
      <c r="CH163" s="15"/>
      <c r="CI163" s="16"/>
      <c r="CK163" s="234" t="s">
        <v>146</v>
      </c>
      <c r="CL163" s="235">
        <v>12</v>
      </c>
      <c r="CN163" s="15"/>
      <c r="CO163" s="16"/>
    </row>
    <row r="164" spans="1:93" ht="24.95" customHeight="1">
      <c r="A164" s="407" t="str">
        <f ca="1">IFERROR(IF(INDIRECT($A$14&amp;ROW())&lt;&gt;"",COUNTIF(Summary!$B$30:$B$1105,INDIRECT($A$14&amp;ROW())),""),"")</f>
        <v/>
      </c>
      <c r="B164" s="442"/>
      <c r="C164" s="443"/>
      <c r="E164" s="15"/>
      <c r="F164" s="16"/>
      <c r="H164" s="15"/>
      <c r="I164" s="16"/>
      <c r="K164" s="15"/>
      <c r="L164" s="16"/>
      <c r="N164" s="15"/>
      <c r="O164" s="16"/>
      <c r="Q164" s="15" t="s">
        <v>360</v>
      </c>
      <c r="R164" s="16">
        <v>5</v>
      </c>
      <c r="T164" s="15"/>
      <c r="U164" s="16"/>
      <c r="W164" s="15"/>
      <c r="X164" s="16"/>
      <c r="Z164" s="15"/>
      <c r="AA164" s="16"/>
      <c r="AC164" s="15"/>
      <c r="AD164" s="16"/>
      <c r="AF164" s="15"/>
      <c r="AG164" s="16"/>
      <c r="AI164" s="15"/>
      <c r="AJ164" s="16"/>
      <c r="AL164" s="15"/>
      <c r="AM164" s="16"/>
      <c r="AO164" s="15"/>
      <c r="AP164" s="16"/>
      <c r="AR164" s="15"/>
      <c r="AS164" s="16"/>
      <c r="AU164" s="15"/>
      <c r="AV164" s="16"/>
      <c r="AX164" s="15"/>
      <c r="AY164" s="400"/>
      <c r="BA164" s="15"/>
      <c r="BB164" s="16"/>
      <c r="BD164" s="15"/>
      <c r="BE164" s="16"/>
      <c r="BG164" s="15" t="s">
        <v>417</v>
      </c>
      <c r="BH164" s="16"/>
      <c r="BJ164" s="15" t="s">
        <v>411</v>
      </c>
      <c r="BK164" s="16">
        <v>26</v>
      </c>
      <c r="BM164" s="15"/>
      <c r="BN164" s="16"/>
      <c r="BP164" s="15"/>
      <c r="BQ164" s="16"/>
      <c r="BS164" s="15"/>
      <c r="BT164" s="16"/>
      <c r="BV164" s="15"/>
      <c r="BW164" s="16"/>
      <c r="BY164" s="15" t="s">
        <v>412</v>
      </c>
      <c r="BZ164" s="16">
        <v>10</v>
      </c>
      <c r="CB164" s="442" t="s">
        <v>409</v>
      </c>
      <c r="CC164" s="443">
        <v>8</v>
      </c>
      <c r="CE164" s="15"/>
      <c r="CF164" s="16"/>
      <c r="CH164" s="15"/>
      <c r="CI164" s="16"/>
      <c r="CK164" s="234" t="s">
        <v>147</v>
      </c>
      <c r="CL164" s="235">
        <v>8</v>
      </c>
      <c r="CN164" s="15"/>
      <c r="CO164" s="16"/>
    </row>
    <row r="165" spans="1:93" ht="24.95" customHeight="1">
      <c r="A165" s="407" t="str">
        <f ca="1">IFERROR(IF(INDIRECT($A$14&amp;ROW())&lt;&gt;"",COUNTIF(Summary!$B$30:$B$1105,INDIRECT($A$14&amp;ROW())),""),"")</f>
        <v/>
      </c>
      <c r="B165" s="442"/>
      <c r="C165" s="443"/>
      <c r="E165" s="15"/>
      <c r="F165" s="16"/>
      <c r="H165" s="15"/>
      <c r="I165" s="16"/>
      <c r="K165" s="15"/>
      <c r="L165" s="16"/>
      <c r="N165" s="15"/>
      <c r="O165" s="16"/>
      <c r="Q165" s="15" t="s">
        <v>361</v>
      </c>
      <c r="R165" s="16">
        <v>1</v>
      </c>
      <c r="T165" s="15"/>
      <c r="U165" s="16"/>
      <c r="W165" s="15"/>
      <c r="X165" s="16"/>
      <c r="Z165" s="15"/>
      <c r="AA165" s="16"/>
      <c r="AC165" s="15"/>
      <c r="AD165" s="16"/>
      <c r="AF165" s="15"/>
      <c r="AG165" s="16"/>
      <c r="AI165" s="15"/>
      <c r="AJ165" s="16"/>
      <c r="AL165" s="15"/>
      <c r="AM165" s="16"/>
      <c r="AO165" s="15"/>
      <c r="AP165" s="16"/>
      <c r="AR165" s="15"/>
      <c r="AS165" s="16"/>
      <c r="AU165" s="15"/>
      <c r="AV165" s="16"/>
      <c r="AX165" s="15"/>
      <c r="AY165" s="400"/>
      <c r="BA165" s="15"/>
      <c r="BB165" s="16"/>
      <c r="BD165" s="15"/>
      <c r="BE165" s="16"/>
      <c r="BG165" s="15"/>
      <c r="BH165" s="16"/>
      <c r="BJ165" s="15" t="s">
        <v>412</v>
      </c>
      <c r="BK165" s="16">
        <v>8</v>
      </c>
      <c r="BM165" s="15"/>
      <c r="BN165" s="16"/>
      <c r="BP165" s="15"/>
      <c r="BQ165" s="16"/>
      <c r="BS165" s="15"/>
      <c r="BT165" s="16"/>
      <c r="BV165" s="15"/>
      <c r="BW165" s="16"/>
      <c r="BY165" s="15" t="s">
        <v>419</v>
      </c>
      <c r="BZ165" s="16"/>
      <c r="CB165" s="442" t="s">
        <v>411</v>
      </c>
      <c r="CC165" s="443">
        <v>46</v>
      </c>
      <c r="CE165" s="15"/>
      <c r="CF165" s="16"/>
      <c r="CH165" s="15"/>
      <c r="CI165" s="16"/>
      <c r="CK165" s="234" t="s">
        <v>148</v>
      </c>
      <c r="CL165" s="235">
        <v>8</v>
      </c>
      <c r="CN165" s="15"/>
      <c r="CO165" s="16"/>
    </row>
    <row r="166" spans="1:93" ht="24.95" customHeight="1">
      <c r="A166" s="407" t="str">
        <f ca="1">IFERROR(IF(INDIRECT($A$14&amp;ROW())&lt;&gt;"",COUNTIF(Summary!$B$30:$B$1105,INDIRECT($A$14&amp;ROW())),""),"")</f>
        <v/>
      </c>
      <c r="B166" s="442"/>
      <c r="C166" s="443"/>
      <c r="E166" s="15"/>
      <c r="F166" s="16"/>
      <c r="H166" s="15"/>
      <c r="I166" s="16"/>
      <c r="K166" s="15"/>
      <c r="L166" s="16"/>
      <c r="N166" s="15"/>
      <c r="O166" s="16"/>
      <c r="Q166" s="15" t="s">
        <v>362</v>
      </c>
      <c r="R166" s="16">
        <v>1</v>
      </c>
      <c r="T166" s="15"/>
      <c r="U166" s="16"/>
      <c r="W166" s="15"/>
      <c r="X166" s="16"/>
      <c r="Z166" s="15"/>
      <c r="AA166" s="16"/>
      <c r="AC166" s="15"/>
      <c r="AD166" s="16"/>
      <c r="AF166" s="15"/>
      <c r="AG166" s="16"/>
      <c r="AI166" s="15"/>
      <c r="AJ166" s="16"/>
      <c r="AL166" s="15"/>
      <c r="AM166" s="16"/>
      <c r="AO166" s="15"/>
      <c r="AP166" s="16"/>
      <c r="AR166" s="15"/>
      <c r="AS166" s="16"/>
      <c r="AU166" s="15"/>
      <c r="AV166" s="16"/>
      <c r="AX166" s="15"/>
      <c r="AY166" s="400"/>
      <c r="BA166" s="15"/>
      <c r="BB166" s="16"/>
      <c r="BD166" s="15"/>
      <c r="BE166" s="16"/>
      <c r="BG166" s="15"/>
      <c r="BH166" s="16"/>
      <c r="BJ166" s="15" t="s">
        <v>414</v>
      </c>
      <c r="BK166" s="16"/>
      <c r="BM166" s="15"/>
      <c r="BN166" s="16"/>
      <c r="BP166" s="15"/>
      <c r="BQ166" s="16"/>
      <c r="BS166" s="15"/>
      <c r="BT166" s="16"/>
      <c r="BV166" s="15"/>
      <c r="BW166" s="16"/>
      <c r="BY166" s="15"/>
      <c r="BZ166" s="16"/>
      <c r="CB166" s="442" t="s">
        <v>412</v>
      </c>
      <c r="CC166" s="443">
        <v>14</v>
      </c>
      <c r="CE166" s="15"/>
      <c r="CF166" s="16"/>
      <c r="CH166" s="15"/>
      <c r="CI166" s="16"/>
      <c r="CK166" s="234" t="s">
        <v>149</v>
      </c>
      <c r="CL166" s="235">
        <v>12</v>
      </c>
      <c r="CN166" s="15"/>
      <c r="CO166" s="16"/>
    </row>
    <row r="167" spans="1:93" ht="24.95" customHeight="1">
      <c r="A167" s="407" t="str">
        <f ca="1">IFERROR(IF(INDIRECT($A$14&amp;ROW())&lt;&gt;"",COUNTIF(Summary!$B$30:$B$1105,INDIRECT($A$14&amp;ROW())),""),"")</f>
        <v/>
      </c>
      <c r="B167" s="15"/>
      <c r="C167" s="16"/>
      <c r="E167" s="15"/>
      <c r="F167" s="16"/>
      <c r="H167" s="15"/>
      <c r="I167" s="16"/>
      <c r="K167" s="15"/>
      <c r="L167" s="16"/>
      <c r="N167" s="15"/>
      <c r="O167" s="16"/>
      <c r="Q167" s="15" t="s">
        <v>401</v>
      </c>
      <c r="R167" s="16">
        <v>7</v>
      </c>
      <c r="T167" s="15"/>
      <c r="U167" s="16"/>
      <c r="W167" s="15"/>
      <c r="X167" s="16"/>
      <c r="Z167" s="15"/>
      <c r="AA167" s="16"/>
      <c r="AC167" s="15"/>
      <c r="AD167" s="16"/>
      <c r="AF167" s="15"/>
      <c r="AG167" s="16"/>
      <c r="AI167" s="15"/>
      <c r="AJ167" s="16"/>
      <c r="AL167" s="15"/>
      <c r="AM167" s="16"/>
      <c r="AO167" s="15"/>
      <c r="AP167" s="16"/>
      <c r="AR167" s="15"/>
      <c r="AS167" s="16"/>
      <c r="AU167" s="15"/>
      <c r="AV167" s="16"/>
      <c r="AX167" s="15"/>
      <c r="AY167" s="400"/>
      <c r="BA167" s="15"/>
      <c r="BB167" s="16"/>
      <c r="BD167" s="15"/>
      <c r="BE167" s="16"/>
      <c r="BG167" s="15"/>
      <c r="BH167" s="16"/>
      <c r="BJ167" s="15"/>
      <c r="BK167" s="16"/>
      <c r="BM167" s="15"/>
      <c r="BN167" s="16"/>
      <c r="BP167" s="15"/>
      <c r="BQ167" s="16"/>
      <c r="BS167" s="15"/>
      <c r="BT167" s="16"/>
      <c r="BV167" s="15"/>
      <c r="BW167" s="16"/>
      <c r="BY167" s="15"/>
      <c r="BZ167" s="16"/>
      <c r="CB167" s="442" t="s">
        <v>418</v>
      </c>
      <c r="CC167"/>
      <c r="CE167" s="15"/>
      <c r="CF167" s="16"/>
      <c r="CH167" s="15"/>
      <c r="CI167" s="16"/>
      <c r="CK167" s="234" t="s">
        <v>245</v>
      </c>
      <c r="CL167" s="235">
        <v>10</v>
      </c>
      <c r="CN167" s="15"/>
      <c r="CO167" s="16"/>
    </row>
    <row r="168" spans="1:93" ht="24.95" customHeight="1">
      <c r="A168" s="407" t="str">
        <f ca="1">IFERROR(IF(INDIRECT($A$14&amp;ROW())&lt;&gt;"",COUNTIF(Summary!$B$30:$B$1105,INDIRECT($A$14&amp;ROW())),""),"")</f>
        <v/>
      </c>
      <c r="B168" s="15"/>
      <c r="C168" s="16"/>
      <c r="E168" s="15"/>
      <c r="F168" s="16"/>
      <c r="H168" s="15"/>
      <c r="I168" s="16"/>
      <c r="K168" s="15"/>
      <c r="L168" s="16"/>
      <c r="N168" s="15"/>
      <c r="O168" s="16"/>
      <c r="Q168" s="15" t="s">
        <v>402</v>
      </c>
      <c r="R168" s="16">
        <v>7</v>
      </c>
      <c r="T168" s="15"/>
      <c r="U168" s="16"/>
      <c r="W168" s="15"/>
      <c r="X168" s="16"/>
      <c r="Z168" s="15"/>
      <c r="AA168" s="16"/>
      <c r="AC168" s="15"/>
      <c r="AD168" s="16"/>
      <c r="AF168" s="15"/>
      <c r="AG168" s="16"/>
      <c r="AI168" s="15"/>
      <c r="AJ168" s="16"/>
      <c r="AL168" s="15"/>
      <c r="AM168" s="16"/>
      <c r="AO168" s="15"/>
      <c r="AP168" s="16"/>
      <c r="AR168" s="15"/>
      <c r="AS168" s="16"/>
      <c r="AU168" s="15"/>
      <c r="AV168" s="16"/>
      <c r="AX168" s="15"/>
      <c r="AY168" s="400"/>
      <c r="BA168" s="15"/>
      <c r="BB168" s="16"/>
      <c r="BD168" s="15"/>
      <c r="BE168" s="16"/>
      <c r="BG168" s="15"/>
      <c r="BH168" s="16"/>
      <c r="BJ168" s="15"/>
      <c r="BK168" s="16"/>
      <c r="BM168" s="15"/>
      <c r="BN168" s="16"/>
      <c r="BP168" s="15"/>
      <c r="BQ168" s="16"/>
      <c r="BS168" s="15"/>
      <c r="BT168" s="16"/>
      <c r="BV168" s="15"/>
      <c r="BW168" s="16"/>
      <c r="BY168" s="15"/>
      <c r="BZ168" s="16"/>
      <c r="CB168" s="15"/>
      <c r="CC168" s="16"/>
      <c r="CE168" s="15"/>
      <c r="CF168" s="16"/>
      <c r="CH168" s="15"/>
      <c r="CI168" s="16"/>
      <c r="CK168" s="234" t="s">
        <v>246</v>
      </c>
      <c r="CL168" s="235">
        <v>2</v>
      </c>
      <c r="CN168" s="15"/>
      <c r="CO168" s="16"/>
    </row>
    <row r="169" spans="1:93" ht="24.95" customHeight="1">
      <c r="A169" s="407" t="str">
        <f ca="1">IFERROR(IF(INDIRECT($A$14&amp;ROW())&lt;&gt;"",COUNTIF(Summary!$B$30:$B$1105,INDIRECT($A$14&amp;ROW())),""),"")</f>
        <v/>
      </c>
      <c r="B169" s="15"/>
      <c r="C169" s="16"/>
      <c r="E169" s="15"/>
      <c r="F169" s="16"/>
      <c r="H169" s="15"/>
      <c r="I169" s="16"/>
      <c r="K169" s="15"/>
      <c r="L169" s="16"/>
      <c r="N169" s="15"/>
      <c r="O169" s="16"/>
      <c r="Q169" s="15" t="s">
        <v>403</v>
      </c>
      <c r="R169" s="16">
        <v>25</v>
      </c>
      <c r="T169" s="15"/>
      <c r="U169" s="16"/>
      <c r="W169" s="15"/>
      <c r="X169" s="16"/>
      <c r="Z169" s="15"/>
      <c r="AA169" s="16"/>
      <c r="AC169" s="15"/>
      <c r="AD169" s="16"/>
      <c r="AF169" s="15"/>
      <c r="AG169" s="16"/>
      <c r="AI169" s="15"/>
      <c r="AJ169" s="16"/>
      <c r="AL169" s="15"/>
      <c r="AM169" s="16"/>
      <c r="AO169" s="15"/>
      <c r="AP169" s="16"/>
      <c r="AR169" s="15"/>
      <c r="AS169" s="16"/>
      <c r="AU169" s="15"/>
      <c r="AV169" s="16"/>
      <c r="AX169" s="15"/>
      <c r="AY169" s="400"/>
      <c r="BA169" s="15"/>
      <c r="BB169" s="16"/>
      <c r="BD169" s="15"/>
      <c r="BE169" s="16"/>
      <c r="BG169" s="15"/>
      <c r="BH169" s="16"/>
      <c r="BJ169" s="15"/>
      <c r="BK169" s="16"/>
      <c r="BM169" s="15"/>
      <c r="BN169" s="16"/>
      <c r="BP169" s="15"/>
      <c r="BQ169" s="16"/>
      <c r="BS169" s="15"/>
      <c r="BT169" s="16"/>
      <c r="BV169" s="15"/>
      <c r="BW169" s="16"/>
      <c r="BY169" s="15"/>
      <c r="BZ169" s="16"/>
      <c r="CB169" s="15"/>
      <c r="CC169" s="16"/>
      <c r="CE169" s="15"/>
      <c r="CF169" s="16"/>
      <c r="CH169" s="15"/>
      <c r="CI169" s="16"/>
      <c r="CK169" s="234" t="s">
        <v>156</v>
      </c>
      <c r="CL169" s="235">
        <v>72</v>
      </c>
      <c r="CN169" s="15"/>
      <c r="CO169" s="16"/>
    </row>
    <row r="170" spans="1:93" ht="24.95" customHeight="1">
      <c r="A170" s="407" t="str">
        <f ca="1">IFERROR(IF(INDIRECT($A$14&amp;ROW())&lt;&gt;"",COUNTIF(Summary!$B$30:$B$1105,INDIRECT($A$14&amp;ROW())),""),"")</f>
        <v/>
      </c>
      <c r="B170" s="15"/>
      <c r="C170" s="16"/>
      <c r="E170" s="15"/>
      <c r="F170" s="16"/>
      <c r="H170" s="15"/>
      <c r="I170" s="16"/>
      <c r="K170" s="15"/>
      <c r="L170" s="16"/>
      <c r="N170" s="15"/>
      <c r="O170" s="16"/>
      <c r="Q170" s="15" t="s">
        <v>404</v>
      </c>
      <c r="R170" s="16">
        <v>58</v>
      </c>
      <c r="T170" s="15"/>
      <c r="U170" s="16"/>
      <c r="W170" s="15"/>
      <c r="X170" s="16"/>
      <c r="Z170" s="15"/>
      <c r="AA170" s="16"/>
      <c r="AC170" s="15"/>
      <c r="AD170" s="16"/>
      <c r="AF170" s="15"/>
      <c r="AG170" s="16"/>
      <c r="AI170" s="15"/>
      <c r="AJ170" s="16"/>
      <c r="AL170" s="15"/>
      <c r="AM170" s="16"/>
      <c r="AO170" s="15"/>
      <c r="AP170" s="16"/>
      <c r="AR170" s="15"/>
      <c r="AS170" s="16"/>
      <c r="AU170" s="15"/>
      <c r="AV170" s="16"/>
      <c r="AX170" s="15"/>
      <c r="AY170" s="400"/>
      <c r="BA170" s="15"/>
      <c r="BB170" s="16"/>
      <c r="BD170" s="15"/>
      <c r="BE170" s="16"/>
      <c r="BG170" s="15"/>
      <c r="BH170" s="16"/>
      <c r="BJ170" s="15"/>
      <c r="BK170" s="16"/>
      <c r="BM170" s="15"/>
      <c r="BN170" s="16"/>
      <c r="BP170" s="15"/>
      <c r="BQ170" s="16"/>
      <c r="BS170" s="15"/>
      <c r="BT170" s="16"/>
      <c r="BV170" s="15"/>
      <c r="BW170" s="16"/>
      <c r="BY170" s="15"/>
      <c r="BZ170" s="16"/>
      <c r="CB170" s="15"/>
      <c r="CC170" s="16"/>
      <c r="CE170" s="15"/>
      <c r="CF170" s="16"/>
      <c r="CH170" s="15"/>
      <c r="CI170" s="16"/>
      <c r="CK170" s="234" t="s">
        <v>247</v>
      </c>
      <c r="CL170" s="235">
        <v>9</v>
      </c>
      <c r="CN170" s="15"/>
      <c r="CO170" s="16"/>
    </row>
    <row r="171" spans="1:93" ht="24.95" customHeight="1">
      <c r="A171" s="407" t="str">
        <f ca="1">IFERROR(IF(INDIRECT($A$14&amp;ROW())&lt;&gt;"",COUNTIF(Summary!$B$30:$B$1105,INDIRECT($A$14&amp;ROW())),""),"")</f>
        <v/>
      </c>
      <c r="B171" s="15"/>
      <c r="C171" s="16"/>
      <c r="E171" s="15"/>
      <c r="F171" s="16"/>
      <c r="H171" s="15"/>
      <c r="I171" s="16"/>
      <c r="K171" s="15"/>
      <c r="L171" s="16"/>
      <c r="N171" s="15"/>
      <c r="O171" s="16"/>
      <c r="Q171" s="15" t="s">
        <v>405</v>
      </c>
      <c r="R171" s="16">
        <v>25</v>
      </c>
      <c r="T171" s="15"/>
      <c r="U171" s="16"/>
      <c r="W171" s="15"/>
      <c r="X171" s="16"/>
      <c r="Z171" s="15"/>
      <c r="AA171" s="16"/>
      <c r="AC171" s="15"/>
      <c r="AD171" s="16"/>
      <c r="AF171" s="15"/>
      <c r="AG171" s="16"/>
      <c r="AI171" s="15"/>
      <c r="AJ171" s="16"/>
      <c r="AL171" s="15"/>
      <c r="AM171" s="16"/>
      <c r="AO171" s="15"/>
      <c r="AP171" s="16"/>
      <c r="AR171" s="15"/>
      <c r="AS171" s="16"/>
      <c r="AU171" s="15"/>
      <c r="AV171" s="16"/>
      <c r="AX171" s="15"/>
      <c r="AY171" s="400"/>
      <c r="BA171" s="15"/>
      <c r="BB171" s="16"/>
      <c r="BD171" s="15"/>
      <c r="BE171" s="16"/>
      <c r="BG171" s="15"/>
      <c r="BH171" s="16"/>
      <c r="BJ171" s="15"/>
      <c r="BK171" s="16"/>
      <c r="BM171" s="15"/>
      <c r="BN171" s="16"/>
      <c r="BP171" s="15"/>
      <c r="BQ171" s="16"/>
      <c r="BS171" s="15"/>
      <c r="BT171" s="16"/>
      <c r="BV171" s="15"/>
      <c r="BW171" s="16"/>
      <c r="BY171" s="15"/>
      <c r="BZ171" s="16"/>
      <c r="CB171" s="15"/>
      <c r="CC171" s="16"/>
      <c r="CE171" s="15"/>
      <c r="CF171" s="16"/>
      <c r="CH171" s="15"/>
      <c r="CI171" s="16"/>
      <c r="CK171" s="234" t="s">
        <v>248</v>
      </c>
      <c r="CL171" s="235">
        <v>5</v>
      </c>
      <c r="CN171" s="15"/>
      <c r="CO171" s="16"/>
    </row>
    <row r="172" spans="1:93" ht="24.95" customHeight="1">
      <c r="A172" s="407" t="str">
        <f ca="1">IFERROR(IF(INDIRECT($A$14&amp;ROW())&lt;&gt;"",COUNTIF(Summary!$B$30:$B$1105,INDIRECT($A$14&amp;ROW())),""),"")</f>
        <v/>
      </c>
      <c r="B172" s="15"/>
      <c r="C172" s="16"/>
      <c r="E172" s="15"/>
      <c r="F172" s="16"/>
      <c r="H172" s="15"/>
      <c r="I172" s="16"/>
      <c r="K172" s="15"/>
      <c r="L172" s="16"/>
      <c r="N172" s="15"/>
      <c r="O172" s="16"/>
      <c r="Q172" s="15" t="s">
        <v>406</v>
      </c>
      <c r="R172" s="16">
        <v>6</v>
      </c>
      <c r="T172" s="15"/>
      <c r="U172" s="16"/>
      <c r="W172" s="15"/>
      <c r="X172" s="16"/>
      <c r="Z172" s="15"/>
      <c r="AA172" s="16"/>
      <c r="AC172" s="15"/>
      <c r="AD172" s="16"/>
      <c r="AF172" s="15"/>
      <c r="AG172" s="16"/>
      <c r="AI172" s="15"/>
      <c r="AJ172" s="16"/>
      <c r="AL172" s="15"/>
      <c r="AM172" s="16"/>
      <c r="AO172" s="15"/>
      <c r="AP172" s="16"/>
      <c r="AR172" s="15"/>
      <c r="AS172" s="16"/>
      <c r="AU172" s="15"/>
      <c r="AV172" s="16"/>
      <c r="AX172" s="15"/>
      <c r="AY172" s="400"/>
      <c r="BA172" s="15"/>
      <c r="BB172" s="16"/>
      <c r="BD172" s="15"/>
      <c r="BE172" s="16"/>
      <c r="BG172" s="15"/>
      <c r="BH172" s="16"/>
      <c r="BJ172" s="15"/>
      <c r="BK172" s="16"/>
      <c r="BM172" s="15"/>
      <c r="BN172" s="16"/>
      <c r="BP172" s="15"/>
      <c r="BQ172" s="16"/>
      <c r="BS172" s="15"/>
      <c r="BT172" s="16"/>
      <c r="BV172" s="15"/>
      <c r="BW172" s="16"/>
      <c r="BY172" s="15"/>
      <c r="BZ172" s="16"/>
      <c r="CB172" s="15"/>
      <c r="CC172" s="16"/>
      <c r="CE172" s="15"/>
      <c r="CF172" s="16"/>
      <c r="CH172" s="15"/>
      <c r="CI172" s="16"/>
      <c r="CK172" s="234" t="s">
        <v>250</v>
      </c>
      <c r="CL172" s="235">
        <v>6</v>
      </c>
      <c r="CN172" s="15"/>
      <c r="CO172" s="16"/>
    </row>
    <row r="173" spans="1:93" ht="24.95" customHeight="1">
      <c r="A173" s="407" t="str">
        <f ca="1">IFERROR(IF(INDIRECT($A$14&amp;ROW())&lt;&gt;"",COUNTIF(Summary!$B$30:$B$1105,INDIRECT($A$14&amp;ROW())),""),"")</f>
        <v/>
      </c>
      <c r="B173" s="15"/>
      <c r="C173" s="16"/>
      <c r="E173" s="15"/>
      <c r="F173" s="16"/>
      <c r="H173" s="15"/>
      <c r="I173" s="16"/>
      <c r="K173" s="15"/>
      <c r="L173" s="16"/>
      <c r="N173" s="15"/>
      <c r="O173" s="16"/>
      <c r="Q173" s="15" t="s">
        <v>407</v>
      </c>
      <c r="R173" s="16">
        <v>2</v>
      </c>
      <c r="T173" s="15"/>
      <c r="U173" s="16"/>
      <c r="W173" s="15"/>
      <c r="X173" s="16"/>
      <c r="Z173" s="15"/>
      <c r="AA173" s="16"/>
      <c r="AC173" s="15"/>
      <c r="AD173" s="16"/>
      <c r="AF173" s="15"/>
      <c r="AG173" s="16"/>
      <c r="AI173" s="15"/>
      <c r="AJ173" s="16"/>
      <c r="AL173" s="15"/>
      <c r="AM173" s="16"/>
      <c r="AO173" s="15"/>
      <c r="AP173" s="16"/>
      <c r="AR173" s="15"/>
      <c r="AS173" s="16"/>
      <c r="AU173" s="15"/>
      <c r="AV173" s="16"/>
      <c r="AX173" s="15"/>
      <c r="AY173" s="400"/>
      <c r="BA173" s="15"/>
      <c r="BB173" s="16"/>
      <c r="BD173" s="15"/>
      <c r="BE173" s="16"/>
      <c r="BG173" s="15"/>
      <c r="BH173" s="16"/>
      <c r="BJ173" s="15"/>
      <c r="BK173" s="16"/>
      <c r="BM173" s="15"/>
      <c r="BN173" s="16"/>
      <c r="BP173" s="15"/>
      <c r="BQ173" s="16"/>
      <c r="BS173" s="15"/>
      <c r="BT173" s="16"/>
      <c r="BV173" s="15"/>
      <c r="BW173" s="16"/>
      <c r="BY173" s="15"/>
      <c r="BZ173" s="16"/>
      <c r="CB173" s="15"/>
      <c r="CC173" s="16"/>
      <c r="CE173" s="15"/>
      <c r="CF173" s="16"/>
      <c r="CH173" s="15"/>
      <c r="CI173" s="16"/>
      <c r="CK173" s="234" t="s">
        <v>251</v>
      </c>
      <c r="CL173" s="235">
        <v>11</v>
      </c>
      <c r="CN173" s="15"/>
      <c r="CO173" s="16"/>
    </row>
    <row r="174" spans="1:93" ht="24.95" customHeight="1">
      <c r="A174" s="407" t="str">
        <f ca="1">IFERROR(IF(INDIRECT($A$14&amp;ROW())&lt;&gt;"",COUNTIF(Summary!$B$30:$B$1105,INDIRECT($A$14&amp;ROW())),""),"")</f>
        <v/>
      </c>
      <c r="B174" s="15"/>
      <c r="C174" s="16"/>
      <c r="E174" s="15"/>
      <c r="F174" s="16"/>
      <c r="H174" s="15"/>
      <c r="I174" s="16"/>
      <c r="K174" s="15"/>
      <c r="L174" s="16"/>
      <c r="N174" s="15"/>
      <c r="O174" s="16"/>
      <c r="Q174" s="15" t="s">
        <v>409</v>
      </c>
      <c r="R174" s="16">
        <v>4</v>
      </c>
      <c r="T174" s="15"/>
      <c r="U174" s="16"/>
      <c r="W174" s="15"/>
      <c r="X174" s="16"/>
      <c r="Z174" s="15"/>
      <c r="AA174" s="16"/>
      <c r="AC174" s="15"/>
      <c r="AD174" s="16"/>
      <c r="AF174" s="15"/>
      <c r="AG174" s="16"/>
      <c r="AI174" s="15"/>
      <c r="AJ174" s="16"/>
      <c r="AL174" s="15"/>
      <c r="AM174" s="16"/>
      <c r="AO174" s="15"/>
      <c r="AP174" s="16"/>
      <c r="AR174" s="15"/>
      <c r="AS174" s="16"/>
      <c r="AU174" s="15"/>
      <c r="AV174" s="16"/>
      <c r="AX174" s="15"/>
      <c r="AY174" s="400"/>
      <c r="BA174" s="15"/>
      <c r="BB174" s="16"/>
      <c r="BD174" s="15"/>
      <c r="BE174" s="16"/>
      <c r="BG174" s="15"/>
      <c r="BH174" s="16"/>
      <c r="BJ174" s="15"/>
      <c r="BK174" s="16"/>
      <c r="BM174" s="15"/>
      <c r="BN174" s="16"/>
      <c r="BP174" s="15"/>
      <c r="BQ174" s="16"/>
      <c r="BS174" s="15"/>
      <c r="BT174" s="16"/>
      <c r="BV174" s="15"/>
      <c r="BW174" s="16"/>
      <c r="BY174" s="15"/>
      <c r="BZ174" s="16"/>
      <c r="CB174" s="15"/>
      <c r="CC174" s="16"/>
      <c r="CE174" s="15"/>
      <c r="CF174" s="16"/>
      <c r="CH174" s="15"/>
      <c r="CI174" s="16"/>
      <c r="CK174" s="234" t="s">
        <v>157</v>
      </c>
      <c r="CL174" s="235">
        <v>23</v>
      </c>
      <c r="CN174" s="15"/>
      <c r="CO174" s="16"/>
    </row>
    <row r="175" spans="1:93" ht="24.95" customHeight="1">
      <c r="A175" s="407" t="str">
        <f ca="1">IFERROR(IF(INDIRECT($A$14&amp;ROW())&lt;&gt;"",COUNTIF(Summary!$B$30:$B$1105,INDIRECT($A$14&amp;ROW())),""),"")</f>
        <v/>
      </c>
      <c r="B175" s="15"/>
      <c r="C175" s="16"/>
      <c r="E175" s="15"/>
      <c r="F175" s="16"/>
      <c r="H175" s="15"/>
      <c r="I175" s="16"/>
      <c r="K175" s="15"/>
      <c r="L175" s="16"/>
      <c r="N175" s="15"/>
      <c r="O175" s="16"/>
      <c r="Q175" s="15" t="s">
        <v>410</v>
      </c>
      <c r="R175" s="16">
        <v>4</v>
      </c>
      <c r="T175" s="15"/>
      <c r="U175" s="16"/>
      <c r="W175" s="15"/>
      <c r="X175" s="16"/>
      <c r="Z175" s="15"/>
      <c r="AA175" s="16"/>
      <c r="AC175" s="15"/>
      <c r="AD175" s="16"/>
      <c r="AF175" s="15"/>
      <c r="AG175" s="16"/>
      <c r="AI175" s="15"/>
      <c r="AJ175" s="16"/>
      <c r="AL175" s="15"/>
      <c r="AM175" s="16"/>
      <c r="AO175" s="15"/>
      <c r="AP175" s="16"/>
      <c r="AR175" s="15"/>
      <c r="AS175" s="16"/>
      <c r="AU175" s="15"/>
      <c r="AV175" s="16"/>
      <c r="AX175" s="15"/>
      <c r="AY175" s="400"/>
      <c r="BA175" s="15"/>
      <c r="BB175" s="16"/>
      <c r="BD175" s="15"/>
      <c r="BE175" s="16"/>
      <c r="BG175" s="15"/>
      <c r="BH175" s="16"/>
      <c r="BJ175" s="15"/>
      <c r="BK175" s="16"/>
      <c r="BM175" s="15"/>
      <c r="BN175" s="16"/>
      <c r="BP175" s="15"/>
      <c r="BQ175" s="16"/>
      <c r="BS175" s="15"/>
      <c r="BT175" s="16"/>
      <c r="BV175" s="15"/>
      <c r="BW175" s="16"/>
      <c r="BY175" s="15"/>
      <c r="BZ175" s="16"/>
      <c r="CB175" s="15"/>
      <c r="CC175" s="16"/>
      <c r="CE175" s="15"/>
      <c r="CF175" s="16"/>
      <c r="CH175" s="15"/>
      <c r="CI175" s="16"/>
      <c r="CK175" s="234" t="s">
        <v>255</v>
      </c>
      <c r="CL175" s="235">
        <v>23</v>
      </c>
      <c r="CN175" s="15"/>
      <c r="CO175" s="16"/>
    </row>
    <row r="176" spans="1:93" ht="24.95" customHeight="1">
      <c r="A176" s="407" t="str">
        <f ca="1">IFERROR(IF(INDIRECT($A$14&amp;ROW())&lt;&gt;"",COUNTIF(Summary!$B$30:$B$1105,INDIRECT($A$14&amp;ROW())),""),"")</f>
        <v/>
      </c>
      <c r="B176" s="15"/>
      <c r="C176" s="16"/>
      <c r="E176" s="15"/>
      <c r="F176" s="16"/>
      <c r="H176" s="15"/>
      <c r="I176" s="16"/>
      <c r="K176" s="15"/>
      <c r="L176" s="16"/>
      <c r="N176" s="15"/>
      <c r="O176" s="16"/>
      <c r="Q176" s="15" t="s">
        <v>411</v>
      </c>
      <c r="R176" s="16">
        <v>28</v>
      </c>
      <c r="T176" s="15"/>
      <c r="U176" s="16"/>
      <c r="W176" s="15"/>
      <c r="X176" s="16"/>
      <c r="Z176" s="15"/>
      <c r="AA176" s="16"/>
      <c r="AC176" s="15"/>
      <c r="AD176" s="16"/>
      <c r="AF176" s="15"/>
      <c r="AG176" s="16"/>
      <c r="AI176" s="15"/>
      <c r="AJ176" s="16"/>
      <c r="AL176" s="15"/>
      <c r="AM176" s="16"/>
      <c r="AO176" s="15"/>
      <c r="AP176" s="16"/>
      <c r="AR176" s="15"/>
      <c r="AS176" s="16"/>
      <c r="AU176" s="15"/>
      <c r="AV176" s="16"/>
      <c r="AX176" s="15"/>
      <c r="AY176" s="400"/>
      <c r="BA176" s="15"/>
      <c r="BB176" s="16"/>
      <c r="BD176" s="15"/>
      <c r="BE176" s="16"/>
      <c r="BG176" s="15"/>
      <c r="BH176" s="16"/>
      <c r="BJ176" s="15"/>
      <c r="BK176" s="16"/>
      <c r="BM176" s="15"/>
      <c r="BN176" s="16"/>
      <c r="BP176" s="15"/>
      <c r="BQ176" s="16"/>
      <c r="BS176" s="15"/>
      <c r="BT176" s="16"/>
      <c r="BV176" s="15"/>
      <c r="BW176" s="16"/>
      <c r="BY176" s="15"/>
      <c r="BZ176" s="16"/>
      <c r="CB176" s="15"/>
      <c r="CC176" s="16"/>
      <c r="CE176" s="15"/>
      <c r="CF176" s="16"/>
      <c r="CH176" s="15"/>
      <c r="CI176" s="16"/>
      <c r="CK176" s="234" t="s">
        <v>256</v>
      </c>
      <c r="CL176" s="235">
        <v>7</v>
      </c>
      <c r="CN176" s="15"/>
      <c r="CO176" s="16"/>
    </row>
    <row r="177" spans="1:93" ht="24.95" customHeight="1">
      <c r="A177" s="407" t="str">
        <f ca="1">IFERROR(IF(INDIRECT($A$14&amp;ROW())&lt;&gt;"",COUNTIF(Summary!$B$30:$B$1105,INDIRECT($A$14&amp;ROW())),""),"")</f>
        <v/>
      </c>
      <c r="B177" s="15"/>
      <c r="C177" s="16"/>
      <c r="E177" s="15"/>
      <c r="F177" s="16"/>
      <c r="H177" s="15"/>
      <c r="I177" s="16"/>
      <c r="K177" s="15"/>
      <c r="L177" s="16"/>
      <c r="N177" s="15"/>
      <c r="O177" s="16"/>
      <c r="Q177" s="15" t="s">
        <v>412</v>
      </c>
      <c r="R177" s="16">
        <v>11</v>
      </c>
      <c r="T177" s="15"/>
      <c r="U177" s="16"/>
      <c r="W177" s="15"/>
      <c r="X177" s="16"/>
      <c r="Z177" s="15"/>
      <c r="AA177" s="16"/>
      <c r="AC177" s="15"/>
      <c r="AD177" s="16"/>
      <c r="AF177" s="15"/>
      <c r="AG177" s="16"/>
      <c r="AI177" s="15"/>
      <c r="AJ177" s="16"/>
      <c r="AL177" s="15"/>
      <c r="AM177" s="16"/>
      <c r="AO177" s="15"/>
      <c r="AP177" s="16"/>
      <c r="AR177" s="15"/>
      <c r="AS177" s="16"/>
      <c r="AU177" s="15"/>
      <c r="AV177" s="16"/>
      <c r="AX177" s="15"/>
      <c r="AY177" s="400"/>
      <c r="BA177" s="15"/>
      <c r="BB177" s="16"/>
      <c r="BD177" s="15"/>
      <c r="BE177" s="16"/>
      <c r="BG177" s="15"/>
      <c r="BH177" s="16"/>
      <c r="BJ177" s="15"/>
      <c r="BK177" s="16"/>
      <c r="BM177" s="15"/>
      <c r="BN177" s="16"/>
      <c r="BP177" s="15"/>
      <c r="BQ177" s="16"/>
      <c r="BS177" s="15"/>
      <c r="BT177" s="16"/>
      <c r="BV177" s="15"/>
      <c r="BW177" s="16"/>
      <c r="BY177" s="15"/>
      <c r="BZ177" s="16"/>
      <c r="CB177" s="15"/>
      <c r="CC177" s="16"/>
      <c r="CE177" s="15"/>
      <c r="CF177" s="16"/>
      <c r="CH177" s="15"/>
      <c r="CI177" s="16"/>
      <c r="CK177" s="234" t="s">
        <v>257</v>
      </c>
      <c r="CL177" s="235">
        <v>2</v>
      </c>
      <c r="CN177" s="15"/>
      <c r="CO177" s="16"/>
    </row>
    <row r="178" spans="1:93" ht="24.95" customHeight="1">
      <c r="A178" s="407" t="str">
        <f ca="1">IFERROR(IF(INDIRECT($A$14&amp;ROW())&lt;&gt;"",COUNTIF(Summary!$B$30:$B$1105,INDIRECT($A$14&amp;ROW())),""),"")</f>
        <v/>
      </c>
      <c r="B178" s="15"/>
      <c r="C178" s="16"/>
      <c r="E178" s="15"/>
      <c r="F178" s="16"/>
      <c r="H178" s="15"/>
      <c r="I178" s="16"/>
      <c r="K178" s="15"/>
      <c r="L178" s="16"/>
      <c r="N178" s="15"/>
      <c r="O178" s="16"/>
      <c r="Q178" s="15" t="s">
        <v>416</v>
      </c>
      <c r="R178" s="16"/>
      <c r="T178" s="15"/>
      <c r="U178" s="16"/>
      <c r="W178" s="15"/>
      <c r="X178" s="16"/>
      <c r="Z178" s="15"/>
      <c r="AA178" s="16"/>
      <c r="AC178" s="15"/>
      <c r="AD178" s="16"/>
      <c r="AF178" s="15"/>
      <c r="AG178" s="16"/>
      <c r="AI178" s="15"/>
      <c r="AJ178" s="16"/>
      <c r="AL178" s="15"/>
      <c r="AM178" s="16"/>
      <c r="AO178" s="15"/>
      <c r="AP178" s="16"/>
      <c r="AR178" s="15"/>
      <c r="AS178" s="16"/>
      <c r="AU178" s="15"/>
      <c r="AV178" s="16"/>
      <c r="AX178" s="15"/>
      <c r="AY178" s="400"/>
      <c r="BA178" s="15"/>
      <c r="BB178" s="16"/>
      <c r="BD178" s="15"/>
      <c r="BE178" s="16"/>
      <c r="BG178" s="15"/>
      <c r="BH178" s="16"/>
      <c r="BJ178" s="15"/>
      <c r="BK178" s="16"/>
      <c r="BM178" s="15"/>
      <c r="BN178" s="16"/>
      <c r="BP178" s="15"/>
      <c r="BQ178" s="16"/>
      <c r="BS178" s="15"/>
      <c r="BT178" s="16"/>
      <c r="BV178" s="15"/>
      <c r="BW178" s="16"/>
      <c r="BY178" s="15"/>
      <c r="BZ178" s="16"/>
      <c r="CB178" s="15"/>
      <c r="CC178" s="16"/>
      <c r="CE178" s="15"/>
      <c r="CF178" s="16"/>
      <c r="CH178" s="15"/>
      <c r="CI178" s="16"/>
      <c r="CK178" s="234" t="s">
        <v>259</v>
      </c>
      <c r="CL178" s="235">
        <v>10</v>
      </c>
      <c r="CN178" s="15"/>
      <c r="CO178" s="16"/>
    </row>
    <row r="179" spans="1:93" ht="24.95" customHeight="1">
      <c r="A179" s="407" t="str">
        <f ca="1">IFERROR(IF(INDIRECT($A$14&amp;ROW())&lt;&gt;"",COUNTIF(Summary!$B$30:$B$1105,INDIRECT($A$14&amp;ROW())),""),"")</f>
        <v/>
      </c>
      <c r="B179" s="15"/>
      <c r="C179" s="16"/>
      <c r="E179" s="15"/>
      <c r="F179" s="16"/>
      <c r="H179" s="15"/>
      <c r="I179" s="16"/>
      <c r="K179" s="15"/>
      <c r="L179" s="16"/>
      <c r="N179" s="15"/>
      <c r="O179" s="16"/>
      <c r="Q179" s="15"/>
      <c r="R179" s="16"/>
      <c r="T179" s="15"/>
      <c r="U179" s="16"/>
      <c r="W179" s="15"/>
      <c r="X179" s="16"/>
      <c r="Z179" s="15"/>
      <c r="AA179" s="16"/>
      <c r="AC179" s="15"/>
      <c r="AD179" s="16"/>
      <c r="AF179" s="15"/>
      <c r="AG179" s="16"/>
      <c r="AI179" s="15"/>
      <c r="AJ179" s="16"/>
      <c r="AL179" s="15"/>
      <c r="AM179" s="16"/>
      <c r="AO179" s="15"/>
      <c r="AP179" s="16"/>
      <c r="AR179" s="15"/>
      <c r="AS179" s="16"/>
      <c r="AU179" s="15"/>
      <c r="AV179" s="16"/>
      <c r="AX179" s="15"/>
      <c r="AY179" s="400"/>
      <c r="BA179" s="15"/>
      <c r="BB179" s="16"/>
      <c r="BD179" s="15"/>
      <c r="BE179" s="16"/>
      <c r="BG179" s="15"/>
      <c r="BH179" s="16"/>
      <c r="BJ179" s="15"/>
      <c r="BK179" s="16"/>
      <c r="BM179" s="15"/>
      <c r="BN179" s="16"/>
      <c r="BP179" s="15"/>
      <c r="BQ179" s="16"/>
      <c r="BS179" s="15"/>
      <c r="BT179" s="16"/>
      <c r="BV179" s="15"/>
      <c r="BW179" s="16"/>
      <c r="BY179" s="15"/>
      <c r="BZ179" s="16"/>
      <c r="CB179" s="15"/>
      <c r="CC179" s="16"/>
      <c r="CE179" s="15"/>
      <c r="CF179" s="16"/>
      <c r="CH179" s="15"/>
      <c r="CI179" s="16"/>
      <c r="CK179" s="234" t="s">
        <v>260</v>
      </c>
      <c r="CL179" s="235">
        <v>2</v>
      </c>
      <c r="CN179" s="15"/>
      <c r="CO179" s="16"/>
    </row>
    <row r="180" spans="1:93" ht="24.95" customHeight="1">
      <c r="A180" s="407" t="str">
        <f ca="1">IFERROR(IF(INDIRECT($A$14&amp;ROW())&lt;&gt;"",COUNTIF(Summary!$B$30:$B$1105,INDIRECT($A$14&amp;ROW())),""),"")</f>
        <v/>
      </c>
      <c r="B180" s="15"/>
      <c r="C180" s="16"/>
      <c r="E180" s="15"/>
      <c r="F180" s="16"/>
      <c r="H180" s="15"/>
      <c r="I180" s="16"/>
      <c r="K180" s="15"/>
      <c r="L180" s="16"/>
      <c r="N180" s="15"/>
      <c r="O180" s="16"/>
      <c r="Q180" s="15"/>
      <c r="R180" s="16"/>
      <c r="T180" s="15"/>
      <c r="U180" s="16"/>
      <c r="W180" s="15"/>
      <c r="X180" s="16"/>
      <c r="Z180" s="15"/>
      <c r="AA180" s="16"/>
      <c r="AC180" s="15"/>
      <c r="AD180" s="16"/>
      <c r="AF180" s="15"/>
      <c r="AG180" s="16"/>
      <c r="AI180" s="15"/>
      <c r="AJ180" s="16"/>
      <c r="AL180" s="15"/>
      <c r="AM180" s="16"/>
      <c r="AO180" s="15"/>
      <c r="AP180" s="16"/>
      <c r="AR180" s="15"/>
      <c r="AS180" s="16"/>
      <c r="AU180" s="15"/>
      <c r="AV180" s="16"/>
      <c r="AX180" s="15"/>
      <c r="AY180" s="400"/>
      <c r="BA180" s="15"/>
      <c r="BB180" s="16"/>
      <c r="BD180" s="15"/>
      <c r="BE180" s="16"/>
      <c r="BG180" s="15"/>
      <c r="BH180" s="16"/>
      <c r="BJ180" s="15"/>
      <c r="BK180" s="16"/>
      <c r="BM180" s="15"/>
      <c r="BN180" s="16"/>
      <c r="BP180" s="15"/>
      <c r="BQ180" s="16"/>
      <c r="BS180" s="15"/>
      <c r="BT180" s="16"/>
      <c r="BV180" s="15"/>
      <c r="BW180" s="16"/>
      <c r="BY180" s="15"/>
      <c r="BZ180" s="16"/>
      <c r="CB180" s="15"/>
      <c r="CC180" s="16"/>
      <c r="CE180" s="15"/>
      <c r="CF180" s="16"/>
      <c r="CH180" s="15"/>
      <c r="CI180" s="16"/>
      <c r="CK180" s="234" t="s">
        <v>261</v>
      </c>
      <c r="CL180" s="235">
        <v>3</v>
      </c>
      <c r="CN180" s="15"/>
      <c r="CO180" s="16"/>
    </row>
    <row r="181" spans="1:93" ht="24.95" customHeight="1">
      <c r="A181" s="407" t="str">
        <f ca="1">IFERROR(IF(INDIRECT($A$14&amp;ROW())&lt;&gt;"",COUNTIF(Summary!$B$30:$B$1105,INDIRECT($A$14&amp;ROW())),""),"")</f>
        <v/>
      </c>
      <c r="B181" s="15"/>
      <c r="C181" s="16"/>
      <c r="E181" s="15"/>
      <c r="F181" s="16"/>
      <c r="H181" s="15"/>
      <c r="I181" s="16"/>
      <c r="K181" s="15"/>
      <c r="L181" s="16"/>
      <c r="N181" s="15"/>
      <c r="O181" s="16"/>
      <c r="Q181" s="15"/>
      <c r="R181" s="16"/>
      <c r="T181" s="15"/>
      <c r="U181" s="16"/>
      <c r="W181" s="15"/>
      <c r="X181" s="16"/>
      <c r="Z181" s="15"/>
      <c r="AA181" s="16"/>
      <c r="AC181" s="15"/>
      <c r="AD181" s="16"/>
      <c r="AF181" s="15"/>
      <c r="AG181" s="16"/>
      <c r="AI181" s="15"/>
      <c r="AJ181" s="16"/>
      <c r="AL181" s="15"/>
      <c r="AM181" s="16"/>
      <c r="AO181" s="15"/>
      <c r="AP181" s="16"/>
      <c r="AR181" s="15"/>
      <c r="AS181" s="16"/>
      <c r="AU181" s="15"/>
      <c r="AV181" s="16"/>
      <c r="AX181" s="15"/>
      <c r="AY181" s="400"/>
      <c r="BA181" s="15"/>
      <c r="BB181" s="16"/>
      <c r="BD181" s="15"/>
      <c r="BE181" s="16"/>
      <c r="BG181" s="15"/>
      <c r="BH181" s="16"/>
      <c r="BJ181" s="15"/>
      <c r="BK181" s="16"/>
      <c r="BM181" s="15"/>
      <c r="BN181" s="16"/>
      <c r="BP181" s="15"/>
      <c r="BQ181" s="16"/>
      <c r="BS181" s="15"/>
      <c r="BT181" s="16"/>
      <c r="BV181" s="15"/>
      <c r="BW181" s="16"/>
      <c r="BY181" s="15"/>
      <c r="BZ181" s="16"/>
      <c r="CB181" s="15"/>
      <c r="CC181" s="16"/>
      <c r="CE181" s="15"/>
      <c r="CF181" s="16"/>
      <c r="CH181" s="15"/>
      <c r="CI181" s="16"/>
      <c r="CK181" s="234" t="s">
        <v>158</v>
      </c>
      <c r="CL181" s="235">
        <v>5</v>
      </c>
      <c r="CN181" s="15"/>
      <c r="CO181" s="16"/>
    </row>
    <row r="182" spans="1:93" ht="24.95" customHeight="1">
      <c r="A182" s="407" t="str">
        <f ca="1">IFERROR(IF(INDIRECT($A$14&amp;ROW())&lt;&gt;"",COUNTIF(Summary!$B$30:$B$1105,INDIRECT($A$14&amp;ROW())),""),"")</f>
        <v/>
      </c>
      <c r="B182" s="15"/>
      <c r="C182" s="16"/>
      <c r="E182" s="15"/>
      <c r="F182" s="16"/>
      <c r="H182" s="15"/>
      <c r="I182" s="16"/>
      <c r="K182" s="15"/>
      <c r="L182" s="16"/>
      <c r="N182" s="15"/>
      <c r="O182" s="16"/>
      <c r="Q182" s="15"/>
      <c r="R182" s="16"/>
      <c r="T182" s="15"/>
      <c r="U182" s="16"/>
      <c r="W182" s="15"/>
      <c r="X182" s="16"/>
      <c r="Z182" s="15"/>
      <c r="AA182" s="16"/>
      <c r="AC182" s="15"/>
      <c r="AD182" s="16"/>
      <c r="AF182" s="15"/>
      <c r="AG182" s="16"/>
      <c r="AI182" s="15"/>
      <c r="AJ182" s="16"/>
      <c r="AL182" s="15"/>
      <c r="AM182" s="16"/>
      <c r="AO182" s="15"/>
      <c r="AP182" s="16"/>
      <c r="AR182" s="15"/>
      <c r="AS182" s="16"/>
      <c r="AU182" s="15"/>
      <c r="AV182" s="16"/>
      <c r="AX182" s="15"/>
      <c r="AY182" s="400"/>
      <c r="BA182" s="15"/>
      <c r="BB182" s="16"/>
      <c r="BD182" s="15"/>
      <c r="BE182" s="16"/>
      <c r="BG182" s="15"/>
      <c r="BH182" s="16"/>
      <c r="BJ182" s="15"/>
      <c r="BK182" s="16"/>
      <c r="BM182" s="15"/>
      <c r="BN182" s="16"/>
      <c r="BP182" s="15"/>
      <c r="BQ182" s="16"/>
      <c r="BS182" s="15"/>
      <c r="BT182" s="16"/>
      <c r="BV182" s="15"/>
      <c r="BW182" s="16"/>
      <c r="BY182" s="15"/>
      <c r="BZ182" s="16"/>
      <c r="CB182" s="15"/>
      <c r="CC182" s="16"/>
      <c r="CE182" s="15"/>
      <c r="CF182" s="16"/>
      <c r="CH182" s="15"/>
      <c r="CI182" s="16"/>
      <c r="CK182" s="234" t="s">
        <v>262</v>
      </c>
      <c r="CL182" s="235">
        <v>1</v>
      </c>
      <c r="CN182" s="15"/>
      <c r="CO182" s="16"/>
    </row>
    <row r="183" spans="1:93" ht="24.95" customHeight="1">
      <c r="A183" s="407" t="str">
        <f ca="1">IFERROR(IF(INDIRECT($A$14&amp;ROW())&lt;&gt;"",COUNTIF(Summary!$B$30:$B$1105,INDIRECT($A$14&amp;ROW())),""),"")</f>
        <v/>
      </c>
      <c r="B183" s="15"/>
      <c r="C183" s="16"/>
      <c r="E183" s="15"/>
      <c r="F183" s="16"/>
      <c r="H183" s="15"/>
      <c r="I183" s="16"/>
      <c r="K183" s="15"/>
      <c r="L183" s="16"/>
      <c r="N183" s="15"/>
      <c r="O183" s="16"/>
      <c r="Q183" s="15"/>
      <c r="R183" s="16"/>
      <c r="T183" s="15"/>
      <c r="U183" s="16"/>
      <c r="W183" s="15"/>
      <c r="X183" s="16"/>
      <c r="Z183" s="15"/>
      <c r="AA183" s="16"/>
      <c r="AC183" s="15"/>
      <c r="AD183" s="16"/>
      <c r="AF183" s="15"/>
      <c r="AG183" s="16"/>
      <c r="AI183" s="15"/>
      <c r="AJ183" s="16"/>
      <c r="AL183" s="15"/>
      <c r="AM183" s="16"/>
      <c r="AO183" s="15"/>
      <c r="AP183" s="16"/>
      <c r="AR183" s="15"/>
      <c r="AS183" s="16"/>
      <c r="AU183" s="15"/>
      <c r="AV183" s="16"/>
      <c r="AX183" s="15"/>
      <c r="AY183" s="400"/>
      <c r="BA183" s="15"/>
      <c r="BB183" s="16"/>
      <c r="BD183" s="15"/>
      <c r="BE183" s="16"/>
      <c r="BG183" s="15"/>
      <c r="BH183" s="16"/>
      <c r="BJ183" s="15"/>
      <c r="BK183" s="16"/>
      <c r="BM183" s="15"/>
      <c r="BN183" s="16"/>
      <c r="BP183" s="15"/>
      <c r="BQ183" s="16"/>
      <c r="BS183" s="15"/>
      <c r="BT183" s="16"/>
      <c r="BV183" s="15"/>
      <c r="BW183" s="16"/>
      <c r="BY183" s="15"/>
      <c r="BZ183" s="16"/>
      <c r="CB183" s="15"/>
      <c r="CC183" s="16"/>
      <c r="CE183" s="15"/>
      <c r="CF183" s="16"/>
      <c r="CH183" s="15"/>
      <c r="CI183" s="16"/>
      <c r="CK183" s="234" t="s">
        <v>263</v>
      </c>
      <c r="CL183" s="235">
        <v>3</v>
      </c>
      <c r="CN183" s="15"/>
      <c r="CO183" s="16"/>
    </row>
    <row r="184" spans="1:93" ht="24.95" customHeight="1">
      <c r="A184" s="407" t="str">
        <f ca="1">IFERROR(IF(INDIRECT($A$14&amp;ROW())&lt;&gt;"",COUNTIF(Summary!$B$30:$B$1105,INDIRECT($A$14&amp;ROW())),""),"")</f>
        <v/>
      </c>
      <c r="B184" s="15"/>
      <c r="C184" s="16"/>
      <c r="E184" s="15"/>
      <c r="F184" s="16"/>
      <c r="H184" s="15"/>
      <c r="I184" s="16"/>
      <c r="K184" s="15"/>
      <c r="L184" s="16"/>
      <c r="N184" s="15"/>
      <c r="O184" s="16"/>
      <c r="Q184" s="15"/>
      <c r="R184" s="16"/>
      <c r="T184" s="15"/>
      <c r="U184" s="16"/>
      <c r="W184" s="15"/>
      <c r="X184" s="16"/>
      <c r="Z184" s="15"/>
      <c r="AA184" s="16"/>
      <c r="AC184" s="15"/>
      <c r="AD184" s="16"/>
      <c r="AF184" s="15"/>
      <c r="AG184" s="16"/>
      <c r="AI184" s="15"/>
      <c r="AJ184" s="16"/>
      <c r="AL184" s="15"/>
      <c r="AM184" s="16"/>
      <c r="AO184" s="15"/>
      <c r="AP184" s="16"/>
      <c r="AR184" s="15"/>
      <c r="AS184" s="16"/>
      <c r="AU184" s="15"/>
      <c r="AV184" s="16"/>
      <c r="AX184" s="15"/>
      <c r="AY184" s="400"/>
      <c r="BA184" s="15"/>
      <c r="BB184" s="16"/>
      <c r="BD184" s="15"/>
      <c r="BE184" s="16"/>
      <c r="BG184" s="15"/>
      <c r="BH184" s="16"/>
      <c r="BJ184" s="15"/>
      <c r="BK184" s="16"/>
      <c r="BM184" s="15"/>
      <c r="BN184" s="16"/>
      <c r="BP184" s="15"/>
      <c r="BQ184" s="16"/>
      <c r="BS184" s="15"/>
      <c r="BT184" s="16"/>
      <c r="BV184" s="15"/>
      <c r="BW184" s="16"/>
      <c r="BY184" s="15"/>
      <c r="BZ184" s="16"/>
      <c r="CB184" s="15"/>
      <c r="CC184" s="16"/>
      <c r="CE184" s="15"/>
      <c r="CF184" s="16"/>
      <c r="CH184" s="15"/>
      <c r="CI184" s="16"/>
      <c r="CK184" s="234" t="s">
        <v>162</v>
      </c>
      <c r="CL184" s="235">
        <v>127</v>
      </c>
      <c r="CN184" s="15"/>
      <c r="CO184" s="16"/>
    </row>
    <row r="185" spans="1:93" ht="24.95" customHeight="1">
      <c r="A185" s="407" t="str">
        <f ca="1">IFERROR(IF(INDIRECT($A$14&amp;ROW())&lt;&gt;"",COUNTIF(Summary!$B$30:$B$1105,INDIRECT($A$14&amp;ROW())),""),"")</f>
        <v/>
      </c>
      <c r="B185" s="15"/>
      <c r="C185" s="16"/>
      <c r="E185" s="15"/>
      <c r="F185" s="16"/>
      <c r="H185" s="15"/>
      <c r="I185" s="16"/>
      <c r="K185" s="15"/>
      <c r="L185" s="16"/>
      <c r="N185" s="15"/>
      <c r="O185" s="16"/>
      <c r="Q185" s="15"/>
      <c r="R185" s="16"/>
      <c r="T185" s="15"/>
      <c r="U185" s="16"/>
      <c r="W185" s="15"/>
      <c r="X185" s="16"/>
      <c r="Z185" s="15"/>
      <c r="AA185" s="16"/>
      <c r="AC185" s="15"/>
      <c r="AD185" s="16"/>
      <c r="AF185" s="15"/>
      <c r="AG185" s="16"/>
      <c r="AI185" s="15"/>
      <c r="AJ185" s="16"/>
      <c r="AL185" s="15"/>
      <c r="AM185" s="16"/>
      <c r="AO185" s="15"/>
      <c r="AP185" s="16"/>
      <c r="AR185" s="15"/>
      <c r="AS185" s="16"/>
      <c r="AU185" s="15"/>
      <c r="AV185" s="16"/>
      <c r="AX185" s="15"/>
      <c r="AY185" s="400"/>
      <c r="BA185" s="15"/>
      <c r="BB185" s="16"/>
      <c r="BD185" s="15"/>
      <c r="BE185" s="16"/>
      <c r="BG185" s="15"/>
      <c r="BH185" s="16"/>
      <c r="BJ185" s="15"/>
      <c r="BK185" s="16"/>
      <c r="BM185" s="15"/>
      <c r="BN185" s="16"/>
      <c r="BP185" s="15"/>
      <c r="BQ185" s="16"/>
      <c r="BS185" s="15"/>
      <c r="BT185" s="16"/>
      <c r="BV185" s="15"/>
      <c r="BW185" s="16"/>
      <c r="BY185" s="15"/>
      <c r="BZ185" s="16"/>
      <c r="CB185" s="15"/>
      <c r="CC185" s="16"/>
      <c r="CE185" s="15"/>
      <c r="CF185" s="16"/>
      <c r="CH185" s="15"/>
      <c r="CI185" s="16"/>
      <c r="CK185" s="234" t="s">
        <v>161</v>
      </c>
      <c r="CL185" s="235">
        <v>88</v>
      </c>
      <c r="CN185" s="15"/>
      <c r="CO185" s="16"/>
    </row>
    <row r="186" spans="1:93" ht="24.95" customHeight="1">
      <c r="A186" s="407" t="str">
        <f ca="1">IFERROR(IF(INDIRECT($A$14&amp;ROW())&lt;&gt;"",COUNTIF(Summary!$B$30:$B$1105,INDIRECT($A$14&amp;ROW())),""),"")</f>
        <v/>
      </c>
      <c r="B186" s="15"/>
      <c r="C186" s="16"/>
      <c r="E186" s="15"/>
      <c r="F186" s="16"/>
      <c r="H186" s="15"/>
      <c r="I186" s="16"/>
      <c r="K186" s="15"/>
      <c r="L186" s="16"/>
      <c r="N186" s="15"/>
      <c r="O186" s="16"/>
      <c r="Q186" s="15"/>
      <c r="R186" s="16"/>
      <c r="T186" s="15"/>
      <c r="U186" s="16"/>
      <c r="W186" s="15"/>
      <c r="X186" s="16"/>
      <c r="Z186" s="15"/>
      <c r="AA186" s="16"/>
      <c r="AC186" s="15"/>
      <c r="AD186" s="16"/>
      <c r="AF186" s="15"/>
      <c r="AG186" s="16"/>
      <c r="AI186" s="15"/>
      <c r="AJ186" s="16"/>
      <c r="AL186" s="15"/>
      <c r="AM186" s="16"/>
      <c r="AO186" s="15"/>
      <c r="AP186" s="16"/>
      <c r="AR186" s="15"/>
      <c r="AS186" s="16"/>
      <c r="AU186" s="15"/>
      <c r="AV186" s="16"/>
      <c r="AX186" s="15"/>
      <c r="AY186" s="400"/>
      <c r="BA186" s="15"/>
      <c r="BB186" s="16"/>
      <c r="BD186" s="15"/>
      <c r="BE186" s="16"/>
      <c r="BG186" s="15"/>
      <c r="BH186" s="16"/>
      <c r="BJ186" s="15"/>
      <c r="BK186" s="16"/>
      <c r="BM186" s="15"/>
      <c r="BN186" s="16"/>
      <c r="BP186" s="15"/>
      <c r="BQ186" s="16"/>
      <c r="BS186" s="15"/>
      <c r="BT186" s="16"/>
      <c r="BV186" s="15"/>
      <c r="BW186" s="16"/>
      <c r="BY186" s="15"/>
      <c r="BZ186" s="16"/>
      <c r="CB186" s="15"/>
      <c r="CC186" s="16"/>
      <c r="CE186" s="15"/>
      <c r="CF186" s="16"/>
      <c r="CH186" s="15"/>
      <c r="CI186" s="16"/>
      <c r="CK186" s="234" t="s">
        <v>264</v>
      </c>
      <c r="CL186" s="235">
        <v>9</v>
      </c>
      <c r="CN186" s="15"/>
      <c r="CO186" s="16"/>
    </row>
    <row r="187" spans="1:93" ht="24.95" customHeight="1">
      <c r="A187" s="407" t="str">
        <f ca="1">IFERROR(IF(INDIRECT($A$14&amp;ROW())&lt;&gt;"",COUNTIF(Summary!$B$30:$B$1105,INDIRECT($A$14&amp;ROW())),""),"")</f>
        <v/>
      </c>
      <c r="B187" s="15"/>
      <c r="C187" s="16"/>
      <c r="E187" s="15"/>
      <c r="F187" s="16"/>
      <c r="H187" s="15"/>
      <c r="I187" s="16"/>
      <c r="K187" s="15"/>
      <c r="L187" s="16"/>
      <c r="N187" s="15"/>
      <c r="O187" s="16"/>
      <c r="Q187" s="15"/>
      <c r="R187" s="16"/>
      <c r="T187" s="15"/>
      <c r="U187" s="16"/>
      <c r="W187" s="15"/>
      <c r="X187" s="16"/>
      <c r="Z187" s="15"/>
      <c r="AA187" s="16"/>
      <c r="AC187" s="15"/>
      <c r="AD187" s="16"/>
      <c r="AF187" s="15"/>
      <c r="AG187" s="16"/>
      <c r="AI187" s="15"/>
      <c r="AJ187" s="16"/>
      <c r="AL187" s="15"/>
      <c r="AM187" s="16"/>
      <c r="AO187" s="15"/>
      <c r="AP187" s="16"/>
      <c r="AR187" s="15"/>
      <c r="AS187" s="16"/>
      <c r="AU187" s="15"/>
      <c r="AV187" s="16"/>
      <c r="AX187" s="15"/>
      <c r="AY187" s="400"/>
      <c r="BA187" s="15"/>
      <c r="BB187" s="16"/>
      <c r="BD187" s="15"/>
      <c r="BE187" s="16"/>
      <c r="BG187" s="15"/>
      <c r="BH187" s="16"/>
      <c r="BJ187" s="15"/>
      <c r="BK187" s="16"/>
      <c r="BM187" s="15"/>
      <c r="BN187" s="16"/>
      <c r="BP187" s="15"/>
      <c r="BQ187" s="16"/>
      <c r="BS187" s="15"/>
      <c r="BT187" s="16"/>
      <c r="BV187" s="15"/>
      <c r="BW187" s="16"/>
      <c r="BY187" s="15"/>
      <c r="BZ187" s="16"/>
      <c r="CB187" s="15"/>
      <c r="CC187" s="16"/>
      <c r="CE187" s="15"/>
      <c r="CF187" s="16"/>
      <c r="CH187" s="15"/>
      <c r="CI187" s="16"/>
      <c r="CK187" s="234" t="s">
        <v>265</v>
      </c>
      <c r="CL187" s="235">
        <v>4</v>
      </c>
      <c r="CN187" s="15"/>
      <c r="CO187" s="16"/>
    </row>
    <row r="188" spans="1:93" ht="24.95" customHeight="1">
      <c r="A188" s="407" t="str">
        <f ca="1">IFERROR(IF(INDIRECT($A$14&amp;ROW())&lt;&gt;"",COUNTIF(Summary!$B$30:$B$1105,INDIRECT($A$14&amp;ROW())),""),"")</f>
        <v/>
      </c>
      <c r="B188" s="15"/>
      <c r="C188" s="16"/>
      <c r="E188" s="15"/>
      <c r="F188" s="16"/>
      <c r="H188" s="15"/>
      <c r="I188" s="16"/>
      <c r="K188" s="15"/>
      <c r="L188" s="16"/>
      <c r="N188" s="15"/>
      <c r="O188" s="16"/>
      <c r="Q188" s="15"/>
      <c r="R188" s="16"/>
      <c r="T188" s="15"/>
      <c r="U188" s="16"/>
      <c r="W188" s="15"/>
      <c r="X188" s="16"/>
      <c r="Z188" s="15"/>
      <c r="AA188" s="16"/>
      <c r="AC188" s="15"/>
      <c r="AD188" s="16"/>
      <c r="AF188" s="15"/>
      <c r="AG188" s="16"/>
      <c r="AI188" s="15"/>
      <c r="AJ188" s="16"/>
      <c r="AL188" s="15"/>
      <c r="AM188" s="16"/>
      <c r="AO188" s="15"/>
      <c r="AP188" s="16"/>
      <c r="AR188" s="15"/>
      <c r="AS188" s="16"/>
      <c r="AU188" s="15"/>
      <c r="AV188" s="16"/>
      <c r="AX188" s="15"/>
      <c r="AY188" s="400"/>
      <c r="BA188" s="15"/>
      <c r="BB188" s="16"/>
      <c r="BD188" s="15"/>
      <c r="BE188" s="16"/>
      <c r="BG188" s="15"/>
      <c r="BH188" s="16"/>
      <c r="BJ188" s="15"/>
      <c r="BK188" s="16"/>
      <c r="BM188" s="15"/>
      <c r="BN188" s="16"/>
      <c r="BP188" s="15"/>
      <c r="BQ188" s="16"/>
      <c r="BS188" s="15"/>
      <c r="BT188" s="16"/>
      <c r="BV188" s="15"/>
      <c r="BW188" s="16"/>
      <c r="BY188" s="15"/>
      <c r="BZ188" s="16"/>
      <c r="CB188" s="15"/>
      <c r="CC188" s="16"/>
      <c r="CE188" s="15"/>
      <c r="CF188" s="16"/>
      <c r="CH188" s="15"/>
      <c r="CI188" s="16"/>
      <c r="CK188" s="234" t="s">
        <v>266</v>
      </c>
      <c r="CL188" s="235">
        <v>14</v>
      </c>
      <c r="CN188" s="15"/>
      <c r="CO188" s="16"/>
    </row>
    <row r="189" spans="1:93" ht="24.95" customHeight="1">
      <c r="A189" s="407" t="str">
        <f ca="1">IFERROR(IF(INDIRECT($A$14&amp;ROW())&lt;&gt;"",COUNTIF(Summary!$B$30:$B$1105,INDIRECT($A$14&amp;ROW())),""),"")</f>
        <v/>
      </c>
      <c r="B189" s="15"/>
      <c r="C189" s="16"/>
      <c r="E189" s="15"/>
      <c r="F189" s="16"/>
      <c r="H189" s="15"/>
      <c r="I189" s="16"/>
      <c r="K189" s="15"/>
      <c r="L189" s="16"/>
      <c r="N189" s="15"/>
      <c r="O189" s="16"/>
      <c r="Q189" s="15"/>
      <c r="R189" s="16"/>
      <c r="T189" s="15"/>
      <c r="U189" s="16"/>
      <c r="W189" s="15"/>
      <c r="X189" s="16"/>
      <c r="Z189" s="15"/>
      <c r="AA189" s="16"/>
      <c r="AC189" s="15"/>
      <c r="AD189" s="16"/>
      <c r="AF189" s="15"/>
      <c r="AG189" s="16"/>
      <c r="AI189" s="15"/>
      <c r="AJ189" s="16"/>
      <c r="AL189" s="15"/>
      <c r="AM189" s="16"/>
      <c r="AO189" s="15"/>
      <c r="AP189" s="16"/>
      <c r="AR189" s="15"/>
      <c r="AS189" s="16"/>
      <c r="AU189" s="15"/>
      <c r="AV189" s="16"/>
      <c r="AX189" s="15"/>
      <c r="AY189" s="400"/>
      <c r="BA189" s="15"/>
      <c r="BB189" s="16"/>
      <c r="BD189" s="15"/>
      <c r="BE189" s="16"/>
      <c r="BG189" s="15"/>
      <c r="BH189" s="16"/>
      <c r="BJ189" s="15"/>
      <c r="BK189" s="16"/>
      <c r="BM189" s="15"/>
      <c r="BN189" s="16"/>
      <c r="BP189" s="15"/>
      <c r="BQ189" s="16"/>
      <c r="BS189" s="15"/>
      <c r="BT189" s="16"/>
      <c r="BV189" s="15"/>
      <c r="BW189" s="16"/>
      <c r="BY189" s="15"/>
      <c r="BZ189" s="16"/>
      <c r="CB189" s="15"/>
      <c r="CC189" s="16"/>
      <c r="CE189" s="15"/>
      <c r="CF189" s="16"/>
      <c r="CH189" s="15"/>
      <c r="CI189" s="16"/>
      <c r="CK189" s="234" t="s">
        <v>268</v>
      </c>
      <c r="CL189" s="235">
        <v>2</v>
      </c>
      <c r="CN189" s="15"/>
      <c r="CO189" s="16"/>
    </row>
    <row r="190" spans="1:93" ht="24.95" customHeight="1">
      <c r="A190" s="407" t="str">
        <f ca="1">IFERROR(IF(INDIRECT($A$14&amp;ROW())&lt;&gt;"",COUNTIF(Summary!$B$30:$B$1105,INDIRECT($A$14&amp;ROW())),""),"")</f>
        <v/>
      </c>
      <c r="B190" s="15"/>
      <c r="C190" s="16"/>
      <c r="E190" s="15"/>
      <c r="F190" s="16"/>
      <c r="H190" s="15"/>
      <c r="I190" s="16"/>
      <c r="K190" s="15"/>
      <c r="L190" s="16"/>
      <c r="N190" s="15"/>
      <c r="O190" s="16"/>
      <c r="Q190" s="15"/>
      <c r="R190" s="16"/>
      <c r="T190" s="15"/>
      <c r="U190" s="16"/>
      <c r="W190" s="15"/>
      <c r="X190" s="16"/>
      <c r="Z190" s="15"/>
      <c r="AA190" s="16"/>
      <c r="AC190" s="15"/>
      <c r="AD190" s="16"/>
      <c r="AF190" s="15"/>
      <c r="AG190" s="16"/>
      <c r="AI190" s="15"/>
      <c r="AJ190" s="16"/>
      <c r="AL190" s="15"/>
      <c r="AM190" s="16"/>
      <c r="AO190" s="15"/>
      <c r="AP190" s="16"/>
      <c r="AR190" s="15"/>
      <c r="AS190" s="16"/>
      <c r="AU190" s="15"/>
      <c r="AV190" s="16"/>
      <c r="AX190" s="15"/>
      <c r="AY190" s="400"/>
      <c r="BA190" s="15"/>
      <c r="BB190" s="16"/>
      <c r="BD190" s="15"/>
      <c r="BE190" s="16"/>
      <c r="BG190" s="15"/>
      <c r="BH190" s="16"/>
      <c r="BJ190" s="15"/>
      <c r="BK190" s="16"/>
      <c r="BM190" s="15"/>
      <c r="BN190" s="16"/>
      <c r="BP190" s="15"/>
      <c r="BQ190" s="16"/>
      <c r="BS190" s="15"/>
      <c r="BT190" s="16"/>
      <c r="BV190" s="15"/>
      <c r="BW190" s="16"/>
      <c r="BY190" s="15"/>
      <c r="BZ190" s="16"/>
      <c r="CB190" s="15"/>
      <c r="CC190" s="16"/>
      <c r="CE190" s="15"/>
      <c r="CF190" s="16"/>
      <c r="CH190" s="15"/>
      <c r="CI190" s="16"/>
      <c r="CK190" s="234" t="s">
        <v>269</v>
      </c>
      <c r="CL190" s="235">
        <v>2</v>
      </c>
      <c r="CN190" s="15"/>
      <c r="CO190" s="16"/>
    </row>
    <row r="191" spans="1:93" ht="24.95" customHeight="1">
      <c r="A191" s="407" t="str">
        <f ca="1">IFERROR(IF(INDIRECT($A$14&amp;ROW())&lt;&gt;"",COUNTIF(Summary!$B$30:$B$1105,INDIRECT($A$14&amp;ROW())),""),"")</f>
        <v/>
      </c>
      <c r="B191" s="15"/>
      <c r="C191" s="16"/>
      <c r="E191" s="15"/>
      <c r="F191" s="16"/>
      <c r="H191" s="15"/>
      <c r="I191" s="16"/>
      <c r="K191" s="15"/>
      <c r="L191" s="16"/>
      <c r="N191" s="15"/>
      <c r="O191" s="16"/>
      <c r="Q191" s="15"/>
      <c r="R191" s="16"/>
      <c r="T191" s="15"/>
      <c r="U191" s="16"/>
      <c r="W191" s="15"/>
      <c r="X191" s="16"/>
      <c r="Z191" s="15"/>
      <c r="AA191" s="16"/>
      <c r="AC191" s="15"/>
      <c r="AD191" s="16"/>
      <c r="AF191" s="15"/>
      <c r="AG191" s="16"/>
      <c r="AI191" s="15"/>
      <c r="AJ191" s="16"/>
      <c r="AL191" s="15"/>
      <c r="AM191" s="16"/>
      <c r="AO191" s="15"/>
      <c r="AP191" s="16"/>
      <c r="AR191" s="15"/>
      <c r="AS191" s="16"/>
      <c r="AU191" s="15"/>
      <c r="AV191" s="16"/>
      <c r="AX191" s="15"/>
      <c r="AY191" s="400"/>
      <c r="BA191" s="15"/>
      <c r="BB191" s="16"/>
      <c r="BD191" s="15"/>
      <c r="BE191" s="16"/>
      <c r="BG191" s="15"/>
      <c r="BH191" s="16"/>
      <c r="BJ191" s="15"/>
      <c r="BK191" s="16"/>
      <c r="BM191" s="15"/>
      <c r="BN191" s="16"/>
      <c r="BP191" s="15"/>
      <c r="BQ191" s="16"/>
      <c r="BS191" s="15"/>
      <c r="BT191" s="16"/>
      <c r="BV191" s="15"/>
      <c r="BW191" s="16"/>
      <c r="BY191" s="15"/>
      <c r="BZ191" s="16"/>
      <c r="CB191" s="15"/>
      <c r="CC191" s="16"/>
      <c r="CE191" s="15"/>
      <c r="CF191" s="16"/>
      <c r="CH191" s="15"/>
      <c r="CI191" s="16"/>
      <c r="CK191" s="234" t="s">
        <v>270</v>
      </c>
      <c r="CL191" s="235">
        <v>20</v>
      </c>
      <c r="CN191" s="15"/>
      <c r="CO191" s="16"/>
    </row>
    <row r="192" spans="1:93" ht="24.95" customHeight="1">
      <c r="A192" s="407" t="str">
        <f ca="1">IFERROR(IF(INDIRECT($A$14&amp;ROW())&lt;&gt;"",COUNTIF(Summary!$B$30:$B$1105,INDIRECT($A$14&amp;ROW())),""),"")</f>
        <v/>
      </c>
      <c r="B192" s="15"/>
      <c r="C192" s="16"/>
      <c r="E192" s="15"/>
      <c r="F192" s="16"/>
      <c r="H192" s="15"/>
      <c r="I192" s="16"/>
      <c r="K192" s="15"/>
      <c r="L192" s="16"/>
      <c r="N192" s="15"/>
      <c r="O192" s="16"/>
      <c r="Q192" s="15"/>
      <c r="R192" s="16"/>
      <c r="T192" s="15"/>
      <c r="U192" s="16"/>
      <c r="W192" s="15"/>
      <c r="X192" s="16"/>
      <c r="Z192" s="15"/>
      <c r="AA192" s="16"/>
      <c r="AC192" s="15"/>
      <c r="AD192" s="16"/>
      <c r="AF192" s="15"/>
      <c r="AG192" s="16"/>
      <c r="AI192" s="15"/>
      <c r="AJ192" s="16"/>
      <c r="AL192" s="15"/>
      <c r="AM192" s="16"/>
      <c r="AO192" s="15"/>
      <c r="AP192" s="16"/>
      <c r="AR192" s="15"/>
      <c r="AS192" s="16"/>
      <c r="AU192" s="15"/>
      <c r="AV192" s="16"/>
      <c r="AX192" s="15"/>
      <c r="AY192" s="400"/>
      <c r="BA192" s="15"/>
      <c r="BB192" s="16"/>
      <c r="BD192" s="15"/>
      <c r="BE192" s="16"/>
      <c r="BG192" s="15"/>
      <c r="BH192" s="16"/>
      <c r="BJ192" s="15"/>
      <c r="BK192" s="16"/>
      <c r="BM192" s="15"/>
      <c r="BN192" s="16"/>
      <c r="BP192" s="15"/>
      <c r="BQ192" s="16"/>
      <c r="BS192" s="15"/>
      <c r="BT192" s="16"/>
      <c r="BV192" s="15"/>
      <c r="BW192" s="16"/>
      <c r="BY192" s="15"/>
      <c r="BZ192" s="16"/>
      <c r="CB192" s="15"/>
      <c r="CC192" s="16"/>
      <c r="CE192" s="15"/>
      <c r="CF192" s="16"/>
      <c r="CH192" s="15"/>
      <c r="CI192" s="16"/>
      <c r="CK192" s="234" t="s">
        <v>163</v>
      </c>
      <c r="CL192" s="235">
        <v>63</v>
      </c>
      <c r="CN192" s="15"/>
      <c r="CO192" s="16"/>
    </row>
    <row r="193" spans="1:93" ht="24.95" customHeight="1">
      <c r="A193" s="407" t="str">
        <f ca="1">IFERROR(IF(INDIRECT($A$14&amp;ROW())&lt;&gt;"",COUNTIF(Summary!$B$30:$B$1105,INDIRECT($A$14&amp;ROW())),""),"")</f>
        <v/>
      </c>
      <c r="B193" s="15"/>
      <c r="C193" s="16"/>
      <c r="E193" s="15"/>
      <c r="F193" s="16"/>
      <c r="H193" s="15"/>
      <c r="I193" s="16"/>
      <c r="K193" s="15"/>
      <c r="L193" s="16"/>
      <c r="N193" s="15"/>
      <c r="O193" s="16"/>
      <c r="Q193" s="15"/>
      <c r="R193" s="16"/>
      <c r="T193" s="15"/>
      <c r="U193" s="16"/>
      <c r="W193" s="15"/>
      <c r="X193" s="16"/>
      <c r="Z193" s="15"/>
      <c r="AA193" s="16"/>
      <c r="AC193" s="15"/>
      <c r="AD193" s="16"/>
      <c r="AF193" s="15"/>
      <c r="AG193" s="16"/>
      <c r="AI193" s="15"/>
      <c r="AJ193" s="16"/>
      <c r="AL193" s="15"/>
      <c r="AM193" s="16"/>
      <c r="AO193" s="15"/>
      <c r="AP193" s="16"/>
      <c r="AR193" s="15"/>
      <c r="AS193" s="16"/>
      <c r="AU193" s="15"/>
      <c r="AV193" s="16"/>
      <c r="AX193" s="15"/>
      <c r="AY193" s="400"/>
      <c r="BA193" s="15"/>
      <c r="BB193" s="16"/>
      <c r="BD193" s="15"/>
      <c r="BE193" s="16"/>
      <c r="BG193" s="15"/>
      <c r="BH193" s="16"/>
      <c r="BJ193" s="15"/>
      <c r="BK193" s="16"/>
      <c r="BM193" s="15"/>
      <c r="BN193" s="16"/>
      <c r="BP193" s="15"/>
      <c r="BQ193" s="16"/>
      <c r="BS193" s="15"/>
      <c r="BT193" s="16"/>
      <c r="BV193" s="15"/>
      <c r="BW193" s="16"/>
      <c r="BY193" s="15"/>
      <c r="BZ193" s="16"/>
      <c r="CB193" s="15"/>
      <c r="CC193" s="16"/>
      <c r="CE193" s="15"/>
      <c r="CF193" s="16"/>
      <c r="CH193" s="15"/>
      <c r="CI193" s="16"/>
      <c r="CK193" s="234" t="s">
        <v>273</v>
      </c>
      <c r="CL193" s="235">
        <v>7</v>
      </c>
      <c r="CN193" s="15"/>
      <c r="CO193" s="16"/>
    </row>
    <row r="194" spans="1:93" ht="24.95" customHeight="1">
      <c r="A194" s="407" t="str">
        <f ca="1">IFERROR(IF(INDIRECT($A$14&amp;ROW())&lt;&gt;"",COUNTIF(Summary!$B$30:$B$1105,INDIRECT($A$14&amp;ROW())),""),"")</f>
        <v/>
      </c>
      <c r="B194" s="15"/>
      <c r="C194" s="16"/>
      <c r="E194" s="15"/>
      <c r="F194" s="16"/>
      <c r="H194" s="15"/>
      <c r="I194" s="16"/>
      <c r="K194" s="15"/>
      <c r="L194" s="16"/>
      <c r="N194" s="15"/>
      <c r="O194" s="16"/>
      <c r="Q194" s="15"/>
      <c r="R194" s="16"/>
      <c r="T194" s="15"/>
      <c r="U194" s="16"/>
      <c r="W194" s="15"/>
      <c r="X194" s="16"/>
      <c r="Z194" s="15"/>
      <c r="AA194" s="16"/>
      <c r="AC194" s="15"/>
      <c r="AD194" s="16"/>
      <c r="AF194" s="15"/>
      <c r="AG194" s="16"/>
      <c r="AI194" s="15"/>
      <c r="AJ194" s="16"/>
      <c r="AL194" s="15"/>
      <c r="AM194" s="16"/>
      <c r="AO194" s="15"/>
      <c r="AP194" s="16"/>
      <c r="AR194" s="15"/>
      <c r="AS194" s="16"/>
      <c r="AU194" s="15"/>
      <c r="AV194" s="16"/>
      <c r="AX194" s="15"/>
      <c r="AY194" s="400"/>
      <c r="BA194" s="15"/>
      <c r="BB194" s="16"/>
      <c r="BD194" s="15"/>
      <c r="BE194" s="16"/>
      <c r="BG194" s="15"/>
      <c r="BH194" s="16"/>
      <c r="BJ194" s="15"/>
      <c r="BK194" s="16"/>
      <c r="BM194" s="15"/>
      <c r="BN194" s="16"/>
      <c r="BP194" s="15"/>
      <c r="BQ194" s="16"/>
      <c r="BS194" s="15"/>
      <c r="BT194" s="16"/>
      <c r="BV194" s="15"/>
      <c r="BW194" s="16"/>
      <c r="BY194" s="15"/>
      <c r="BZ194" s="16"/>
      <c r="CB194" s="15"/>
      <c r="CC194" s="16"/>
      <c r="CE194" s="15"/>
      <c r="CF194" s="16"/>
      <c r="CH194" s="15"/>
      <c r="CI194" s="16"/>
      <c r="CK194" s="234" t="s">
        <v>274</v>
      </c>
      <c r="CL194" s="235">
        <v>1</v>
      </c>
      <c r="CN194" s="15"/>
      <c r="CO194" s="16"/>
    </row>
    <row r="195" spans="1:93" ht="24.95" customHeight="1">
      <c r="A195" s="407" t="str">
        <f ca="1">IFERROR(IF(INDIRECT($A$14&amp;ROW())&lt;&gt;"",COUNTIF(Summary!$B$30:$B$1105,INDIRECT($A$14&amp;ROW())),""),"")</f>
        <v/>
      </c>
      <c r="B195" s="15"/>
      <c r="C195" s="16"/>
      <c r="E195" s="15"/>
      <c r="F195" s="16"/>
      <c r="H195" s="15"/>
      <c r="I195" s="16"/>
      <c r="K195" s="15"/>
      <c r="L195" s="16"/>
      <c r="N195" s="15"/>
      <c r="O195" s="16"/>
      <c r="Q195" s="15"/>
      <c r="R195" s="16"/>
      <c r="T195" s="15"/>
      <c r="U195" s="16"/>
      <c r="W195" s="15"/>
      <c r="X195" s="16"/>
      <c r="Z195" s="15"/>
      <c r="AA195" s="16"/>
      <c r="AC195" s="15"/>
      <c r="AD195" s="16"/>
      <c r="AF195" s="15"/>
      <c r="AG195" s="16"/>
      <c r="AI195" s="15"/>
      <c r="AJ195" s="16"/>
      <c r="AL195" s="15"/>
      <c r="AM195" s="16"/>
      <c r="AO195" s="15"/>
      <c r="AP195" s="16"/>
      <c r="AR195" s="15"/>
      <c r="AS195" s="16"/>
      <c r="AU195" s="15"/>
      <c r="AV195" s="16"/>
      <c r="AX195" s="15"/>
      <c r="AY195" s="400"/>
      <c r="BA195" s="15"/>
      <c r="BB195" s="16"/>
      <c r="BD195" s="15"/>
      <c r="BE195" s="16"/>
      <c r="BG195" s="15"/>
      <c r="BH195" s="16"/>
      <c r="BJ195" s="15"/>
      <c r="BK195" s="16"/>
      <c r="BM195" s="15"/>
      <c r="BN195" s="16"/>
      <c r="BP195" s="15"/>
      <c r="BQ195" s="16"/>
      <c r="BS195" s="15"/>
      <c r="BT195" s="16"/>
      <c r="BV195" s="15"/>
      <c r="BW195" s="16"/>
      <c r="BY195" s="15"/>
      <c r="BZ195" s="16"/>
      <c r="CB195" s="15"/>
      <c r="CC195" s="16"/>
      <c r="CE195" s="15"/>
      <c r="CF195" s="16"/>
      <c r="CH195" s="15"/>
      <c r="CI195" s="16"/>
      <c r="CK195" s="234" t="s">
        <v>275</v>
      </c>
      <c r="CL195" s="235">
        <v>2</v>
      </c>
      <c r="CN195" s="15"/>
      <c r="CO195" s="16"/>
    </row>
    <row r="196" spans="1:93" ht="24.95" customHeight="1">
      <c r="A196" s="407" t="str">
        <f ca="1">IFERROR(IF(INDIRECT($A$14&amp;ROW())&lt;&gt;"",COUNTIF(Summary!$B$30:$B$1105,INDIRECT($A$14&amp;ROW())),""),"")</f>
        <v/>
      </c>
      <c r="B196" s="15"/>
      <c r="C196" s="16"/>
      <c r="E196" s="15"/>
      <c r="F196" s="16"/>
      <c r="H196" s="15"/>
      <c r="I196" s="16"/>
      <c r="K196" s="15"/>
      <c r="L196" s="16"/>
      <c r="N196" s="15"/>
      <c r="O196" s="16"/>
      <c r="Q196" s="15"/>
      <c r="R196" s="16"/>
      <c r="T196" s="15"/>
      <c r="U196" s="16"/>
      <c r="W196" s="15"/>
      <c r="X196" s="16"/>
      <c r="Z196" s="15"/>
      <c r="AA196" s="16"/>
      <c r="AC196" s="15"/>
      <c r="AD196" s="16"/>
      <c r="AF196" s="15"/>
      <c r="AG196" s="16"/>
      <c r="AI196" s="15"/>
      <c r="AJ196" s="16"/>
      <c r="AL196" s="15"/>
      <c r="AM196" s="16"/>
      <c r="AO196" s="15"/>
      <c r="AP196" s="16"/>
      <c r="AR196" s="15"/>
      <c r="AS196" s="16"/>
      <c r="AU196" s="15"/>
      <c r="AV196" s="16"/>
      <c r="AX196" s="15"/>
      <c r="AY196" s="400"/>
      <c r="BA196" s="15"/>
      <c r="BB196" s="16"/>
      <c r="BD196" s="15"/>
      <c r="BE196" s="16"/>
      <c r="BG196" s="15"/>
      <c r="BH196" s="16"/>
      <c r="BJ196" s="15"/>
      <c r="BK196" s="16"/>
      <c r="BM196" s="15"/>
      <c r="BN196" s="16"/>
      <c r="BP196" s="15"/>
      <c r="BQ196" s="16"/>
      <c r="BS196" s="15"/>
      <c r="BT196" s="16"/>
      <c r="BV196" s="15"/>
      <c r="BW196" s="16"/>
      <c r="BY196" s="15"/>
      <c r="BZ196" s="16"/>
      <c r="CB196" s="15"/>
      <c r="CC196" s="16"/>
      <c r="CE196" s="15"/>
      <c r="CF196" s="16"/>
      <c r="CH196" s="15"/>
      <c r="CI196" s="16"/>
      <c r="CK196" s="234" t="s">
        <v>164</v>
      </c>
      <c r="CL196" s="235">
        <v>56</v>
      </c>
      <c r="CN196" s="15"/>
      <c r="CO196" s="16"/>
    </row>
    <row r="197" spans="1:93" ht="24.95" customHeight="1">
      <c r="A197" s="407" t="str">
        <f ca="1">IFERROR(IF(INDIRECT($A$14&amp;ROW())&lt;&gt;"",COUNTIF(Summary!$B$30:$B$1105,INDIRECT($A$14&amp;ROW())),""),"")</f>
        <v/>
      </c>
      <c r="B197" s="15"/>
      <c r="C197" s="16"/>
      <c r="E197" s="15"/>
      <c r="F197" s="16"/>
      <c r="H197" s="15"/>
      <c r="I197" s="16"/>
      <c r="K197" s="15"/>
      <c r="L197" s="16"/>
      <c r="N197" s="15"/>
      <c r="O197" s="16"/>
      <c r="Q197" s="15"/>
      <c r="R197" s="16"/>
      <c r="T197" s="15"/>
      <c r="U197" s="16"/>
      <c r="W197" s="15"/>
      <c r="X197" s="16"/>
      <c r="Z197" s="15"/>
      <c r="AA197" s="16"/>
      <c r="AC197" s="15"/>
      <c r="AD197" s="16"/>
      <c r="AF197" s="15"/>
      <c r="AG197" s="16"/>
      <c r="AI197" s="15"/>
      <c r="AJ197" s="16"/>
      <c r="AL197" s="15"/>
      <c r="AM197" s="16"/>
      <c r="AO197" s="15"/>
      <c r="AP197" s="16"/>
      <c r="AR197" s="15"/>
      <c r="AS197" s="16"/>
      <c r="AU197" s="15"/>
      <c r="AV197" s="16"/>
      <c r="AX197" s="15"/>
      <c r="AY197" s="400"/>
      <c r="BA197" s="15"/>
      <c r="BB197" s="16"/>
      <c r="BD197" s="15"/>
      <c r="BE197" s="16"/>
      <c r="BG197" s="15"/>
      <c r="BH197" s="16"/>
      <c r="BJ197" s="15"/>
      <c r="BK197" s="16"/>
      <c r="BM197" s="15"/>
      <c r="BN197" s="16"/>
      <c r="BP197" s="15"/>
      <c r="BQ197" s="16"/>
      <c r="BS197" s="15"/>
      <c r="BT197" s="16"/>
      <c r="BV197" s="15"/>
      <c r="BW197" s="16"/>
      <c r="BY197" s="15"/>
      <c r="BZ197" s="16"/>
      <c r="CB197" s="15"/>
      <c r="CC197" s="16"/>
      <c r="CE197" s="15"/>
      <c r="CF197" s="16"/>
      <c r="CH197" s="15"/>
      <c r="CI197" s="16"/>
      <c r="CK197" s="234" t="s">
        <v>276</v>
      </c>
      <c r="CL197" s="235">
        <v>16</v>
      </c>
      <c r="CN197" s="15"/>
      <c r="CO197" s="16"/>
    </row>
    <row r="198" spans="1:93" ht="24.95" customHeight="1">
      <c r="A198" s="407" t="str">
        <f ca="1">IFERROR(IF(INDIRECT($A$14&amp;ROW())&lt;&gt;"",COUNTIF(Summary!$B$30:$B$1105,INDIRECT($A$14&amp;ROW())),""),"")</f>
        <v/>
      </c>
      <c r="B198" s="15"/>
      <c r="C198" s="16"/>
      <c r="E198" s="15"/>
      <c r="F198" s="16"/>
      <c r="H198" s="15"/>
      <c r="I198" s="16"/>
      <c r="K198" s="15"/>
      <c r="L198" s="16"/>
      <c r="N198" s="15"/>
      <c r="O198" s="16"/>
      <c r="Q198" s="15"/>
      <c r="R198" s="16"/>
      <c r="T198" s="15"/>
      <c r="U198" s="16"/>
      <c r="W198" s="15"/>
      <c r="X198" s="16"/>
      <c r="Z198" s="15"/>
      <c r="AA198" s="16"/>
      <c r="AC198" s="15"/>
      <c r="AD198" s="16"/>
      <c r="AF198" s="15"/>
      <c r="AG198" s="16"/>
      <c r="AI198" s="15"/>
      <c r="AJ198" s="16"/>
      <c r="AL198" s="15"/>
      <c r="AM198" s="16"/>
      <c r="AO198" s="15"/>
      <c r="AP198" s="16"/>
      <c r="AR198" s="15"/>
      <c r="AS198" s="16"/>
      <c r="AU198" s="15"/>
      <c r="AV198" s="16"/>
      <c r="AX198" s="15"/>
      <c r="AY198" s="400"/>
      <c r="BA198" s="15"/>
      <c r="BB198" s="16"/>
      <c r="BD198" s="15"/>
      <c r="BE198" s="16"/>
      <c r="BG198" s="15"/>
      <c r="BH198" s="16"/>
      <c r="BJ198" s="15"/>
      <c r="BK198" s="16"/>
      <c r="BM198" s="15"/>
      <c r="BN198" s="16"/>
      <c r="BP198" s="15"/>
      <c r="BQ198" s="16"/>
      <c r="BS198" s="15"/>
      <c r="BT198" s="16"/>
      <c r="BV198" s="15"/>
      <c r="BW198" s="16"/>
      <c r="BY198" s="15"/>
      <c r="BZ198" s="16"/>
      <c r="CB198" s="15"/>
      <c r="CC198" s="16"/>
      <c r="CE198" s="15"/>
      <c r="CF198" s="16"/>
      <c r="CH198" s="15"/>
      <c r="CI198" s="16"/>
      <c r="CK198" s="234" t="s">
        <v>135</v>
      </c>
      <c r="CL198" s="235">
        <v>266</v>
      </c>
      <c r="CN198" s="15"/>
      <c r="CO198" s="16"/>
    </row>
    <row r="199" spans="1:93" ht="24.95" customHeight="1">
      <c r="A199" s="407" t="str">
        <f ca="1">IFERROR(IF(INDIRECT($A$14&amp;ROW())&lt;&gt;"",COUNTIF(Summary!$B$30:$B$1105,INDIRECT($A$14&amp;ROW())),""),"")</f>
        <v/>
      </c>
      <c r="B199" s="15"/>
      <c r="C199" s="16"/>
      <c r="E199" s="15"/>
      <c r="F199" s="16"/>
      <c r="H199" s="15"/>
      <c r="I199" s="16"/>
      <c r="K199" s="15"/>
      <c r="L199" s="16"/>
      <c r="N199" s="15"/>
      <c r="O199" s="16"/>
      <c r="Q199" s="15"/>
      <c r="R199" s="16"/>
      <c r="T199" s="15"/>
      <c r="U199" s="16"/>
      <c r="W199" s="15"/>
      <c r="X199" s="16"/>
      <c r="Z199" s="15"/>
      <c r="AA199" s="16"/>
      <c r="AC199" s="15"/>
      <c r="AD199" s="16"/>
      <c r="AF199" s="15"/>
      <c r="AG199" s="16"/>
      <c r="AI199" s="15"/>
      <c r="AJ199" s="16"/>
      <c r="AL199" s="15"/>
      <c r="AM199" s="16"/>
      <c r="AO199" s="15"/>
      <c r="AP199" s="16"/>
      <c r="AR199" s="15"/>
      <c r="AS199" s="16"/>
      <c r="AU199" s="15"/>
      <c r="AV199" s="16"/>
      <c r="AX199" s="15"/>
      <c r="AY199" s="400"/>
      <c r="BA199" s="15"/>
      <c r="BB199" s="16"/>
      <c r="BD199" s="15"/>
      <c r="BE199" s="16"/>
      <c r="BG199" s="15"/>
      <c r="BH199" s="16"/>
      <c r="BJ199" s="15"/>
      <c r="BK199" s="16"/>
      <c r="BM199" s="15"/>
      <c r="BN199" s="16"/>
      <c r="BP199" s="15"/>
      <c r="BQ199" s="16"/>
      <c r="BS199" s="15"/>
      <c r="BT199" s="16"/>
      <c r="BV199" s="15"/>
      <c r="BW199" s="16"/>
      <c r="BY199" s="15"/>
      <c r="BZ199" s="16"/>
      <c r="CB199" s="15"/>
      <c r="CC199" s="16"/>
      <c r="CE199" s="15"/>
      <c r="CF199" s="16"/>
      <c r="CH199" s="15"/>
      <c r="CI199" s="16"/>
      <c r="CK199" s="234" t="s">
        <v>278</v>
      </c>
      <c r="CL199" s="235">
        <v>85</v>
      </c>
      <c r="CN199" s="15"/>
      <c r="CO199" s="16"/>
    </row>
    <row r="200" spans="1:93" ht="24.95" customHeight="1">
      <c r="A200" s="407" t="str">
        <f ca="1">IFERROR(IF(INDIRECT($A$14&amp;ROW())&lt;&gt;"",COUNTIF(Summary!$B$30:$B$1105,INDIRECT($A$14&amp;ROW())),""),"")</f>
        <v/>
      </c>
      <c r="B200" s="15"/>
      <c r="C200" s="16"/>
      <c r="E200" s="15"/>
      <c r="F200" s="16"/>
      <c r="H200" s="15"/>
      <c r="I200" s="16"/>
      <c r="K200" s="15"/>
      <c r="L200" s="16"/>
      <c r="N200" s="15"/>
      <c r="O200" s="16"/>
      <c r="Q200" s="15"/>
      <c r="R200" s="16"/>
      <c r="T200" s="15"/>
      <c r="U200" s="16"/>
      <c r="W200" s="15"/>
      <c r="X200" s="16"/>
      <c r="Z200" s="15"/>
      <c r="AA200" s="16"/>
      <c r="AC200" s="15"/>
      <c r="AD200" s="16"/>
      <c r="AF200" s="15"/>
      <c r="AG200" s="16"/>
      <c r="AI200" s="15"/>
      <c r="AJ200" s="16"/>
      <c r="AL200" s="15"/>
      <c r="AM200" s="16"/>
      <c r="AO200" s="15"/>
      <c r="AP200" s="16"/>
      <c r="AR200" s="15"/>
      <c r="AS200" s="16"/>
      <c r="AU200" s="15"/>
      <c r="AV200" s="16"/>
      <c r="AX200" s="15"/>
      <c r="AY200" s="400"/>
      <c r="BA200" s="15"/>
      <c r="BB200" s="16"/>
      <c r="BD200" s="15"/>
      <c r="BE200" s="16"/>
      <c r="BG200" s="15"/>
      <c r="BH200" s="16"/>
      <c r="BJ200" s="15"/>
      <c r="BK200" s="16"/>
      <c r="BM200" s="15"/>
      <c r="BN200" s="16"/>
      <c r="BP200" s="15"/>
      <c r="BQ200" s="16"/>
      <c r="BS200" s="15"/>
      <c r="BT200" s="16"/>
      <c r="BV200" s="15"/>
      <c r="BW200" s="16"/>
      <c r="BY200" s="15"/>
      <c r="BZ200" s="16"/>
      <c r="CB200" s="15"/>
      <c r="CC200" s="16"/>
      <c r="CE200" s="15"/>
      <c r="CF200" s="16"/>
      <c r="CH200" s="15"/>
      <c r="CI200" s="16"/>
      <c r="CK200" s="234" t="s">
        <v>136</v>
      </c>
      <c r="CL200" s="235">
        <v>335</v>
      </c>
      <c r="CN200" s="15"/>
      <c r="CO200" s="16"/>
    </row>
    <row r="201" spans="1:93" ht="24.95" customHeight="1">
      <c r="A201" s="407" t="str">
        <f ca="1">IFERROR(IF(INDIRECT($A$14&amp;ROW())&lt;&gt;"",COUNTIF(Summary!$B$30:$B$1105,INDIRECT($A$14&amp;ROW())),""),"")</f>
        <v/>
      </c>
      <c r="B201" s="15"/>
      <c r="C201" s="16"/>
      <c r="E201" s="15"/>
      <c r="F201" s="16"/>
      <c r="H201" s="15"/>
      <c r="I201" s="16"/>
      <c r="K201" s="15"/>
      <c r="L201" s="16"/>
      <c r="N201" s="15"/>
      <c r="O201" s="16"/>
      <c r="Q201" s="15"/>
      <c r="R201" s="16"/>
      <c r="T201" s="15"/>
      <c r="U201" s="16"/>
      <c r="W201" s="15"/>
      <c r="X201" s="16"/>
      <c r="Z201" s="15"/>
      <c r="AA201" s="16"/>
      <c r="AC201" s="15"/>
      <c r="AD201" s="16"/>
      <c r="AF201" s="15"/>
      <c r="AG201" s="16"/>
      <c r="AI201" s="15"/>
      <c r="AJ201" s="16"/>
      <c r="AL201" s="15"/>
      <c r="AM201" s="16"/>
      <c r="AO201" s="15"/>
      <c r="AP201" s="16"/>
      <c r="AR201" s="15"/>
      <c r="AS201" s="16"/>
      <c r="AU201" s="15"/>
      <c r="AV201" s="16"/>
      <c r="AX201" s="15"/>
      <c r="AY201" s="400"/>
      <c r="BA201" s="15"/>
      <c r="BB201" s="16"/>
      <c r="BD201" s="15"/>
      <c r="BE201" s="16"/>
      <c r="BG201" s="15"/>
      <c r="BH201" s="16"/>
      <c r="BJ201" s="15"/>
      <c r="BK201" s="16"/>
      <c r="BM201" s="15"/>
      <c r="BN201" s="16"/>
      <c r="BP201" s="15"/>
      <c r="BQ201" s="16"/>
      <c r="BS201" s="15"/>
      <c r="BT201" s="16"/>
      <c r="BV201" s="15"/>
      <c r="BW201" s="16"/>
      <c r="BY201" s="15"/>
      <c r="BZ201" s="16"/>
      <c r="CB201" s="15"/>
      <c r="CC201" s="16"/>
      <c r="CE201" s="15"/>
      <c r="CF201" s="16"/>
      <c r="CH201" s="15"/>
      <c r="CI201" s="16"/>
      <c r="CK201" s="234" t="s">
        <v>137</v>
      </c>
      <c r="CL201" s="235">
        <v>150</v>
      </c>
      <c r="CN201" s="15"/>
      <c r="CO201" s="16"/>
    </row>
    <row r="202" spans="1:93" ht="24.95" customHeight="1">
      <c r="A202" s="407" t="str">
        <f ca="1">IFERROR(IF(INDIRECT($A$14&amp;ROW())&lt;&gt;"",COUNTIF(Summary!$B$30:$B$1105,INDIRECT($A$14&amp;ROW())),""),"")</f>
        <v/>
      </c>
      <c r="B202" s="15"/>
      <c r="C202" s="16"/>
      <c r="E202" s="15"/>
      <c r="F202" s="16"/>
      <c r="H202" s="15"/>
      <c r="I202" s="16"/>
      <c r="K202" s="15"/>
      <c r="L202" s="16"/>
      <c r="N202" s="15"/>
      <c r="O202" s="16"/>
      <c r="Q202" s="15"/>
      <c r="R202" s="16"/>
      <c r="T202" s="15"/>
      <c r="U202" s="16"/>
      <c r="W202" s="15"/>
      <c r="X202" s="16"/>
      <c r="Z202" s="15"/>
      <c r="AA202" s="16"/>
      <c r="AC202" s="15"/>
      <c r="AD202" s="16"/>
      <c r="AF202" s="15"/>
      <c r="AG202" s="16"/>
      <c r="AI202" s="15"/>
      <c r="AJ202" s="16"/>
      <c r="AL202" s="15"/>
      <c r="AM202" s="16"/>
      <c r="AO202" s="15"/>
      <c r="AP202" s="16"/>
      <c r="AR202" s="15"/>
      <c r="AS202" s="16"/>
      <c r="AU202" s="15"/>
      <c r="AV202" s="16"/>
      <c r="AX202" s="15"/>
      <c r="AY202" s="400"/>
      <c r="BA202" s="15"/>
      <c r="BB202" s="16"/>
      <c r="BD202" s="15"/>
      <c r="BE202" s="16"/>
      <c r="BG202" s="15"/>
      <c r="BH202" s="16"/>
      <c r="BJ202" s="15"/>
      <c r="BK202" s="16"/>
      <c r="BM202" s="15"/>
      <c r="BN202" s="16"/>
      <c r="BP202" s="15"/>
      <c r="BQ202" s="16"/>
      <c r="BS202" s="15"/>
      <c r="BT202" s="16"/>
      <c r="BV202" s="15"/>
      <c r="BW202" s="16"/>
      <c r="BY202" s="15"/>
      <c r="BZ202" s="16"/>
      <c r="CB202" s="15"/>
      <c r="CC202" s="16"/>
      <c r="CE202" s="15"/>
      <c r="CF202" s="16"/>
      <c r="CH202" s="15"/>
      <c r="CI202" s="16"/>
      <c r="CK202" s="234" t="s">
        <v>138</v>
      </c>
      <c r="CL202" s="235">
        <v>227</v>
      </c>
      <c r="CN202" s="15"/>
      <c r="CO202" s="16"/>
    </row>
    <row r="203" spans="1:93" ht="24.95" customHeight="1">
      <c r="A203" s="407" t="str">
        <f ca="1">IFERROR(IF(INDIRECT($A$14&amp;ROW())&lt;&gt;"",COUNTIF(Summary!$B$30:$B$1105,INDIRECT($A$14&amp;ROW())),""),"")</f>
        <v/>
      </c>
      <c r="B203" s="15"/>
      <c r="C203" s="16"/>
      <c r="E203" s="15"/>
      <c r="F203" s="16"/>
      <c r="H203" s="15"/>
      <c r="I203" s="16"/>
      <c r="K203" s="15"/>
      <c r="L203" s="16"/>
      <c r="N203" s="15"/>
      <c r="O203" s="16"/>
      <c r="Q203" s="15"/>
      <c r="R203" s="16"/>
      <c r="T203" s="15"/>
      <c r="U203" s="16"/>
      <c r="W203" s="15"/>
      <c r="X203" s="16"/>
      <c r="Z203" s="15"/>
      <c r="AA203" s="16"/>
      <c r="AC203" s="15"/>
      <c r="AD203" s="16"/>
      <c r="AF203" s="15"/>
      <c r="AG203" s="16"/>
      <c r="AI203" s="15"/>
      <c r="AJ203" s="16"/>
      <c r="AL203" s="15"/>
      <c r="AM203" s="16"/>
      <c r="AO203" s="15"/>
      <c r="AP203" s="16"/>
      <c r="AR203" s="15"/>
      <c r="AS203" s="16"/>
      <c r="AU203" s="15"/>
      <c r="AV203" s="16"/>
      <c r="AX203" s="15"/>
      <c r="AY203" s="400"/>
      <c r="BA203" s="15"/>
      <c r="BB203" s="16"/>
      <c r="BD203" s="15"/>
      <c r="BE203" s="16"/>
      <c r="BG203" s="15"/>
      <c r="BH203" s="16"/>
      <c r="BJ203" s="15"/>
      <c r="BK203" s="16"/>
      <c r="BM203" s="15"/>
      <c r="BN203" s="16"/>
      <c r="BP203" s="15"/>
      <c r="BQ203" s="16"/>
      <c r="BS203" s="15"/>
      <c r="BT203" s="16"/>
      <c r="BV203" s="15"/>
      <c r="BW203" s="16"/>
      <c r="BY203" s="15"/>
      <c r="BZ203" s="16"/>
      <c r="CB203" s="15"/>
      <c r="CC203" s="16"/>
      <c r="CE203" s="15"/>
      <c r="CF203" s="16"/>
      <c r="CH203" s="15"/>
      <c r="CI203" s="16"/>
      <c r="CK203" s="234" t="s">
        <v>139</v>
      </c>
      <c r="CL203" s="235">
        <v>92</v>
      </c>
      <c r="CN203" s="15"/>
      <c r="CO203" s="16"/>
    </row>
    <row r="204" spans="1:93" ht="24.95" customHeight="1">
      <c r="A204" s="407" t="str">
        <f ca="1">IFERROR(IF(INDIRECT($A$14&amp;ROW())&lt;&gt;"",COUNTIF(Summary!$B$30:$B$1105,INDIRECT($A$14&amp;ROW())),""),"")</f>
        <v/>
      </c>
      <c r="B204" s="15"/>
      <c r="C204" s="16"/>
      <c r="E204" s="15"/>
      <c r="F204" s="16"/>
      <c r="H204" s="15"/>
      <c r="I204" s="16"/>
      <c r="K204" s="15"/>
      <c r="L204" s="16"/>
      <c r="N204" s="15"/>
      <c r="O204" s="16"/>
      <c r="Q204" s="15"/>
      <c r="R204" s="16"/>
      <c r="T204" s="15"/>
      <c r="U204" s="16"/>
      <c r="W204" s="15"/>
      <c r="X204" s="16"/>
      <c r="Z204" s="15"/>
      <c r="AA204" s="16"/>
      <c r="AC204" s="15"/>
      <c r="AD204" s="16"/>
      <c r="AF204" s="15"/>
      <c r="AG204" s="16"/>
      <c r="AI204" s="15"/>
      <c r="AJ204" s="16"/>
      <c r="AL204" s="15"/>
      <c r="AM204" s="16"/>
      <c r="AO204" s="15"/>
      <c r="AP204" s="16"/>
      <c r="AR204" s="15"/>
      <c r="AS204" s="16"/>
      <c r="AU204" s="15"/>
      <c r="AV204" s="16"/>
      <c r="AX204" s="15"/>
      <c r="AY204" s="400"/>
      <c r="BA204" s="15"/>
      <c r="BB204" s="16"/>
      <c r="BD204" s="15"/>
      <c r="BE204" s="16"/>
      <c r="BG204" s="15"/>
      <c r="BH204" s="16"/>
      <c r="BJ204" s="15"/>
      <c r="BK204" s="16"/>
      <c r="BM204" s="15"/>
      <c r="BN204" s="16"/>
      <c r="BP204" s="15"/>
      <c r="BQ204" s="16"/>
      <c r="BS204" s="15"/>
      <c r="BT204" s="16"/>
      <c r="BV204" s="15"/>
      <c r="BW204" s="16"/>
      <c r="BY204" s="15"/>
      <c r="BZ204" s="16"/>
      <c r="CB204" s="15"/>
      <c r="CC204" s="16"/>
      <c r="CE204" s="15"/>
      <c r="CF204" s="16"/>
      <c r="CH204" s="15"/>
      <c r="CI204" s="16"/>
      <c r="CK204" s="234" t="s">
        <v>140</v>
      </c>
      <c r="CL204" s="235">
        <v>56</v>
      </c>
      <c r="CN204" s="15"/>
      <c r="CO204" s="16"/>
    </row>
    <row r="205" spans="1:93" ht="24.95" customHeight="1">
      <c r="A205" s="407" t="str">
        <f ca="1">IFERROR(IF(INDIRECT($A$14&amp;ROW())&lt;&gt;"",COUNTIF(Summary!$B$30:$B$1105,INDIRECT($A$14&amp;ROW())),""),"")</f>
        <v/>
      </c>
      <c r="B205" s="15"/>
      <c r="C205" s="16"/>
      <c r="E205" s="15"/>
      <c r="F205" s="16"/>
      <c r="H205" s="15"/>
      <c r="I205" s="16"/>
      <c r="K205" s="15"/>
      <c r="L205" s="16"/>
      <c r="N205" s="15"/>
      <c r="O205" s="16"/>
      <c r="Q205" s="15"/>
      <c r="R205" s="16"/>
      <c r="T205" s="15"/>
      <c r="U205" s="16"/>
      <c r="W205" s="15"/>
      <c r="X205" s="16"/>
      <c r="Z205" s="15"/>
      <c r="AA205" s="16"/>
      <c r="AC205" s="15"/>
      <c r="AD205" s="16"/>
      <c r="AF205" s="15"/>
      <c r="AG205" s="16"/>
      <c r="AI205" s="15"/>
      <c r="AJ205" s="16"/>
      <c r="AL205" s="15"/>
      <c r="AM205" s="16"/>
      <c r="AO205" s="15"/>
      <c r="AP205" s="16"/>
      <c r="AR205" s="15"/>
      <c r="AS205" s="16"/>
      <c r="AU205" s="15"/>
      <c r="AV205" s="16"/>
      <c r="AX205" s="15"/>
      <c r="AY205" s="400"/>
      <c r="BA205" s="15"/>
      <c r="BB205" s="16"/>
      <c r="BD205" s="15"/>
      <c r="BE205" s="16"/>
      <c r="BG205" s="15"/>
      <c r="BH205" s="16"/>
      <c r="BJ205" s="15"/>
      <c r="BK205" s="16"/>
      <c r="BM205" s="15"/>
      <c r="BN205" s="16"/>
      <c r="BP205" s="15"/>
      <c r="BQ205" s="16"/>
      <c r="BS205" s="15"/>
      <c r="BT205" s="16"/>
      <c r="BV205" s="15"/>
      <c r="BW205" s="16"/>
      <c r="BY205" s="15"/>
      <c r="BZ205" s="16"/>
      <c r="CB205" s="15"/>
      <c r="CC205" s="16"/>
      <c r="CE205" s="15"/>
      <c r="CF205" s="16"/>
      <c r="CH205" s="15"/>
      <c r="CI205" s="16"/>
      <c r="CK205" s="234" t="s">
        <v>150</v>
      </c>
      <c r="CL205" s="235">
        <v>53</v>
      </c>
      <c r="CN205" s="15"/>
      <c r="CO205" s="16"/>
    </row>
    <row r="206" spans="1:93" ht="24.95" customHeight="1">
      <c r="A206" s="407" t="str">
        <f ca="1">IFERROR(IF(INDIRECT($A$14&amp;ROW())&lt;&gt;"",COUNTIF(Summary!$B$30:$B$1105,INDIRECT($A$14&amp;ROW())),""),"")</f>
        <v/>
      </c>
      <c r="B206" s="15"/>
      <c r="C206" s="16"/>
      <c r="E206" s="15"/>
      <c r="F206" s="16"/>
      <c r="H206" s="15"/>
      <c r="I206" s="16"/>
      <c r="K206" s="15"/>
      <c r="L206" s="16"/>
      <c r="N206" s="15"/>
      <c r="O206" s="16"/>
      <c r="Q206" s="15"/>
      <c r="R206" s="16"/>
      <c r="T206" s="15"/>
      <c r="U206" s="16"/>
      <c r="W206" s="15"/>
      <c r="X206" s="16"/>
      <c r="Z206" s="15"/>
      <c r="AA206" s="16"/>
      <c r="AC206" s="15"/>
      <c r="AD206" s="16"/>
      <c r="AF206" s="15"/>
      <c r="AG206" s="16"/>
      <c r="AI206" s="15"/>
      <c r="AJ206" s="16"/>
      <c r="AL206" s="15"/>
      <c r="AM206" s="16"/>
      <c r="AO206" s="15"/>
      <c r="AP206" s="16"/>
      <c r="AR206" s="15"/>
      <c r="AS206" s="16"/>
      <c r="AU206" s="15"/>
      <c r="AV206" s="16"/>
      <c r="AX206" s="15"/>
      <c r="AY206" s="400"/>
      <c r="BA206" s="15"/>
      <c r="BB206" s="16"/>
      <c r="BD206" s="15"/>
      <c r="BE206" s="16"/>
      <c r="BG206" s="15"/>
      <c r="BH206" s="16"/>
      <c r="BJ206" s="15"/>
      <c r="BK206" s="16"/>
      <c r="BM206" s="15"/>
      <c r="BN206" s="16"/>
      <c r="BP206" s="15"/>
      <c r="BQ206" s="16"/>
      <c r="BS206" s="15"/>
      <c r="BT206" s="16"/>
      <c r="BV206" s="15"/>
      <c r="BW206" s="16"/>
      <c r="BY206" s="15"/>
      <c r="BZ206" s="16"/>
      <c r="CB206" s="15"/>
      <c r="CC206" s="16"/>
      <c r="CE206" s="15"/>
      <c r="CF206" s="16"/>
      <c r="CH206" s="15"/>
      <c r="CI206" s="16"/>
      <c r="CK206" s="234" t="s">
        <v>279</v>
      </c>
      <c r="CL206" s="235">
        <v>98</v>
      </c>
      <c r="CN206" s="15"/>
      <c r="CO206" s="16"/>
    </row>
    <row r="207" spans="1:93" ht="24.95" customHeight="1">
      <c r="A207" s="407" t="str">
        <f ca="1">IFERROR(IF(INDIRECT($A$14&amp;ROW())&lt;&gt;"",COUNTIF(Summary!$B$30:$B$1105,INDIRECT($A$14&amp;ROW())),""),"")</f>
        <v/>
      </c>
      <c r="B207" s="15"/>
      <c r="C207" s="16"/>
      <c r="E207" s="15"/>
      <c r="F207" s="16"/>
      <c r="H207" s="15"/>
      <c r="I207" s="16"/>
      <c r="K207" s="15"/>
      <c r="L207" s="16"/>
      <c r="N207" s="15"/>
      <c r="O207" s="16"/>
      <c r="Q207" s="15"/>
      <c r="R207" s="16"/>
      <c r="T207" s="15"/>
      <c r="U207" s="16"/>
      <c r="W207" s="15"/>
      <c r="X207" s="16"/>
      <c r="Z207" s="15"/>
      <c r="AA207" s="16"/>
      <c r="AC207" s="15"/>
      <c r="AD207" s="16"/>
      <c r="AF207" s="15"/>
      <c r="AG207" s="16"/>
      <c r="AI207" s="15"/>
      <c r="AJ207" s="16"/>
      <c r="AL207" s="15"/>
      <c r="AM207" s="16"/>
      <c r="AO207" s="15"/>
      <c r="AP207" s="16"/>
      <c r="AR207" s="15"/>
      <c r="AS207" s="16"/>
      <c r="AU207" s="15"/>
      <c r="AV207" s="16"/>
      <c r="AX207" s="15"/>
      <c r="AY207" s="400"/>
      <c r="BA207" s="15"/>
      <c r="BB207" s="16"/>
      <c r="BD207" s="15"/>
      <c r="BE207" s="16"/>
      <c r="BG207" s="15"/>
      <c r="BH207" s="16"/>
      <c r="BJ207" s="15"/>
      <c r="BK207" s="16"/>
      <c r="BM207" s="15"/>
      <c r="BN207" s="16"/>
      <c r="BP207" s="15"/>
      <c r="BQ207" s="16"/>
      <c r="BS207" s="15"/>
      <c r="BT207" s="16"/>
      <c r="BV207" s="15"/>
      <c r="BW207" s="16"/>
      <c r="BY207" s="15"/>
      <c r="BZ207" s="16"/>
      <c r="CB207" s="15"/>
      <c r="CC207" s="16"/>
      <c r="CE207" s="15"/>
      <c r="CF207" s="16"/>
      <c r="CH207" s="15"/>
      <c r="CI207" s="16"/>
      <c r="CK207" s="234" t="s">
        <v>151</v>
      </c>
      <c r="CL207" s="235">
        <v>48</v>
      </c>
      <c r="CN207" s="15"/>
      <c r="CO207" s="16"/>
    </row>
    <row r="208" spans="1:93" ht="24.95" customHeight="1">
      <c r="A208" s="407" t="str">
        <f ca="1">IFERROR(IF(INDIRECT($A$14&amp;ROW())&lt;&gt;"",COUNTIF(Summary!$B$30:$B$1105,INDIRECT($A$14&amp;ROW())),""),"")</f>
        <v/>
      </c>
      <c r="B208" s="15"/>
      <c r="C208" s="16"/>
      <c r="E208" s="15"/>
      <c r="F208" s="16"/>
      <c r="H208" s="15"/>
      <c r="I208" s="16"/>
      <c r="K208" s="15"/>
      <c r="L208" s="16"/>
      <c r="N208" s="15"/>
      <c r="O208" s="16"/>
      <c r="Q208" s="15"/>
      <c r="R208" s="16"/>
      <c r="T208" s="15"/>
      <c r="U208" s="16"/>
      <c r="W208" s="15"/>
      <c r="X208" s="16"/>
      <c r="Z208" s="15"/>
      <c r="AA208" s="16"/>
      <c r="AC208" s="15"/>
      <c r="AD208" s="16"/>
      <c r="AF208" s="15"/>
      <c r="AG208" s="16"/>
      <c r="AI208" s="15"/>
      <c r="AJ208" s="16"/>
      <c r="AL208" s="15"/>
      <c r="AM208" s="16"/>
      <c r="AO208" s="15"/>
      <c r="AP208" s="16"/>
      <c r="AR208" s="15"/>
      <c r="AS208" s="16"/>
      <c r="AU208" s="15"/>
      <c r="AV208" s="16"/>
      <c r="AX208" s="15"/>
      <c r="AY208" s="400"/>
      <c r="BA208" s="15"/>
      <c r="BB208" s="16"/>
      <c r="BD208" s="15"/>
      <c r="BE208" s="16"/>
      <c r="BG208" s="15"/>
      <c r="BH208" s="16"/>
      <c r="BJ208" s="15"/>
      <c r="BK208" s="16"/>
      <c r="BM208" s="15"/>
      <c r="BN208" s="16"/>
      <c r="BP208" s="15"/>
      <c r="BQ208" s="16"/>
      <c r="BS208" s="15"/>
      <c r="BT208" s="16"/>
      <c r="BV208" s="15"/>
      <c r="BW208" s="16"/>
      <c r="BY208" s="15"/>
      <c r="BZ208" s="16"/>
      <c r="CB208" s="15"/>
      <c r="CC208" s="16"/>
      <c r="CE208" s="15"/>
      <c r="CF208" s="16"/>
      <c r="CH208" s="15"/>
      <c r="CI208" s="16"/>
      <c r="CK208" s="234" t="s">
        <v>152</v>
      </c>
      <c r="CL208" s="235">
        <v>101</v>
      </c>
      <c r="CN208" s="15"/>
      <c r="CO208" s="16"/>
    </row>
    <row r="209" spans="1:93" ht="24.95" customHeight="1">
      <c r="A209" s="407" t="str">
        <f ca="1">IFERROR(IF(INDIRECT($A$14&amp;ROW())&lt;&gt;"",COUNTIF(Summary!$B$30:$B$1105,INDIRECT($A$14&amp;ROW())),""),"")</f>
        <v/>
      </c>
      <c r="B209" s="15"/>
      <c r="C209" s="16"/>
      <c r="E209" s="15"/>
      <c r="F209" s="16"/>
      <c r="H209" s="15"/>
      <c r="I209" s="16"/>
      <c r="K209" s="15"/>
      <c r="L209" s="16"/>
      <c r="N209" s="15"/>
      <c r="O209" s="16"/>
      <c r="Q209" s="15"/>
      <c r="R209" s="16"/>
      <c r="T209" s="15"/>
      <c r="U209" s="16"/>
      <c r="W209" s="15"/>
      <c r="X209" s="16"/>
      <c r="Z209" s="15"/>
      <c r="AA209" s="16"/>
      <c r="AC209" s="15"/>
      <c r="AD209" s="16"/>
      <c r="AF209" s="15"/>
      <c r="AG209" s="16"/>
      <c r="AI209" s="15"/>
      <c r="AJ209" s="16"/>
      <c r="AL209" s="15"/>
      <c r="AM209" s="16"/>
      <c r="AO209" s="15"/>
      <c r="AP209" s="16"/>
      <c r="AR209" s="15"/>
      <c r="AS209" s="16"/>
      <c r="AU209" s="15"/>
      <c r="AV209" s="16"/>
      <c r="AX209" s="15"/>
      <c r="AY209" s="400"/>
      <c r="BA209" s="15"/>
      <c r="BB209" s="16"/>
      <c r="BD209" s="15"/>
      <c r="BE209" s="16"/>
      <c r="BG209" s="15"/>
      <c r="BH209" s="16"/>
      <c r="BJ209" s="15"/>
      <c r="BK209" s="16"/>
      <c r="BM209" s="15"/>
      <c r="BN209" s="16"/>
      <c r="BP209" s="15"/>
      <c r="BQ209" s="16"/>
      <c r="BS209" s="15"/>
      <c r="BT209" s="16"/>
      <c r="BV209" s="15"/>
      <c r="BW209" s="16"/>
      <c r="BY209" s="15"/>
      <c r="BZ209" s="16"/>
      <c r="CB209" s="15"/>
      <c r="CC209" s="16"/>
      <c r="CE209" s="15"/>
      <c r="CF209" s="16"/>
      <c r="CH209" s="15"/>
      <c r="CI209" s="16"/>
      <c r="CK209" s="234" t="s">
        <v>153</v>
      </c>
      <c r="CL209" s="235">
        <v>70</v>
      </c>
      <c r="CN209" s="15"/>
      <c r="CO209" s="16"/>
    </row>
    <row r="210" spans="1:93" ht="24.95" customHeight="1">
      <c r="A210" s="407" t="str">
        <f ca="1">IFERROR(IF(INDIRECT($A$14&amp;ROW())&lt;&gt;"",COUNTIF(Summary!$B$30:$B$1105,INDIRECT($A$14&amp;ROW())),""),"")</f>
        <v/>
      </c>
      <c r="B210" s="15"/>
      <c r="C210" s="16"/>
      <c r="E210" s="15"/>
      <c r="F210" s="16"/>
      <c r="H210" s="15"/>
      <c r="I210" s="16"/>
      <c r="K210" s="15"/>
      <c r="L210" s="16"/>
      <c r="N210" s="15"/>
      <c r="O210" s="16"/>
      <c r="Q210" s="15"/>
      <c r="R210" s="16"/>
      <c r="T210" s="15"/>
      <c r="U210" s="16"/>
      <c r="W210" s="15"/>
      <c r="X210" s="16"/>
      <c r="Z210" s="15"/>
      <c r="AA210" s="16"/>
      <c r="AC210" s="15"/>
      <c r="AD210" s="16"/>
      <c r="AF210" s="15"/>
      <c r="AG210" s="16"/>
      <c r="AI210" s="15"/>
      <c r="AJ210" s="16"/>
      <c r="AL210" s="15"/>
      <c r="AM210" s="16"/>
      <c r="AO210" s="15"/>
      <c r="AP210" s="16"/>
      <c r="AR210" s="15"/>
      <c r="AS210" s="16"/>
      <c r="AU210" s="15"/>
      <c r="AV210" s="16"/>
      <c r="AX210" s="15"/>
      <c r="AY210" s="400"/>
      <c r="BA210" s="15"/>
      <c r="BB210" s="16"/>
      <c r="BD210" s="15"/>
      <c r="BE210" s="16"/>
      <c r="BG210" s="15"/>
      <c r="BH210" s="16"/>
      <c r="BJ210" s="15"/>
      <c r="BK210" s="16"/>
      <c r="BM210" s="15"/>
      <c r="BN210" s="16"/>
      <c r="BP210" s="15"/>
      <c r="BQ210" s="16"/>
      <c r="BS210" s="15"/>
      <c r="BT210" s="16"/>
      <c r="BV210" s="15"/>
      <c r="BW210" s="16"/>
      <c r="BY210" s="15"/>
      <c r="BZ210" s="16"/>
      <c r="CB210" s="15"/>
      <c r="CC210" s="16"/>
      <c r="CE210" s="15"/>
      <c r="CF210" s="16"/>
      <c r="CH210" s="15"/>
      <c r="CI210" s="16"/>
      <c r="CK210" s="234" t="s">
        <v>281</v>
      </c>
      <c r="CL210" s="235">
        <v>43</v>
      </c>
      <c r="CN210" s="15"/>
      <c r="CO210" s="16"/>
    </row>
    <row r="211" spans="1:93" ht="24.95" customHeight="1">
      <c r="A211" s="407" t="str">
        <f ca="1">IFERROR(IF(INDIRECT($A$14&amp;ROW())&lt;&gt;"",COUNTIF(Summary!$B$30:$B$1105,INDIRECT($A$14&amp;ROW())),""),"")</f>
        <v/>
      </c>
      <c r="B211" s="15"/>
      <c r="C211" s="16"/>
      <c r="E211" s="15"/>
      <c r="F211" s="16"/>
      <c r="H211" s="15"/>
      <c r="I211" s="16"/>
      <c r="K211" s="15"/>
      <c r="L211" s="16"/>
      <c r="N211" s="15"/>
      <c r="O211" s="16"/>
      <c r="Q211" s="15"/>
      <c r="R211" s="16"/>
      <c r="T211" s="15"/>
      <c r="U211" s="16"/>
      <c r="W211" s="15"/>
      <c r="X211" s="16"/>
      <c r="Z211" s="15"/>
      <c r="AA211" s="16"/>
      <c r="AC211" s="15"/>
      <c r="AD211" s="16"/>
      <c r="AF211" s="15"/>
      <c r="AG211" s="16"/>
      <c r="AI211" s="15"/>
      <c r="AJ211" s="16"/>
      <c r="AL211" s="15"/>
      <c r="AM211" s="16"/>
      <c r="AO211" s="15"/>
      <c r="AP211" s="16"/>
      <c r="AR211" s="15"/>
      <c r="AS211" s="16"/>
      <c r="AU211" s="15"/>
      <c r="AV211" s="16"/>
      <c r="AX211" s="15"/>
      <c r="AY211" s="400"/>
      <c r="BA211" s="15"/>
      <c r="BB211" s="16"/>
      <c r="BD211" s="15"/>
      <c r="BE211" s="16"/>
      <c r="BG211" s="15"/>
      <c r="BH211" s="16"/>
      <c r="BJ211" s="15"/>
      <c r="BK211" s="16"/>
      <c r="BM211" s="15"/>
      <c r="BN211" s="16"/>
      <c r="BP211" s="15"/>
      <c r="BQ211" s="16"/>
      <c r="BS211" s="15"/>
      <c r="BT211" s="16"/>
      <c r="BV211" s="15"/>
      <c r="BW211" s="16"/>
      <c r="BY211" s="15"/>
      <c r="BZ211" s="16"/>
      <c r="CB211" s="15"/>
      <c r="CC211" s="16"/>
      <c r="CE211" s="15"/>
      <c r="CF211" s="16"/>
      <c r="CH211" s="15"/>
      <c r="CI211" s="16"/>
      <c r="CK211" s="234" t="s">
        <v>282</v>
      </c>
      <c r="CL211" s="235">
        <v>12</v>
      </c>
      <c r="CN211" s="15"/>
      <c r="CO211" s="16"/>
    </row>
    <row r="212" spans="1:93" ht="24.95" customHeight="1">
      <c r="A212" s="407" t="str">
        <f ca="1">IFERROR(IF(INDIRECT($A$14&amp;ROW())&lt;&gt;"",COUNTIF(Summary!$B$30:$B$1105,INDIRECT($A$14&amp;ROW())),""),"")</f>
        <v/>
      </c>
      <c r="B212" s="15"/>
      <c r="C212" s="16"/>
      <c r="E212" s="15"/>
      <c r="F212" s="16"/>
      <c r="H212" s="15"/>
      <c r="I212" s="16"/>
      <c r="K212" s="15"/>
      <c r="L212" s="16"/>
      <c r="N212" s="15"/>
      <c r="O212" s="16"/>
      <c r="Q212" s="15"/>
      <c r="R212" s="16"/>
      <c r="T212" s="15"/>
      <c r="U212" s="16"/>
      <c r="W212" s="15"/>
      <c r="X212" s="16"/>
      <c r="Z212" s="15"/>
      <c r="AA212" s="16"/>
      <c r="AC212" s="15"/>
      <c r="AD212" s="16"/>
      <c r="AF212" s="15"/>
      <c r="AG212" s="16"/>
      <c r="AI212" s="15"/>
      <c r="AJ212" s="16"/>
      <c r="AL212" s="15"/>
      <c r="AM212" s="16"/>
      <c r="AO212" s="15"/>
      <c r="AP212" s="16"/>
      <c r="AR212" s="15"/>
      <c r="AS212" s="16"/>
      <c r="AU212" s="15"/>
      <c r="AV212" s="16"/>
      <c r="AX212" s="15"/>
      <c r="AY212" s="400"/>
      <c r="BA212" s="15"/>
      <c r="BB212" s="16"/>
      <c r="BD212" s="15"/>
      <c r="BE212" s="16"/>
      <c r="BG212" s="15"/>
      <c r="BH212" s="16"/>
      <c r="BJ212" s="15"/>
      <c r="BK212" s="16"/>
      <c r="BM212" s="15"/>
      <c r="BN212" s="16"/>
      <c r="BP212" s="15"/>
      <c r="BQ212" s="16"/>
      <c r="BS212" s="15"/>
      <c r="BT212" s="16"/>
      <c r="BV212" s="15"/>
      <c r="BW212" s="16"/>
      <c r="BY212" s="15"/>
      <c r="BZ212" s="16"/>
      <c r="CB212" s="15"/>
      <c r="CC212" s="16"/>
      <c r="CE212" s="15"/>
      <c r="CF212" s="16"/>
      <c r="CH212" s="15"/>
      <c r="CI212" s="16"/>
      <c r="CK212" s="234" t="s">
        <v>154</v>
      </c>
      <c r="CL212" s="235">
        <v>41</v>
      </c>
      <c r="CN212" s="15"/>
      <c r="CO212" s="16"/>
    </row>
    <row r="213" spans="1:93" ht="24.95" customHeight="1">
      <c r="A213" s="407" t="str">
        <f ca="1">IFERROR(IF(INDIRECT($A$14&amp;ROW())&lt;&gt;"",COUNTIF(Summary!$B$30:$B$1105,INDIRECT($A$14&amp;ROW())),""),"")</f>
        <v/>
      </c>
      <c r="B213" s="15"/>
      <c r="C213" s="16"/>
      <c r="E213" s="15"/>
      <c r="F213" s="16"/>
      <c r="H213" s="15"/>
      <c r="I213" s="16"/>
      <c r="K213" s="15"/>
      <c r="L213" s="16"/>
      <c r="N213" s="15"/>
      <c r="O213" s="16"/>
      <c r="Q213" s="15"/>
      <c r="R213" s="16"/>
      <c r="T213" s="15"/>
      <c r="U213" s="16"/>
      <c r="W213" s="15"/>
      <c r="X213" s="16"/>
      <c r="Z213" s="15"/>
      <c r="AA213" s="16"/>
      <c r="AC213" s="15"/>
      <c r="AD213" s="16"/>
      <c r="AF213" s="15"/>
      <c r="AG213" s="16"/>
      <c r="AI213" s="15"/>
      <c r="AJ213" s="16"/>
      <c r="AL213" s="15"/>
      <c r="AM213" s="16"/>
      <c r="AO213" s="15"/>
      <c r="AP213" s="16"/>
      <c r="AR213" s="15"/>
      <c r="AS213" s="16"/>
      <c r="AU213" s="15"/>
      <c r="AV213" s="16"/>
      <c r="AX213" s="15"/>
      <c r="AY213" s="400"/>
      <c r="BA213" s="15"/>
      <c r="BB213" s="16"/>
      <c r="BD213" s="15"/>
      <c r="BE213" s="16"/>
      <c r="BG213" s="15"/>
      <c r="BH213" s="16"/>
      <c r="BJ213" s="15"/>
      <c r="BK213" s="16"/>
      <c r="BM213" s="15"/>
      <c r="BN213" s="16"/>
      <c r="BP213" s="15"/>
      <c r="BQ213" s="16"/>
      <c r="BS213" s="15"/>
      <c r="BT213" s="16"/>
      <c r="BV213" s="15"/>
      <c r="BW213" s="16"/>
      <c r="BY213" s="15"/>
      <c r="BZ213" s="16"/>
      <c r="CB213" s="15"/>
      <c r="CC213" s="16"/>
      <c r="CE213" s="15"/>
      <c r="CF213" s="16"/>
      <c r="CH213" s="15"/>
      <c r="CI213" s="16"/>
      <c r="CK213" s="234" t="s">
        <v>283</v>
      </c>
      <c r="CL213" s="235">
        <v>27</v>
      </c>
      <c r="CN213" s="15"/>
      <c r="CO213" s="16"/>
    </row>
    <row r="214" spans="1:93" ht="24.95" customHeight="1">
      <c r="A214" s="407" t="str">
        <f ca="1">IFERROR(IF(INDIRECT($A$14&amp;ROW())&lt;&gt;"",COUNTIF(Summary!$B$30:$B$1105,INDIRECT($A$14&amp;ROW())),""),"")</f>
        <v/>
      </c>
      <c r="B214" s="15"/>
      <c r="C214" s="16"/>
      <c r="E214" s="15"/>
      <c r="F214" s="16"/>
      <c r="H214" s="15"/>
      <c r="I214" s="16"/>
      <c r="K214" s="15"/>
      <c r="L214" s="16"/>
      <c r="N214" s="15"/>
      <c r="O214" s="16"/>
      <c r="Q214" s="15"/>
      <c r="R214" s="16"/>
      <c r="T214" s="15"/>
      <c r="U214" s="16"/>
      <c r="W214" s="15"/>
      <c r="X214" s="16"/>
      <c r="Z214" s="15"/>
      <c r="AA214" s="16"/>
      <c r="AC214" s="15"/>
      <c r="AD214" s="16"/>
      <c r="AF214" s="15"/>
      <c r="AG214" s="16"/>
      <c r="AI214" s="15"/>
      <c r="AJ214" s="16"/>
      <c r="AL214" s="15"/>
      <c r="AM214" s="16"/>
      <c r="AO214" s="15"/>
      <c r="AP214" s="16"/>
      <c r="AR214" s="15"/>
      <c r="AS214" s="16"/>
      <c r="AU214" s="15"/>
      <c r="AV214" s="16"/>
      <c r="AX214" s="15"/>
      <c r="AY214" s="400"/>
      <c r="BA214" s="15"/>
      <c r="BB214" s="16"/>
      <c r="BD214" s="15"/>
      <c r="BE214" s="16"/>
      <c r="BG214" s="15"/>
      <c r="BH214" s="16"/>
      <c r="BJ214" s="15"/>
      <c r="BK214" s="16"/>
      <c r="BM214" s="15"/>
      <c r="BN214" s="16"/>
      <c r="BP214" s="15"/>
      <c r="BQ214" s="16"/>
      <c r="BS214" s="15"/>
      <c r="BT214" s="16"/>
      <c r="BV214" s="15"/>
      <c r="BW214" s="16"/>
      <c r="BY214" s="15"/>
      <c r="BZ214" s="16"/>
      <c r="CB214" s="15"/>
      <c r="CC214" s="16"/>
      <c r="CE214" s="15"/>
      <c r="CF214" s="16"/>
      <c r="CH214" s="15"/>
      <c r="CI214" s="16"/>
      <c r="CK214" s="234" t="s">
        <v>284</v>
      </c>
      <c r="CL214" s="235">
        <v>18</v>
      </c>
      <c r="CN214" s="15"/>
      <c r="CO214" s="16"/>
    </row>
    <row r="215" spans="1:93" ht="24.95" customHeight="1">
      <c r="A215" s="407" t="str">
        <f ca="1">IFERROR(IF(INDIRECT($A$14&amp;ROW())&lt;&gt;"",COUNTIF(Summary!$B$30:$B$1105,INDIRECT($A$14&amp;ROW())),""),"")</f>
        <v/>
      </c>
      <c r="B215" s="15"/>
      <c r="C215" s="16"/>
      <c r="E215" s="15"/>
      <c r="F215" s="16"/>
      <c r="H215" s="15"/>
      <c r="I215" s="16"/>
      <c r="K215" s="15"/>
      <c r="L215" s="16"/>
      <c r="N215" s="15"/>
      <c r="O215" s="16"/>
      <c r="Q215" s="15"/>
      <c r="R215" s="16"/>
      <c r="T215" s="15"/>
      <c r="U215" s="16"/>
      <c r="W215" s="15"/>
      <c r="X215" s="16"/>
      <c r="Z215" s="15"/>
      <c r="AA215" s="16"/>
      <c r="AC215" s="15"/>
      <c r="AD215" s="16"/>
      <c r="AF215" s="15"/>
      <c r="AG215" s="16"/>
      <c r="AI215" s="15"/>
      <c r="AJ215" s="16"/>
      <c r="AL215" s="15"/>
      <c r="AM215" s="16"/>
      <c r="AO215" s="15"/>
      <c r="AP215" s="16"/>
      <c r="AR215" s="15"/>
      <c r="AS215" s="16"/>
      <c r="AU215" s="15"/>
      <c r="AV215" s="16"/>
      <c r="AX215" s="15"/>
      <c r="AY215" s="400"/>
      <c r="BA215" s="15"/>
      <c r="BB215" s="16"/>
      <c r="BD215" s="15"/>
      <c r="BE215" s="16"/>
      <c r="BG215" s="15"/>
      <c r="BH215" s="16"/>
      <c r="BJ215" s="15"/>
      <c r="BK215" s="16"/>
      <c r="BM215" s="15"/>
      <c r="BN215" s="16"/>
      <c r="BP215" s="15"/>
      <c r="BQ215" s="16"/>
      <c r="BS215" s="15"/>
      <c r="BT215" s="16"/>
      <c r="BV215" s="15"/>
      <c r="BW215" s="16"/>
      <c r="BY215" s="15"/>
      <c r="BZ215" s="16"/>
      <c r="CB215" s="15"/>
      <c r="CC215" s="16"/>
      <c r="CE215" s="15"/>
      <c r="CF215" s="16"/>
      <c r="CH215" s="15"/>
      <c r="CI215" s="16"/>
      <c r="CK215" s="234" t="s">
        <v>288</v>
      </c>
      <c r="CL215" s="235">
        <v>15</v>
      </c>
      <c r="CN215" s="15"/>
      <c r="CO215" s="16"/>
    </row>
    <row r="216" spans="1:93" ht="24.95" customHeight="1">
      <c r="A216" s="407" t="str">
        <f ca="1">IFERROR(IF(INDIRECT($A$14&amp;ROW())&lt;&gt;"",COUNTIF(Summary!$B$30:$B$1105,INDIRECT($A$14&amp;ROW())),""),"")</f>
        <v/>
      </c>
      <c r="B216" s="15"/>
      <c r="C216" s="16"/>
      <c r="E216" s="15"/>
      <c r="F216" s="16"/>
      <c r="H216" s="15"/>
      <c r="I216" s="16"/>
      <c r="K216" s="15"/>
      <c r="L216" s="16"/>
      <c r="N216" s="15"/>
      <c r="O216" s="16"/>
      <c r="Q216" s="15"/>
      <c r="R216" s="16"/>
      <c r="T216" s="15"/>
      <c r="U216" s="16"/>
      <c r="W216" s="15"/>
      <c r="X216" s="16"/>
      <c r="Z216" s="15"/>
      <c r="AA216" s="16"/>
      <c r="AC216" s="15"/>
      <c r="AD216" s="16"/>
      <c r="AF216" s="15"/>
      <c r="AG216" s="16"/>
      <c r="AI216" s="15"/>
      <c r="AJ216" s="16"/>
      <c r="AL216" s="15"/>
      <c r="AM216" s="16"/>
      <c r="AO216" s="15"/>
      <c r="AP216" s="16"/>
      <c r="AR216" s="15"/>
      <c r="AS216" s="16"/>
      <c r="AU216" s="15"/>
      <c r="AV216" s="16"/>
      <c r="AX216" s="15"/>
      <c r="AY216" s="400"/>
      <c r="BA216" s="15"/>
      <c r="BB216" s="16"/>
      <c r="BD216" s="15"/>
      <c r="BE216" s="16"/>
      <c r="BG216" s="15"/>
      <c r="BH216" s="16"/>
      <c r="BJ216" s="15"/>
      <c r="BK216" s="16"/>
      <c r="BM216" s="15"/>
      <c r="BN216" s="16"/>
      <c r="BP216" s="15"/>
      <c r="BQ216" s="16"/>
      <c r="BS216" s="15"/>
      <c r="BT216" s="16"/>
      <c r="BV216" s="15"/>
      <c r="BW216" s="16"/>
      <c r="BY216" s="15"/>
      <c r="BZ216" s="16"/>
      <c r="CB216" s="15"/>
      <c r="CC216" s="16"/>
      <c r="CE216" s="15"/>
      <c r="CF216" s="16"/>
      <c r="CH216" s="15"/>
      <c r="CI216" s="16"/>
      <c r="CK216" s="234" t="s">
        <v>155</v>
      </c>
      <c r="CL216" s="235">
        <v>41</v>
      </c>
      <c r="CN216" s="15"/>
      <c r="CO216" s="16"/>
    </row>
    <row r="217" spans="1:93" ht="24.95" customHeight="1">
      <c r="A217" s="407" t="str">
        <f ca="1">IFERROR(IF(INDIRECT($A$14&amp;ROW())&lt;&gt;"",COUNTIF(Summary!$B$30:$B$1105,INDIRECT($A$14&amp;ROW())),""),"")</f>
        <v/>
      </c>
      <c r="B217" s="15"/>
      <c r="C217" s="16"/>
      <c r="E217" s="15"/>
      <c r="F217" s="16"/>
      <c r="H217" s="15"/>
      <c r="I217" s="16"/>
      <c r="K217" s="15"/>
      <c r="L217" s="16"/>
      <c r="N217" s="15"/>
      <c r="O217" s="16"/>
      <c r="Q217" s="15"/>
      <c r="R217" s="16"/>
      <c r="T217" s="15"/>
      <c r="U217" s="16"/>
      <c r="W217" s="15"/>
      <c r="X217" s="16"/>
      <c r="Z217" s="15"/>
      <c r="AA217" s="16"/>
      <c r="AC217" s="15"/>
      <c r="AD217" s="16"/>
      <c r="AF217" s="15"/>
      <c r="AG217" s="16"/>
      <c r="AI217" s="15"/>
      <c r="AJ217" s="16"/>
      <c r="AL217" s="15"/>
      <c r="AM217" s="16"/>
      <c r="AO217" s="15"/>
      <c r="AP217" s="16"/>
      <c r="AR217" s="15"/>
      <c r="AS217" s="16"/>
      <c r="AU217" s="15"/>
      <c r="AV217" s="16"/>
      <c r="AX217" s="15"/>
      <c r="AY217" s="400"/>
      <c r="BA217" s="15"/>
      <c r="BB217" s="16"/>
      <c r="BD217" s="15"/>
      <c r="BE217" s="16"/>
      <c r="BG217" s="15"/>
      <c r="BH217" s="16"/>
      <c r="BJ217" s="15"/>
      <c r="BK217" s="16"/>
      <c r="BM217" s="15"/>
      <c r="BN217" s="16"/>
      <c r="BP217" s="15"/>
      <c r="BQ217" s="16"/>
      <c r="BS217" s="15"/>
      <c r="BT217" s="16"/>
      <c r="BV217" s="15"/>
      <c r="BW217" s="16"/>
      <c r="BY217" s="15"/>
      <c r="BZ217" s="16"/>
      <c r="CB217" s="15"/>
      <c r="CC217" s="16"/>
      <c r="CE217" s="15"/>
      <c r="CF217" s="16"/>
      <c r="CH217" s="15"/>
      <c r="CI217" s="16"/>
      <c r="CK217" s="234" t="s">
        <v>289</v>
      </c>
      <c r="CL217" s="235">
        <v>2</v>
      </c>
      <c r="CN217" s="15"/>
      <c r="CO217" s="16"/>
    </row>
    <row r="218" spans="1:93" ht="24.95" customHeight="1">
      <c r="A218" s="407" t="str">
        <f ca="1">IFERROR(IF(INDIRECT($A$14&amp;ROW())&lt;&gt;"",COUNTIF(Summary!$B$30:$B$1105,INDIRECT($A$14&amp;ROW())),""),"")</f>
        <v/>
      </c>
      <c r="B218" s="15"/>
      <c r="C218" s="16"/>
      <c r="E218" s="15"/>
      <c r="F218" s="16"/>
      <c r="H218" s="15"/>
      <c r="I218" s="16"/>
      <c r="K218" s="15"/>
      <c r="L218" s="16"/>
      <c r="N218" s="15"/>
      <c r="O218" s="16"/>
      <c r="Q218" s="15"/>
      <c r="R218" s="16"/>
      <c r="T218" s="15"/>
      <c r="U218" s="16"/>
      <c r="W218" s="15"/>
      <c r="X218" s="16"/>
      <c r="Z218" s="15"/>
      <c r="AA218" s="16"/>
      <c r="AC218" s="15"/>
      <c r="AD218" s="16"/>
      <c r="AF218" s="15"/>
      <c r="AG218" s="16"/>
      <c r="AI218" s="15"/>
      <c r="AJ218" s="16"/>
      <c r="AL218" s="15"/>
      <c r="AM218" s="16"/>
      <c r="AO218" s="15"/>
      <c r="AP218" s="16"/>
      <c r="AR218" s="15"/>
      <c r="AS218" s="16"/>
      <c r="AU218" s="15"/>
      <c r="AV218" s="16"/>
      <c r="AX218" s="15"/>
      <c r="AY218" s="400"/>
      <c r="BA218" s="15"/>
      <c r="BB218" s="16"/>
      <c r="BD218" s="15"/>
      <c r="BE218" s="16"/>
      <c r="BG218" s="15"/>
      <c r="BH218" s="16"/>
      <c r="BJ218" s="15"/>
      <c r="BK218" s="16"/>
      <c r="BM218" s="15"/>
      <c r="BN218" s="16"/>
      <c r="BP218" s="15"/>
      <c r="BQ218" s="16"/>
      <c r="BS218" s="15"/>
      <c r="BT218" s="16"/>
      <c r="BV218" s="15"/>
      <c r="BW218" s="16"/>
      <c r="BY218" s="15"/>
      <c r="BZ218" s="16"/>
      <c r="CB218" s="15"/>
      <c r="CC218" s="16"/>
      <c r="CE218" s="15"/>
      <c r="CF218" s="16"/>
      <c r="CH218" s="15"/>
      <c r="CI218" s="16"/>
      <c r="CK218" s="234" t="s">
        <v>290</v>
      </c>
      <c r="CL218" s="235">
        <v>16</v>
      </c>
      <c r="CN218" s="15"/>
      <c r="CO218" s="16"/>
    </row>
    <row r="219" spans="1:93" ht="24.95" customHeight="1">
      <c r="A219" s="407" t="str">
        <f ca="1">IFERROR(IF(INDIRECT($A$14&amp;ROW())&lt;&gt;"",COUNTIF(Summary!$B$30:$B$1105,INDIRECT($A$14&amp;ROW())),""),"")</f>
        <v/>
      </c>
      <c r="B219" s="15"/>
      <c r="C219" s="16"/>
      <c r="E219" s="15"/>
      <c r="F219" s="16"/>
      <c r="H219" s="15"/>
      <c r="I219" s="16"/>
      <c r="K219" s="15"/>
      <c r="L219" s="16"/>
      <c r="N219" s="15"/>
      <c r="O219" s="16"/>
      <c r="Q219" s="15"/>
      <c r="R219" s="16"/>
      <c r="T219" s="15"/>
      <c r="U219" s="16"/>
      <c r="W219" s="15"/>
      <c r="X219" s="16"/>
      <c r="Z219" s="15"/>
      <c r="AA219" s="16"/>
      <c r="AC219" s="15"/>
      <c r="AD219" s="16"/>
      <c r="AF219" s="15"/>
      <c r="AG219" s="16"/>
      <c r="AI219" s="15"/>
      <c r="AJ219" s="16"/>
      <c r="AL219" s="15"/>
      <c r="AM219" s="16"/>
      <c r="AO219" s="15"/>
      <c r="AP219" s="16"/>
      <c r="AR219" s="15"/>
      <c r="AS219" s="16"/>
      <c r="AU219" s="15"/>
      <c r="AV219" s="16"/>
      <c r="AX219" s="15"/>
      <c r="AY219" s="400"/>
      <c r="BA219" s="15"/>
      <c r="BB219" s="16"/>
      <c r="BD219" s="15"/>
      <c r="BE219" s="16"/>
      <c r="BG219" s="15"/>
      <c r="BH219" s="16"/>
      <c r="BJ219" s="15"/>
      <c r="BK219" s="16"/>
      <c r="BM219" s="15"/>
      <c r="BN219" s="16"/>
      <c r="BP219" s="15"/>
      <c r="BQ219" s="16"/>
      <c r="BS219" s="15"/>
      <c r="BT219" s="16"/>
      <c r="BV219" s="15"/>
      <c r="BW219" s="16"/>
      <c r="BY219" s="15"/>
      <c r="BZ219" s="16"/>
      <c r="CB219" s="15"/>
      <c r="CC219" s="16"/>
      <c r="CE219" s="15"/>
      <c r="CF219" s="16"/>
      <c r="CH219" s="15"/>
      <c r="CI219" s="16"/>
      <c r="CK219" s="234" t="s">
        <v>291</v>
      </c>
      <c r="CL219" s="235">
        <v>8</v>
      </c>
      <c r="CN219" s="15"/>
      <c r="CO219" s="16"/>
    </row>
    <row r="220" spans="1:93" ht="24.95" customHeight="1">
      <c r="A220" s="407" t="str">
        <f ca="1">IFERROR(IF(INDIRECT($A$14&amp;ROW())&lt;&gt;"",COUNTIF(Summary!$B$30:$B$1105,INDIRECT($A$14&amp;ROW())),""),"")</f>
        <v/>
      </c>
      <c r="B220" s="15"/>
      <c r="C220" s="16"/>
      <c r="E220" s="15"/>
      <c r="F220" s="16"/>
      <c r="H220" s="15"/>
      <c r="I220" s="16"/>
      <c r="K220" s="15"/>
      <c r="L220" s="16"/>
      <c r="N220" s="15"/>
      <c r="O220" s="16"/>
      <c r="Q220" s="15"/>
      <c r="R220" s="16"/>
      <c r="T220" s="15"/>
      <c r="U220" s="16"/>
      <c r="W220" s="15"/>
      <c r="X220" s="16"/>
      <c r="Z220" s="15"/>
      <c r="AA220" s="16"/>
      <c r="AC220" s="15"/>
      <c r="AD220" s="16"/>
      <c r="AF220" s="15"/>
      <c r="AG220" s="16"/>
      <c r="AI220" s="15"/>
      <c r="AJ220" s="16"/>
      <c r="AL220" s="15"/>
      <c r="AM220" s="16"/>
      <c r="AO220" s="15"/>
      <c r="AP220" s="16"/>
      <c r="AR220" s="15"/>
      <c r="AS220" s="16"/>
      <c r="AU220" s="15"/>
      <c r="AV220" s="16"/>
      <c r="AX220" s="15"/>
      <c r="AY220" s="400"/>
      <c r="BA220" s="15"/>
      <c r="BB220" s="16"/>
      <c r="BD220" s="15"/>
      <c r="BE220" s="16"/>
      <c r="BG220" s="15"/>
      <c r="BH220" s="16"/>
      <c r="BJ220" s="15"/>
      <c r="BK220" s="16"/>
      <c r="BM220" s="15"/>
      <c r="BN220" s="16"/>
      <c r="BP220" s="15"/>
      <c r="BQ220" s="16"/>
      <c r="BS220" s="15"/>
      <c r="BT220" s="16"/>
      <c r="BV220" s="15"/>
      <c r="BW220" s="16"/>
      <c r="BY220" s="15"/>
      <c r="BZ220" s="16"/>
      <c r="CB220" s="15"/>
      <c r="CC220" s="16"/>
      <c r="CE220" s="15"/>
      <c r="CF220" s="16"/>
      <c r="CH220" s="15"/>
      <c r="CI220" s="16"/>
      <c r="CK220" s="234" t="s">
        <v>292</v>
      </c>
      <c r="CL220" s="235">
        <v>6</v>
      </c>
      <c r="CN220" s="15"/>
      <c r="CO220" s="16"/>
    </row>
    <row r="221" spans="1:93" ht="24.95" customHeight="1">
      <c r="A221" s="407" t="str">
        <f ca="1">IFERROR(IF(INDIRECT($A$14&amp;ROW())&lt;&gt;"",COUNTIF(Summary!$B$30:$B$1105,INDIRECT($A$14&amp;ROW())),""),"")</f>
        <v/>
      </c>
      <c r="B221" s="15"/>
      <c r="C221" s="16"/>
      <c r="E221" s="15"/>
      <c r="F221" s="16"/>
      <c r="H221" s="15"/>
      <c r="I221" s="16"/>
      <c r="K221" s="15"/>
      <c r="L221" s="16"/>
      <c r="N221" s="15"/>
      <c r="O221" s="16"/>
      <c r="Q221" s="15"/>
      <c r="R221" s="16"/>
      <c r="T221" s="15"/>
      <c r="U221" s="16"/>
      <c r="W221" s="15"/>
      <c r="X221" s="16"/>
      <c r="Z221" s="15"/>
      <c r="AA221" s="16"/>
      <c r="AC221" s="15"/>
      <c r="AD221" s="16"/>
      <c r="AF221" s="15"/>
      <c r="AG221" s="16"/>
      <c r="AI221" s="15"/>
      <c r="AJ221" s="16"/>
      <c r="AL221" s="15"/>
      <c r="AM221" s="16"/>
      <c r="AO221" s="15"/>
      <c r="AP221" s="16"/>
      <c r="AR221" s="15"/>
      <c r="AS221" s="16"/>
      <c r="AU221" s="15"/>
      <c r="AV221" s="16"/>
      <c r="AX221" s="15"/>
      <c r="AY221" s="400"/>
      <c r="BA221" s="15"/>
      <c r="BB221" s="16"/>
      <c r="BD221" s="15"/>
      <c r="BE221" s="16"/>
      <c r="BG221" s="15"/>
      <c r="BH221" s="16"/>
      <c r="BJ221" s="15"/>
      <c r="BK221" s="16"/>
      <c r="BM221" s="15"/>
      <c r="BN221" s="16"/>
      <c r="BP221" s="15"/>
      <c r="BQ221" s="16"/>
      <c r="BS221" s="15"/>
      <c r="BT221" s="16"/>
      <c r="BV221" s="15"/>
      <c r="BW221" s="16"/>
      <c r="BY221" s="15"/>
      <c r="BZ221" s="16"/>
      <c r="CB221" s="15"/>
      <c r="CC221" s="16"/>
      <c r="CE221" s="15"/>
      <c r="CF221" s="16"/>
      <c r="CH221" s="15"/>
      <c r="CI221" s="16"/>
      <c r="CK221" s="234" t="s">
        <v>294</v>
      </c>
      <c r="CL221" s="235">
        <v>2</v>
      </c>
      <c r="CN221" s="15"/>
      <c r="CO221" s="16"/>
    </row>
    <row r="222" spans="1:93" ht="24.95" customHeight="1">
      <c r="A222" s="407" t="str">
        <f ca="1">IFERROR(IF(INDIRECT($A$14&amp;ROW())&lt;&gt;"",COUNTIF(Summary!$B$30:$B$1105,INDIRECT($A$14&amp;ROW())),""),"")</f>
        <v/>
      </c>
      <c r="B222" s="15"/>
      <c r="C222" s="16"/>
      <c r="E222" s="15"/>
      <c r="F222" s="16"/>
      <c r="H222" s="15"/>
      <c r="I222" s="16"/>
      <c r="K222" s="15"/>
      <c r="L222" s="16"/>
      <c r="N222" s="15"/>
      <c r="O222" s="16"/>
      <c r="Q222" s="15"/>
      <c r="R222" s="16"/>
      <c r="T222" s="15"/>
      <c r="U222" s="16"/>
      <c r="W222" s="15"/>
      <c r="X222" s="16"/>
      <c r="Z222" s="15"/>
      <c r="AA222" s="16"/>
      <c r="AC222" s="15"/>
      <c r="AD222" s="16"/>
      <c r="AF222" s="15"/>
      <c r="AG222" s="16"/>
      <c r="AI222" s="15"/>
      <c r="AJ222" s="16"/>
      <c r="AL222" s="15"/>
      <c r="AM222" s="16"/>
      <c r="AO222" s="15"/>
      <c r="AP222" s="16"/>
      <c r="AR222" s="15"/>
      <c r="AS222" s="16"/>
      <c r="AU222" s="15"/>
      <c r="AV222" s="16"/>
      <c r="AX222" s="15"/>
      <c r="AY222" s="400"/>
      <c r="BA222" s="15"/>
      <c r="BB222" s="16"/>
      <c r="BD222" s="15"/>
      <c r="BE222" s="16"/>
      <c r="BG222" s="15"/>
      <c r="BH222" s="16"/>
      <c r="BJ222" s="15"/>
      <c r="BK222" s="16"/>
      <c r="BM222" s="15"/>
      <c r="BN222" s="16"/>
      <c r="BP222" s="15"/>
      <c r="BQ222" s="16"/>
      <c r="BS222" s="15"/>
      <c r="BT222" s="16"/>
      <c r="BV222" s="15"/>
      <c r="BW222" s="16"/>
      <c r="BY222" s="15"/>
      <c r="BZ222" s="16"/>
      <c r="CB222" s="15"/>
      <c r="CC222" s="16"/>
      <c r="CE222" s="15"/>
      <c r="CF222" s="16"/>
      <c r="CH222" s="15"/>
      <c r="CI222" s="16"/>
      <c r="CK222" s="234" t="s">
        <v>295</v>
      </c>
      <c r="CL222" s="235">
        <v>8</v>
      </c>
      <c r="CN222" s="15"/>
      <c r="CO222" s="16"/>
    </row>
    <row r="223" spans="1:93" ht="24.95" customHeight="1">
      <c r="A223" s="407" t="str">
        <f ca="1">IFERROR(IF(INDIRECT($A$14&amp;ROW())&lt;&gt;"",COUNTIF(Summary!$B$30:$B$1105,INDIRECT($A$14&amp;ROW())),""),"")</f>
        <v/>
      </c>
      <c r="B223" s="15"/>
      <c r="C223" s="16"/>
      <c r="E223" s="15"/>
      <c r="F223" s="16"/>
      <c r="H223" s="15"/>
      <c r="I223" s="16"/>
      <c r="K223" s="15"/>
      <c r="L223" s="16"/>
      <c r="N223" s="15"/>
      <c r="O223" s="16"/>
      <c r="Q223" s="15"/>
      <c r="R223" s="16"/>
      <c r="T223" s="15"/>
      <c r="U223" s="16"/>
      <c r="W223" s="15"/>
      <c r="X223" s="16"/>
      <c r="Z223" s="15"/>
      <c r="AA223" s="16"/>
      <c r="AC223" s="15"/>
      <c r="AD223" s="16"/>
      <c r="AF223" s="15"/>
      <c r="AG223" s="16"/>
      <c r="AI223" s="15"/>
      <c r="AJ223" s="16"/>
      <c r="AL223" s="15"/>
      <c r="AM223" s="16"/>
      <c r="AO223" s="15"/>
      <c r="AP223" s="16"/>
      <c r="AR223" s="15"/>
      <c r="AS223" s="16"/>
      <c r="AU223" s="15"/>
      <c r="AV223" s="16"/>
      <c r="AX223" s="15"/>
      <c r="AY223" s="400"/>
      <c r="BA223" s="15"/>
      <c r="BB223" s="16"/>
      <c r="BD223" s="15"/>
      <c r="BE223" s="16"/>
      <c r="BG223" s="15"/>
      <c r="BH223" s="16"/>
      <c r="BJ223" s="15"/>
      <c r="BK223" s="16"/>
      <c r="BM223" s="15"/>
      <c r="BN223" s="16"/>
      <c r="BP223" s="15"/>
      <c r="BQ223" s="16"/>
      <c r="BS223" s="15"/>
      <c r="BT223" s="16"/>
      <c r="BV223" s="15"/>
      <c r="BW223" s="16"/>
      <c r="BY223" s="15"/>
      <c r="BZ223" s="16"/>
      <c r="CB223" s="15"/>
      <c r="CC223" s="16"/>
      <c r="CE223" s="15"/>
      <c r="CF223" s="16"/>
      <c r="CH223" s="15"/>
      <c r="CI223" s="16"/>
      <c r="CK223" s="234" t="s">
        <v>299</v>
      </c>
      <c r="CL223" s="235">
        <v>25</v>
      </c>
      <c r="CN223" s="15"/>
      <c r="CO223" s="16"/>
    </row>
    <row r="224" spans="1:93" ht="24.95" customHeight="1">
      <c r="A224" s="407" t="str">
        <f ca="1">IFERROR(IF(INDIRECT($A$14&amp;ROW())&lt;&gt;"",COUNTIF(Summary!$B$30:$B$1105,INDIRECT($A$14&amp;ROW())),""),"")</f>
        <v/>
      </c>
      <c r="B224" s="15"/>
      <c r="C224" s="16"/>
      <c r="E224" s="15"/>
      <c r="F224" s="16"/>
      <c r="H224" s="15"/>
      <c r="I224" s="16"/>
      <c r="K224" s="15"/>
      <c r="L224" s="16"/>
      <c r="N224" s="15"/>
      <c r="O224" s="16"/>
      <c r="Q224" s="15"/>
      <c r="R224" s="16"/>
      <c r="T224" s="15"/>
      <c r="U224" s="16"/>
      <c r="W224" s="15"/>
      <c r="X224" s="16"/>
      <c r="Z224" s="15"/>
      <c r="AA224" s="16"/>
      <c r="AC224" s="15"/>
      <c r="AD224" s="16"/>
      <c r="AF224" s="15"/>
      <c r="AG224" s="16"/>
      <c r="AI224" s="15"/>
      <c r="AJ224" s="16"/>
      <c r="AL224" s="15"/>
      <c r="AM224" s="16"/>
      <c r="AO224" s="15"/>
      <c r="AP224" s="16"/>
      <c r="AR224" s="15"/>
      <c r="AS224" s="16"/>
      <c r="AU224" s="15"/>
      <c r="AV224" s="16"/>
      <c r="AX224" s="15"/>
      <c r="AY224" s="400"/>
      <c r="BA224" s="15"/>
      <c r="BB224" s="16"/>
      <c r="BD224" s="15"/>
      <c r="BE224" s="16"/>
      <c r="BG224" s="15"/>
      <c r="BH224" s="16"/>
      <c r="BJ224" s="15"/>
      <c r="BK224" s="16"/>
      <c r="BM224" s="15"/>
      <c r="BN224" s="16"/>
      <c r="BP224" s="15"/>
      <c r="BQ224" s="16"/>
      <c r="BS224" s="15"/>
      <c r="BT224" s="16"/>
      <c r="BV224" s="15"/>
      <c r="BW224" s="16"/>
      <c r="BY224" s="15"/>
      <c r="BZ224" s="16"/>
      <c r="CB224" s="15"/>
      <c r="CC224" s="16"/>
      <c r="CE224" s="15"/>
      <c r="CF224" s="16"/>
      <c r="CH224" s="15"/>
      <c r="CI224" s="16"/>
      <c r="CK224" s="234" t="s">
        <v>300</v>
      </c>
      <c r="CL224" s="235">
        <v>42</v>
      </c>
      <c r="CN224" s="15"/>
      <c r="CO224" s="16"/>
    </row>
    <row r="225" spans="1:93" ht="24.95" customHeight="1">
      <c r="A225" s="407" t="str">
        <f ca="1">IFERROR(IF(INDIRECT($A$14&amp;ROW())&lt;&gt;"",COUNTIF(Summary!$B$30:$B$1105,INDIRECT($A$14&amp;ROW())),""),"")</f>
        <v/>
      </c>
      <c r="B225" s="15"/>
      <c r="C225" s="16"/>
      <c r="E225" s="15"/>
      <c r="F225" s="16"/>
      <c r="H225" s="15"/>
      <c r="I225" s="16"/>
      <c r="K225" s="15"/>
      <c r="L225" s="16"/>
      <c r="N225" s="15"/>
      <c r="O225" s="16"/>
      <c r="Q225" s="15"/>
      <c r="R225" s="16"/>
      <c r="T225" s="15"/>
      <c r="U225" s="16"/>
      <c r="W225" s="15"/>
      <c r="X225" s="16"/>
      <c r="Z225" s="15"/>
      <c r="AA225" s="16"/>
      <c r="AC225" s="15"/>
      <c r="AD225" s="16"/>
      <c r="AF225" s="15"/>
      <c r="AG225" s="16"/>
      <c r="AI225" s="15"/>
      <c r="AJ225" s="16"/>
      <c r="AL225" s="15"/>
      <c r="AM225" s="16"/>
      <c r="AO225" s="15"/>
      <c r="AP225" s="16"/>
      <c r="AR225" s="15"/>
      <c r="AS225" s="16"/>
      <c r="AU225" s="15"/>
      <c r="AV225" s="16"/>
      <c r="AX225" s="15"/>
      <c r="AY225" s="400"/>
      <c r="BA225" s="15"/>
      <c r="BB225" s="16"/>
      <c r="BD225" s="15"/>
      <c r="BE225" s="16"/>
      <c r="BG225" s="15"/>
      <c r="BH225" s="16"/>
      <c r="BJ225" s="15"/>
      <c r="BK225" s="16"/>
      <c r="BM225" s="15"/>
      <c r="BN225" s="16"/>
      <c r="BP225" s="15"/>
      <c r="BQ225" s="16"/>
      <c r="BS225" s="15"/>
      <c r="BT225" s="16"/>
      <c r="BV225" s="15"/>
      <c r="BW225" s="16"/>
      <c r="BY225" s="15"/>
      <c r="BZ225" s="16"/>
      <c r="CB225" s="15"/>
      <c r="CC225" s="16"/>
      <c r="CE225" s="15"/>
      <c r="CF225" s="16"/>
      <c r="CH225" s="15"/>
      <c r="CI225" s="16"/>
      <c r="CK225" s="234" t="s">
        <v>301</v>
      </c>
      <c r="CL225" s="235">
        <v>4</v>
      </c>
      <c r="CN225" s="15"/>
      <c r="CO225" s="16"/>
    </row>
    <row r="226" spans="1:93" ht="24.95" customHeight="1">
      <c r="A226" s="407" t="str">
        <f ca="1">IFERROR(IF(INDIRECT($A$14&amp;ROW())&lt;&gt;"",COUNTIF(Summary!$B$30:$B$1105,INDIRECT($A$14&amp;ROW())),""),"")</f>
        <v/>
      </c>
      <c r="B226" s="15"/>
      <c r="C226" s="16"/>
      <c r="E226" s="15"/>
      <c r="F226" s="16"/>
      <c r="H226" s="15"/>
      <c r="I226" s="16"/>
      <c r="K226" s="15"/>
      <c r="L226" s="16"/>
      <c r="N226" s="15"/>
      <c r="O226" s="16"/>
      <c r="Q226" s="15"/>
      <c r="R226" s="16"/>
      <c r="T226" s="15"/>
      <c r="U226" s="16"/>
      <c r="W226" s="15"/>
      <c r="X226" s="16"/>
      <c r="Z226" s="15"/>
      <c r="AA226" s="16"/>
      <c r="AC226" s="15"/>
      <c r="AD226" s="16"/>
      <c r="AF226" s="15"/>
      <c r="AG226" s="16"/>
      <c r="AI226" s="15"/>
      <c r="AJ226" s="16"/>
      <c r="AL226" s="15"/>
      <c r="AM226" s="16"/>
      <c r="AO226" s="15"/>
      <c r="AP226" s="16"/>
      <c r="AR226" s="15"/>
      <c r="AS226" s="16"/>
      <c r="AU226" s="15"/>
      <c r="AV226" s="16"/>
      <c r="AX226" s="15"/>
      <c r="AY226" s="400"/>
      <c r="BA226" s="15"/>
      <c r="BB226" s="16"/>
      <c r="BD226" s="15"/>
      <c r="BE226" s="16"/>
      <c r="BG226" s="15"/>
      <c r="BH226" s="16"/>
      <c r="BJ226" s="15"/>
      <c r="BK226" s="16"/>
      <c r="BM226" s="15"/>
      <c r="BN226" s="16"/>
      <c r="BP226" s="15"/>
      <c r="BQ226" s="16"/>
      <c r="BS226" s="15"/>
      <c r="BT226" s="16"/>
      <c r="BV226" s="15"/>
      <c r="BW226" s="16"/>
      <c r="BY226" s="15"/>
      <c r="BZ226" s="16"/>
      <c r="CB226" s="15"/>
      <c r="CC226" s="16"/>
      <c r="CE226" s="15"/>
      <c r="CF226" s="16"/>
      <c r="CH226" s="15"/>
      <c r="CI226" s="16"/>
      <c r="CK226" s="234" t="s">
        <v>302</v>
      </c>
      <c r="CL226" s="235">
        <v>1</v>
      </c>
      <c r="CN226" s="15"/>
      <c r="CO226" s="16"/>
    </row>
    <row r="227" spans="1:93" ht="24.95" customHeight="1">
      <c r="A227" s="407" t="str">
        <f ca="1">IFERROR(IF(INDIRECT($A$14&amp;ROW())&lt;&gt;"",COUNTIF(Summary!$B$30:$B$1105,INDIRECT($A$14&amp;ROW())),""),"")</f>
        <v/>
      </c>
      <c r="B227" s="15"/>
      <c r="C227" s="16"/>
      <c r="E227" s="15"/>
      <c r="F227" s="16"/>
      <c r="H227" s="15"/>
      <c r="I227" s="16"/>
      <c r="K227" s="15"/>
      <c r="L227" s="16"/>
      <c r="N227" s="15"/>
      <c r="O227" s="16"/>
      <c r="Q227" s="15"/>
      <c r="R227" s="16"/>
      <c r="T227" s="15"/>
      <c r="U227" s="16"/>
      <c r="W227" s="15"/>
      <c r="X227" s="16"/>
      <c r="Z227" s="15"/>
      <c r="AA227" s="16"/>
      <c r="AC227" s="15"/>
      <c r="AD227" s="16"/>
      <c r="AF227" s="15"/>
      <c r="AG227" s="16"/>
      <c r="AI227" s="15"/>
      <c r="AJ227" s="16"/>
      <c r="AL227" s="15"/>
      <c r="AM227" s="16"/>
      <c r="AO227" s="15"/>
      <c r="AP227" s="16"/>
      <c r="AR227" s="15"/>
      <c r="AS227" s="16"/>
      <c r="AU227" s="15"/>
      <c r="AV227" s="16"/>
      <c r="AX227" s="15"/>
      <c r="AY227" s="400"/>
      <c r="BA227" s="15"/>
      <c r="BB227" s="16"/>
      <c r="BD227" s="15"/>
      <c r="BE227" s="16"/>
      <c r="BG227" s="15"/>
      <c r="BH227" s="16"/>
      <c r="BJ227" s="15"/>
      <c r="BK227" s="16"/>
      <c r="BM227" s="15"/>
      <c r="BN227" s="16"/>
      <c r="BP227" s="15"/>
      <c r="BQ227" s="16"/>
      <c r="BS227" s="15"/>
      <c r="BT227" s="16"/>
      <c r="BV227" s="15"/>
      <c r="BW227" s="16"/>
      <c r="BY227" s="15"/>
      <c r="BZ227" s="16"/>
      <c r="CB227" s="15"/>
      <c r="CC227" s="16"/>
      <c r="CE227" s="15"/>
      <c r="CF227" s="16"/>
      <c r="CH227" s="15"/>
      <c r="CI227" s="16"/>
      <c r="CK227" s="234" t="s">
        <v>304</v>
      </c>
      <c r="CL227" s="235">
        <v>10</v>
      </c>
      <c r="CN227" s="15"/>
      <c r="CO227" s="16"/>
    </row>
    <row r="228" spans="1:93" ht="24.95" customHeight="1">
      <c r="A228" s="407" t="str">
        <f ca="1">IFERROR(IF(INDIRECT($A$14&amp;ROW())&lt;&gt;"",COUNTIF(Summary!$B$30:$B$1105,INDIRECT($A$14&amp;ROW())),""),"")</f>
        <v/>
      </c>
      <c r="B228" s="15"/>
      <c r="C228" s="16"/>
      <c r="E228" s="15"/>
      <c r="F228" s="16"/>
      <c r="H228" s="15"/>
      <c r="I228" s="16"/>
      <c r="K228" s="15"/>
      <c r="L228" s="16"/>
      <c r="N228" s="15"/>
      <c r="O228" s="16"/>
      <c r="Q228" s="15"/>
      <c r="R228" s="16"/>
      <c r="T228" s="15"/>
      <c r="U228" s="16"/>
      <c r="W228" s="15"/>
      <c r="X228" s="16"/>
      <c r="Z228" s="15"/>
      <c r="AA228" s="16"/>
      <c r="AC228" s="15"/>
      <c r="AD228" s="16"/>
      <c r="AF228" s="15"/>
      <c r="AG228" s="16"/>
      <c r="AI228" s="15"/>
      <c r="AJ228" s="16"/>
      <c r="AL228" s="15"/>
      <c r="AM228" s="16"/>
      <c r="AO228" s="15"/>
      <c r="AP228" s="16"/>
      <c r="AR228" s="15"/>
      <c r="AS228" s="16"/>
      <c r="AU228" s="15"/>
      <c r="AV228" s="16"/>
      <c r="AX228" s="15"/>
      <c r="AY228" s="400"/>
      <c r="BA228" s="15"/>
      <c r="BB228" s="16"/>
      <c r="BD228" s="15"/>
      <c r="BE228" s="16"/>
      <c r="BG228" s="15"/>
      <c r="BH228" s="16"/>
      <c r="BJ228" s="15"/>
      <c r="BK228" s="16"/>
      <c r="BM228" s="15"/>
      <c r="BN228" s="16"/>
      <c r="BP228" s="15"/>
      <c r="BQ228" s="16"/>
      <c r="BS228" s="15"/>
      <c r="BT228" s="16"/>
      <c r="BV228" s="15"/>
      <c r="BW228" s="16"/>
      <c r="BY228" s="15"/>
      <c r="BZ228" s="16"/>
      <c r="CB228" s="15"/>
      <c r="CC228" s="16"/>
      <c r="CE228" s="15"/>
      <c r="CF228" s="16"/>
      <c r="CH228" s="15"/>
      <c r="CI228" s="16"/>
      <c r="CK228" s="234" t="s">
        <v>305</v>
      </c>
      <c r="CL228" s="235">
        <v>6</v>
      </c>
      <c r="CN228" s="15"/>
      <c r="CO228" s="16"/>
    </row>
    <row r="229" spans="1:93" ht="24.95" customHeight="1">
      <c r="A229" s="407" t="str">
        <f ca="1">IFERROR(IF(INDIRECT($A$14&amp;ROW())&lt;&gt;"",COUNTIF(Summary!$B$30:$B$1105,INDIRECT($A$14&amp;ROW())),""),"")</f>
        <v/>
      </c>
      <c r="B229" s="15"/>
      <c r="C229" s="16"/>
      <c r="E229" s="15"/>
      <c r="F229" s="16"/>
      <c r="H229" s="15"/>
      <c r="I229" s="16"/>
      <c r="K229" s="15"/>
      <c r="L229" s="16"/>
      <c r="N229" s="15"/>
      <c r="O229" s="16"/>
      <c r="Q229" s="15"/>
      <c r="R229" s="16"/>
      <c r="T229" s="15"/>
      <c r="U229" s="16"/>
      <c r="W229" s="15"/>
      <c r="X229" s="16"/>
      <c r="Z229" s="15"/>
      <c r="AA229" s="16"/>
      <c r="AC229" s="15"/>
      <c r="AD229" s="16"/>
      <c r="AF229" s="15"/>
      <c r="AG229" s="16"/>
      <c r="AI229" s="15"/>
      <c r="AJ229" s="16"/>
      <c r="AL229" s="15"/>
      <c r="AM229" s="16"/>
      <c r="AO229" s="15"/>
      <c r="AP229" s="16"/>
      <c r="AR229" s="15"/>
      <c r="AS229" s="16"/>
      <c r="AU229" s="15"/>
      <c r="AV229" s="16"/>
      <c r="AX229" s="15"/>
      <c r="AY229" s="400"/>
      <c r="BA229" s="15"/>
      <c r="BB229" s="16"/>
      <c r="BD229" s="15"/>
      <c r="BE229" s="16"/>
      <c r="BG229" s="15"/>
      <c r="BH229" s="16"/>
      <c r="BJ229" s="15"/>
      <c r="BK229" s="16"/>
      <c r="BM229" s="15"/>
      <c r="BN229" s="16"/>
      <c r="BP229" s="15"/>
      <c r="BQ229" s="16"/>
      <c r="BS229" s="15"/>
      <c r="BT229" s="16"/>
      <c r="BV229" s="15"/>
      <c r="BW229" s="16"/>
      <c r="BY229" s="15"/>
      <c r="BZ229" s="16"/>
      <c r="CB229" s="15"/>
      <c r="CC229" s="16"/>
      <c r="CE229" s="15"/>
      <c r="CF229" s="16"/>
      <c r="CH229" s="15"/>
      <c r="CI229" s="16"/>
      <c r="CK229" s="234" t="s">
        <v>306</v>
      </c>
      <c r="CL229" s="235">
        <v>7</v>
      </c>
      <c r="CN229" s="15"/>
      <c r="CO229" s="16"/>
    </row>
    <row r="230" spans="1:93" ht="24.95" customHeight="1">
      <c r="A230" s="407" t="str">
        <f ca="1">IFERROR(IF(INDIRECT($A$14&amp;ROW())&lt;&gt;"",COUNTIF(Summary!$B$30:$B$1105,INDIRECT($A$14&amp;ROW())),""),"")</f>
        <v/>
      </c>
      <c r="B230" s="15"/>
      <c r="C230" s="16"/>
      <c r="E230" s="15"/>
      <c r="F230" s="16"/>
      <c r="H230" s="15"/>
      <c r="I230" s="16"/>
      <c r="K230" s="15"/>
      <c r="L230" s="16"/>
      <c r="N230" s="15"/>
      <c r="O230" s="16"/>
      <c r="Q230" s="15"/>
      <c r="R230" s="16"/>
      <c r="T230" s="15"/>
      <c r="U230" s="16"/>
      <c r="W230" s="15"/>
      <c r="X230" s="16"/>
      <c r="Z230" s="15"/>
      <c r="AA230" s="16"/>
      <c r="AC230" s="15"/>
      <c r="AD230" s="16"/>
      <c r="AF230" s="15"/>
      <c r="AG230" s="16"/>
      <c r="AI230" s="15"/>
      <c r="AJ230" s="16"/>
      <c r="AL230" s="15"/>
      <c r="AM230" s="16"/>
      <c r="AO230" s="15"/>
      <c r="AP230" s="16"/>
      <c r="AR230" s="15"/>
      <c r="AS230" s="16"/>
      <c r="AU230" s="15"/>
      <c r="AV230" s="16"/>
      <c r="AX230" s="15"/>
      <c r="AY230" s="400"/>
      <c r="BA230" s="15"/>
      <c r="BB230" s="16"/>
      <c r="BD230" s="15"/>
      <c r="BE230" s="16"/>
      <c r="BG230" s="15"/>
      <c r="BH230" s="16"/>
      <c r="BJ230" s="15"/>
      <c r="BK230" s="16"/>
      <c r="BM230" s="15"/>
      <c r="BN230" s="16"/>
      <c r="BP230" s="15"/>
      <c r="BQ230" s="16"/>
      <c r="BS230" s="15"/>
      <c r="BT230" s="16"/>
      <c r="BV230" s="15"/>
      <c r="BW230" s="16"/>
      <c r="BY230" s="15"/>
      <c r="BZ230" s="16"/>
      <c r="CB230" s="15"/>
      <c r="CC230" s="16"/>
      <c r="CE230" s="15"/>
      <c r="CF230" s="16"/>
      <c r="CH230" s="15"/>
      <c r="CI230" s="16"/>
      <c r="CK230" s="234" t="s">
        <v>307</v>
      </c>
      <c r="CL230" s="235">
        <v>5</v>
      </c>
      <c r="CN230" s="15"/>
      <c r="CO230" s="16"/>
    </row>
    <row r="231" spans="1:93" ht="24.95" customHeight="1">
      <c r="A231" s="407" t="str">
        <f ca="1">IFERROR(IF(INDIRECT($A$14&amp;ROW())&lt;&gt;"",COUNTIF(Summary!$B$30:$B$1105,INDIRECT($A$14&amp;ROW())),""),"")</f>
        <v/>
      </c>
      <c r="B231" s="15"/>
      <c r="C231" s="16"/>
      <c r="E231" s="15"/>
      <c r="F231" s="16"/>
      <c r="H231" s="15"/>
      <c r="I231" s="16"/>
      <c r="K231" s="15"/>
      <c r="L231" s="16"/>
      <c r="N231" s="15"/>
      <c r="O231" s="16"/>
      <c r="Q231" s="15"/>
      <c r="R231" s="16"/>
      <c r="T231" s="15"/>
      <c r="U231" s="16"/>
      <c r="W231" s="15"/>
      <c r="X231" s="16"/>
      <c r="Z231" s="15"/>
      <c r="AA231" s="16"/>
      <c r="AC231" s="15"/>
      <c r="AD231" s="16"/>
      <c r="AF231" s="15"/>
      <c r="AG231" s="16"/>
      <c r="AI231" s="15"/>
      <c r="AJ231" s="16"/>
      <c r="AL231" s="15"/>
      <c r="AM231" s="16"/>
      <c r="AO231" s="15"/>
      <c r="AP231" s="16"/>
      <c r="AR231" s="15"/>
      <c r="AS231" s="16"/>
      <c r="AU231" s="15"/>
      <c r="AV231" s="16"/>
      <c r="AX231" s="15"/>
      <c r="AY231" s="400"/>
      <c r="BA231" s="15"/>
      <c r="BB231" s="16"/>
      <c r="BD231" s="15"/>
      <c r="BE231" s="16"/>
      <c r="BG231" s="15"/>
      <c r="BH231" s="16"/>
      <c r="BJ231" s="15"/>
      <c r="BK231" s="16"/>
      <c r="BM231" s="15"/>
      <c r="BN231" s="16"/>
      <c r="BP231" s="15"/>
      <c r="BQ231" s="16"/>
      <c r="BS231" s="15"/>
      <c r="BT231" s="16"/>
      <c r="BV231" s="15"/>
      <c r="BW231" s="16"/>
      <c r="BY231" s="15"/>
      <c r="BZ231" s="16"/>
      <c r="CB231" s="15"/>
      <c r="CC231" s="16"/>
      <c r="CE231" s="15"/>
      <c r="CF231" s="16"/>
      <c r="CH231" s="15"/>
      <c r="CI231" s="16"/>
      <c r="CK231" s="234" t="s">
        <v>159</v>
      </c>
      <c r="CL231" s="235">
        <v>2</v>
      </c>
      <c r="CN231" s="15"/>
      <c r="CO231" s="16"/>
    </row>
    <row r="232" spans="1:93" ht="24.95" customHeight="1">
      <c r="A232" s="407" t="str">
        <f ca="1">IFERROR(IF(INDIRECT($A$14&amp;ROW())&lt;&gt;"",COUNTIF(Summary!$B$30:$B$1105,INDIRECT($A$14&amp;ROW())),""),"")</f>
        <v/>
      </c>
      <c r="B232" s="15"/>
      <c r="C232" s="16"/>
      <c r="E232" s="15"/>
      <c r="F232" s="16"/>
      <c r="H232" s="15"/>
      <c r="I232" s="16"/>
      <c r="K232" s="15"/>
      <c r="L232" s="16"/>
      <c r="N232" s="15"/>
      <c r="O232" s="16"/>
      <c r="Q232" s="15"/>
      <c r="R232" s="16"/>
      <c r="T232" s="15"/>
      <c r="U232" s="16"/>
      <c r="W232" s="15"/>
      <c r="X232" s="16"/>
      <c r="Z232" s="15"/>
      <c r="AA232" s="16"/>
      <c r="AC232" s="15"/>
      <c r="AD232" s="16"/>
      <c r="AF232" s="15"/>
      <c r="AG232" s="16"/>
      <c r="AI232" s="15"/>
      <c r="AJ232" s="16"/>
      <c r="AL232" s="15"/>
      <c r="AM232" s="16"/>
      <c r="AO232" s="15"/>
      <c r="AP232" s="16"/>
      <c r="AR232" s="15"/>
      <c r="AS232" s="16"/>
      <c r="AU232" s="15"/>
      <c r="AV232" s="16"/>
      <c r="AX232" s="15"/>
      <c r="AY232" s="400"/>
      <c r="BA232" s="15"/>
      <c r="BB232" s="16"/>
      <c r="BD232" s="15"/>
      <c r="BE232" s="16"/>
      <c r="BG232" s="15"/>
      <c r="BH232" s="16"/>
      <c r="BJ232" s="15"/>
      <c r="BK232" s="16"/>
      <c r="BM232" s="15"/>
      <c r="BN232" s="16"/>
      <c r="BP232" s="15"/>
      <c r="BQ232" s="16"/>
      <c r="BS232" s="15"/>
      <c r="BT232" s="16"/>
      <c r="BV232" s="15"/>
      <c r="BW232" s="16"/>
      <c r="BY232" s="15"/>
      <c r="BZ232" s="16"/>
      <c r="CB232" s="15"/>
      <c r="CC232" s="16"/>
      <c r="CE232" s="15"/>
      <c r="CF232" s="16"/>
      <c r="CH232" s="15"/>
      <c r="CI232" s="16"/>
      <c r="CK232" s="234" t="s">
        <v>160</v>
      </c>
      <c r="CL232" s="235">
        <v>7</v>
      </c>
      <c r="CN232" s="15"/>
      <c r="CO232" s="16"/>
    </row>
    <row r="233" spans="1:93" ht="24.95" customHeight="1">
      <c r="A233" s="407" t="str">
        <f ca="1">IFERROR(IF(INDIRECT($A$14&amp;ROW())&lt;&gt;"",COUNTIF(Summary!$B$30:$B$1105,INDIRECT($A$14&amp;ROW())),""),"")</f>
        <v/>
      </c>
      <c r="B233" s="15"/>
      <c r="C233" s="16"/>
      <c r="E233" s="15"/>
      <c r="F233" s="16"/>
      <c r="H233" s="15"/>
      <c r="I233" s="16"/>
      <c r="K233" s="15"/>
      <c r="L233" s="16"/>
      <c r="N233" s="15"/>
      <c r="O233" s="16"/>
      <c r="Q233" s="15"/>
      <c r="R233" s="16"/>
      <c r="T233" s="15"/>
      <c r="U233" s="16"/>
      <c r="W233" s="15"/>
      <c r="X233" s="16"/>
      <c r="Z233" s="15"/>
      <c r="AA233" s="16"/>
      <c r="AC233" s="15"/>
      <c r="AD233" s="16"/>
      <c r="AF233" s="15"/>
      <c r="AG233" s="16"/>
      <c r="AI233" s="15"/>
      <c r="AJ233" s="16"/>
      <c r="AL233" s="15"/>
      <c r="AM233" s="16"/>
      <c r="AO233" s="15"/>
      <c r="AP233" s="16"/>
      <c r="AR233" s="15"/>
      <c r="AS233" s="16"/>
      <c r="AU233" s="15"/>
      <c r="AV233" s="16"/>
      <c r="AX233" s="15"/>
      <c r="AY233" s="400"/>
      <c r="BA233" s="15"/>
      <c r="BB233" s="16"/>
      <c r="BD233" s="15"/>
      <c r="BE233" s="16"/>
      <c r="BG233" s="15"/>
      <c r="BH233" s="16"/>
      <c r="BJ233" s="15"/>
      <c r="BK233" s="16"/>
      <c r="BM233" s="15"/>
      <c r="BN233" s="16"/>
      <c r="BP233" s="15"/>
      <c r="BQ233" s="16"/>
      <c r="BS233" s="15"/>
      <c r="BT233" s="16"/>
      <c r="BV233" s="15"/>
      <c r="BW233" s="16"/>
      <c r="BY233" s="15"/>
      <c r="BZ233" s="16"/>
      <c r="CB233" s="15"/>
      <c r="CC233" s="16"/>
      <c r="CE233" s="15"/>
      <c r="CF233" s="16"/>
      <c r="CH233" s="15"/>
      <c r="CI233" s="16"/>
      <c r="CK233" s="234" t="s">
        <v>318</v>
      </c>
      <c r="CL233" s="235">
        <v>8</v>
      </c>
      <c r="CN233" s="15"/>
      <c r="CO233" s="16"/>
    </row>
    <row r="234" spans="1:93" ht="24.95" customHeight="1">
      <c r="A234" s="407" t="str">
        <f ca="1">IFERROR(IF(INDIRECT($A$14&amp;ROW())&lt;&gt;"",COUNTIF(Summary!$B$30:$B$1105,INDIRECT($A$14&amp;ROW())),""),"")</f>
        <v/>
      </c>
      <c r="B234" s="15"/>
      <c r="C234" s="16"/>
      <c r="E234" s="15"/>
      <c r="F234" s="16"/>
      <c r="H234" s="15"/>
      <c r="I234" s="16"/>
      <c r="K234" s="15"/>
      <c r="L234" s="16"/>
      <c r="N234" s="15"/>
      <c r="O234" s="16"/>
      <c r="Q234" s="15"/>
      <c r="R234" s="16"/>
      <c r="T234" s="15"/>
      <c r="U234" s="16"/>
      <c r="W234" s="15"/>
      <c r="X234" s="16"/>
      <c r="Z234" s="15"/>
      <c r="AA234" s="16"/>
      <c r="AC234" s="15"/>
      <c r="AD234" s="16"/>
      <c r="AF234" s="15"/>
      <c r="AG234" s="16"/>
      <c r="AI234" s="15"/>
      <c r="AJ234" s="16"/>
      <c r="AL234" s="15"/>
      <c r="AM234" s="16"/>
      <c r="AO234" s="15"/>
      <c r="AP234" s="16"/>
      <c r="AR234" s="15"/>
      <c r="AS234" s="16"/>
      <c r="AU234" s="15"/>
      <c r="AV234" s="16"/>
      <c r="AX234" s="15"/>
      <c r="AY234" s="400"/>
      <c r="BA234" s="15"/>
      <c r="BB234" s="16"/>
      <c r="BD234" s="15"/>
      <c r="BE234" s="16"/>
      <c r="BG234" s="15"/>
      <c r="BH234" s="16"/>
      <c r="BJ234" s="15"/>
      <c r="BK234" s="16"/>
      <c r="BM234" s="15"/>
      <c r="BN234" s="16"/>
      <c r="BP234" s="15"/>
      <c r="BQ234" s="16"/>
      <c r="BS234" s="15"/>
      <c r="BT234" s="16"/>
      <c r="BV234" s="15"/>
      <c r="BW234" s="16"/>
      <c r="BY234" s="15"/>
      <c r="BZ234" s="16"/>
      <c r="CB234" s="15"/>
      <c r="CC234" s="16"/>
      <c r="CE234" s="15"/>
      <c r="CF234" s="16"/>
      <c r="CH234" s="15"/>
      <c r="CI234" s="16"/>
      <c r="CK234" s="234" t="s">
        <v>319</v>
      </c>
      <c r="CL234" s="235">
        <v>4</v>
      </c>
      <c r="CN234" s="15"/>
      <c r="CO234" s="16"/>
    </row>
    <row r="235" spans="1:93" ht="24.95" customHeight="1">
      <c r="A235" s="407" t="str">
        <f ca="1">IFERROR(IF(INDIRECT($A$14&amp;ROW())&lt;&gt;"",COUNTIF(Summary!$B$30:$B$1105,INDIRECT($A$14&amp;ROW())),""),"")</f>
        <v/>
      </c>
      <c r="B235" s="15"/>
      <c r="C235" s="16"/>
      <c r="E235" s="15"/>
      <c r="F235" s="16"/>
      <c r="H235" s="15"/>
      <c r="I235" s="16"/>
      <c r="K235" s="15"/>
      <c r="L235" s="16"/>
      <c r="N235" s="15"/>
      <c r="O235" s="16"/>
      <c r="Q235" s="15"/>
      <c r="R235" s="16"/>
      <c r="T235" s="15"/>
      <c r="U235" s="16"/>
      <c r="W235" s="15"/>
      <c r="X235" s="16"/>
      <c r="Z235" s="15"/>
      <c r="AA235" s="16"/>
      <c r="AC235" s="15"/>
      <c r="AD235" s="16"/>
      <c r="AF235" s="15"/>
      <c r="AG235" s="16"/>
      <c r="AI235" s="15"/>
      <c r="AJ235" s="16"/>
      <c r="AL235" s="15"/>
      <c r="AM235" s="16"/>
      <c r="AO235" s="15"/>
      <c r="AP235" s="16"/>
      <c r="AR235" s="15"/>
      <c r="AS235" s="16"/>
      <c r="AU235" s="15"/>
      <c r="AV235" s="16"/>
      <c r="AX235" s="15"/>
      <c r="AY235" s="400"/>
      <c r="BA235" s="15"/>
      <c r="BB235" s="16"/>
      <c r="BD235" s="15"/>
      <c r="BE235" s="16"/>
      <c r="BG235" s="15"/>
      <c r="BH235" s="16"/>
      <c r="BJ235" s="15"/>
      <c r="BK235" s="16"/>
      <c r="BM235" s="15"/>
      <c r="BN235" s="16"/>
      <c r="BP235" s="15"/>
      <c r="BQ235" s="16"/>
      <c r="BS235" s="15"/>
      <c r="BT235" s="16"/>
      <c r="BV235" s="15"/>
      <c r="BW235" s="16"/>
      <c r="BY235" s="15"/>
      <c r="BZ235" s="16"/>
      <c r="CB235" s="15"/>
      <c r="CC235" s="16"/>
      <c r="CE235" s="15"/>
      <c r="CF235" s="16"/>
      <c r="CH235" s="15"/>
      <c r="CI235" s="16"/>
      <c r="CK235" s="234" t="s">
        <v>1226</v>
      </c>
      <c r="CL235" s="235">
        <v>3</v>
      </c>
      <c r="CN235" s="15"/>
      <c r="CO235" s="16"/>
    </row>
    <row r="236" spans="1:93" ht="24.95" customHeight="1">
      <c r="A236" s="407" t="str">
        <f ca="1">IFERROR(IF(INDIRECT($A$14&amp;ROW())&lt;&gt;"",COUNTIF(Summary!$B$30:$B$1105,INDIRECT($A$14&amp;ROW())),""),"")</f>
        <v/>
      </c>
      <c r="B236" s="15"/>
      <c r="C236" s="16"/>
      <c r="E236" s="15"/>
      <c r="F236" s="16"/>
      <c r="H236" s="15"/>
      <c r="I236" s="16"/>
      <c r="K236" s="15"/>
      <c r="L236" s="16"/>
      <c r="N236" s="15"/>
      <c r="O236" s="16"/>
      <c r="Q236" s="15"/>
      <c r="R236" s="16"/>
      <c r="T236" s="15"/>
      <c r="U236" s="16"/>
      <c r="W236" s="15"/>
      <c r="X236" s="16"/>
      <c r="Z236" s="15"/>
      <c r="AA236" s="16"/>
      <c r="AC236" s="15"/>
      <c r="AD236" s="16"/>
      <c r="AF236" s="15"/>
      <c r="AG236" s="16"/>
      <c r="AI236" s="15"/>
      <c r="AJ236" s="16"/>
      <c r="AL236" s="15"/>
      <c r="AM236" s="16"/>
      <c r="AO236" s="15"/>
      <c r="AP236" s="16"/>
      <c r="AR236" s="15"/>
      <c r="AS236" s="16"/>
      <c r="AU236" s="15"/>
      <c r="AV236" s="16"/>
      <c r="AX236" s="15"/>
      <c r="AY236" s="400"/>
      <c r="BA236" s="15"/>
      <c r="BB236" s="16"/>
      <c r="BD236" s="15"/>
      <c r="BE236" s="16"/>
      <c r="BG236" s="15"/>
      <c r="BH236" s="16"/>
      <c r="BJ236" s="15"/>
      <c r="BK236" s="16"/>
      <c r="BM236" s="15"/>
      <c r="BN236" s="16"/>
      <c r="BP236" s="15"/>
      <c r="BQ236" s="16"/>
      <c r="BS236" s="15"/>
      <c r="BT236" s="16"/>
      <c r="BV236" s="15"/>
      <c r="BW236" s="16"/>
      <c r="BY236" s="15"/>
      <c r="BZ236" s="16"/>
      <c r="CB236" s="15"/>
      <c r="CC236" s="16"/>
      <c r="CE236" s="15"/>
      <c r="CF236" s="16"/>
      <c r="CH236" s="15"/>
      <c r="CI236" s="16"/>
      <c r="CK236" s="234" t="s">
        <v>1227</v>
      </c>
      <c r="CL236" s="235">
        <v>1</v>
      </c>
      <c r="CN236" s="15"/>
      <c r="CO236" s="16"/>
    </row>
    <row r="237" spans="1:93" ht="24.95" customHeight="1">
      <c r="A237" s="407" t="str">
        <f ca="1">IFERROR(IF(INDIRECT($A$14&amp;ROW())&lt;&gt;"",COUNTIF(Summary!$B$30:$B$1105,INDIRECT($A$14&amp;ROW())),""),"")</f>
        <v/>
      </c>
      <c r="B237" s="15"/>
      <c r="C237" s="16"/>
      <c r="E237" s="15"/>
      <c r="F237" s="16"/>
      <c r="H237" s="15"/>
      <c r="I237" s="16"/>
      <c r="K237" s="15"/>
      <c r="L237" s="16"/>
      <c r="N237" s="15"/>
      <c r="O237" s="16"/>
      <c r="Q237" s="15"/>
      <c r="R237" s="16"/>
      <c r="T237" s="15"/>
      <c r="U237" s="16"/>
      <c r="W237" s="15"/>
      <c r="X237" s="16"/>
      <c r="Z237" s="15"/>
      <c r="AA237" s="16"/>
      <c r="AC237" s="15"/>
      <c r="AD237" s="16"/>
      <c r="AF237" s="15"/>
      <c r="AG237" s="16"/>
      <c r="AI237" s="15"/>
      <c r="AJ237" s="16"/>
      <c r="AL237" s="15"/>
      <c r="AM237" s="16"/>
      <c r="AO237" s="15"/>
      <c r="AP237" s="16"/>
      <c r="AR237" s="15"/>
      <c r="AS237" s="16"/>
      <c r="AU237" s="15"/>
      <c r="AV237" s="16"/>
      <c r="AX237" s="15"/>
      <c r="AY237" s="400"/>
      <c r="BA237" s="15"/>
      <c r="BB237" s="16"/>
      <c r="BD237" s="15"/>
      <c r="BE237" s="16"/>
      <c r="BG237" s="15"/>
      <c r="BH237" s="16"/>
      <c r="BJ237" s="15"/>
      <c r="BK237" s="16"/>
      <c r="BM237" s="15"/>
      <c r="BN237" s="16"/>
      <c r="BP237" s="15"/>
      <c r="BQ237" s="16"/>
      <c r="BS237" s="15"/>
      <c r="BT237" s="16"/>
      <c r="BV237" s="15"/>
      <c r="BW237" s="16"/>
      <c r="BY237" s="15"/>
      <c r="BZ237" s="16"/>
      <c r="CB237" s="15"/>
      <c r="CC237" s="16"/>
      <c r="CE237" s="15"/>
      <c r="CF237" s="16"/>
      <c r="CH237" s="15"/>
      <c r="CI237" s="16"/>
      <c r="CK237" s="234" t="s">
        <v>1228</v>
      </c>
      <c r="CL237" s="235">
        <v>3</v>
      </c>
      <c r="CN237" s="15"/>
      <c r="CO237" s="16"/>
    </row>
    <row r="238" spans="1:93" ht="24.95" customHeight="1">
      <c r="A238" s="407" t="str">
        <f ca="1">IFERROR(IF(INDIRECT($A$14&amp;ROW())&lt;&gt;"",COUNTIF(Summary!$B$30:$B$1105,INDIRECT($A$14&amp;ROW())),""),"")</f>
        <v/>
      </c>
      <c r="B238" s="15"/>
      <c r="C238" s="16"/>
      <c r="E238" s="15"/>
      <c r="F238" s="16"/>
      <c r="H238" s="15"/>
      <c r="I238" s="16"/>
      <c r="K238" s="15"/>
      <c r="L238" s="16"/>
      <c r="N238" s="15"/>
      <c r="O238" s="16"/>
      <c r="Q238" s="15"/>
      <c r="R238" s="16"/>
      <c r="T238" s="15"/>
      <c r="U238" s="16"/>
      <c r="W238" s="15"/>
      <c r="X238" s="16"/>
      <c r="Z238" s="15"/>
      <c r="AA238" s="16"/>
      <c r="AC238" s="15"/>
      <c r="AD238" s="16"/>
      <c r="AF238" s="15"/>
      <c r="AG238" s="16"/>
      <c r="AI238" s="15"/>
      <c r="AJ238" s="16"/>
      <c r="AL238" s="15"/>
      <c r="AM238" s="16"/>
      <c r="AO238" s="15"/>
      <c r="AP238" s="16"/>
      <c r="AR238" s="15"/>
      <c r="AS238" s="16"/>
      <c r="AU238" s="15"/>
      <c r="AV238" s="16"/>
      <c r="AX238" s="15"/>
      <c r="AY238" s="400"/>
      <c r="BA238" s="15"/>
      <c r="BB238" s="16"/>
      <c r="BD238" s="15"/>
      <c r="BE238" s="16"/>
      <c r="BG238" s="15"/>
      <c r="BH238" s="16"/>
      <c r="BJ238" s="15"/>
      <c r="BK238" s="16"/>
      <c r="BM238" s="15"/>
      <c r="BN238" s="16"/>
      <c r="BP238" s="15"/>
      <c r="BQ238" s="16"/>
      <c r="BS238" s="15"/>
      <c r="BT238" s="16"/>
      <c r="BV238" s="15"/>
      <c r="BW238" s="16"/>
      <c r="BY238" s="15"/>
      <c r="BZ238" s="16"/>
      <c r="CB238" s="15"/>
      <c r="CC238" s="16"/>
      <c r="CE238" s="15"/>
      <c r="CF238" s="16"/>
      <c r="CH238" s="15"/>
      <c r="CI238" s="16"/>
      <c r="CK238" s="234" t="s">
        <v>346</v>
      </c>
      <c r="CL238" s="235">
        <v>12</v>
      </c>
      <c r="CN238" s="15"/>
      <c r="CO238" s="16"/>
    </row>
    <row r="239" spans="1:93" ht="24.95" customHeight="1">
      <c r="A239" s="407" t="str">
        <f ca="1">IFERROR(IF(INDIRECT($A$14&amp;ROW())&lt;&gt;"",COUNTIF(Summary!$B$30:$B$1105,INDIRECT($A$14&amp;ROW())),""),"")</f>
        <v/>
      </c>
      <c r="B239" s="15"/>
      <c r="C239" s="16"/>
      <c r="E239" s="15"/>
      <c r="F239" s="16"/>
      <c r="H239" s="15"/>
      <c r="I239" s="16"/>
      <c r="K239" s="15"/>
      <c r="L239" s="16"/>
      <c r="N239" s="15"/>
      <c r="O239" s="16"/>
      <c r="Q239" s="15"/>
      <c r="R239" s="16"/>
      <c r="T239" s="15"/>
      <c r="U239" s="16"/>
      <c r="W239" s="15"/>
      <c r="X239" s="16"/>
      <c r="Z239" s="15"/>
      <c r="AA239" s="16"/>
      <c r="AC239" s="15"/>
      <c r="AD239" s="16"/>
      <c r="AF239" s="15"/>
      <c r="AG239" s="16"/>
      <c r="AI239" s="15"/>
      <c r="AJ239" s="16"/>
      <c r="AL239" s="15"/>
      <c r="AM239" s="16"/>
      <c r="AO239" s="15"/>
      <c r="AP239" s="16"/>
      <c r="AR239" s="15"/>
      <c r="AS239" s="16"/>
      <c r="AU239" s="15"/>
      <c r="AV239" s="16"/>
      <c r="AX239" s="15"/>
      <c r="AY239" s="400"/>
      <c r="BA239" s="15"/>
      <c r="BB239" s="16"/>
      <c r="BD239" s="15"/>
      <c r="BE239" s="16"/>
      <c r="BG239" s="15"/>
      <c r="BH239" s="16"/>
      <c r="BJ239" s="15"/>
      <c r="BK239" s="16"/>
      <c r="BM239" s="15"/>
      <c r="BN239" s="16"/>
      <c r="BP239" s="15"/>
      <c r="BQ239" s="16"/>
      <c r="BS239" s="15"/>
      <c r="BT239" s="16"/>
      <c r="BV239" s="15"/>
      <c r="BW239" s="16"/>
      <c r="BY239" s="15"/>
      <c r="BZ239" s="16"/>
      <c r="CB239" s="15"/>
      <c r="CC239" s="16"/>
      <c r="CE239" s="15"/>
      <c r="CF239" s="16"/>
      <c r="CH239" s="15"/>
      <c r="CI239" s="16"/>
      <c r="CK239" s="234" t="s">
        <v>165</v>
      </c>
      <c r="CL239" s="235">
        <v>45</v>
      </c>
      <c r="CN239" s="15"/>
      <c r="CO239" s="16"/>
    </row>
    <row r="240" spans="1:93" ht="24.95" customHeight="1">
      <c r="A240" s="407" t="str">
        <f ca="1">IFERROR(IF(INDIRECT($A$14&amp;ROW())&lt;&gt;"",COUNTIF(Summary!$B$30:$B$1105,INDIRECT($A$14&amp;ROW())),""),"")</f>
        <v/>
      </c>
      <c r="B240" s="15"/>
      <c r="C240" s="16"/>
      <c r="E240" s="15"/>
      <c r="F240" s="16"/>
      <c r="H240" s="15"/>
      <c r="I240" s="16"/>
      <c r="K240" s="15"/>
      <c r="L240" s="16"/>
      <c r="N240" s="15"/>
      <c r="O240" s="16"/>
      <c r="Q240" s="15"/>
      <c r="R240" s="16"/>
      <c r="T240" s="15"/>
      <c r="U240" s="16"/>
      <c r="W240" s="15"/>
      <c r="X240" s="16"/>
      <c r="Z240" s="15"/>
      <c r="AA240" s="16"/>
      <c r="AC240" s="15"/>
      <c r="AD240" s="16"/>
      <c r="AF240" s="15"/>
      <c r="AG240" s="16"/>
      <c r="AI240" s="15"/>
      <c r="AJ240" s="16"/>
      <c r="AL240" s="15"/>
      <c r="AM240" s="16"/>
      <c r="AO240" s="15"/>
      <c r="AP240" s="16"/>
      <c r="AR240" s="15"/>
      <c r="AS240" s="16"/>
      <c r="AU240" s="15"/>
      <c r="AV240" s="16"/>
      <c r="AX240" s="15"/>
      <c r="AY240" s="400"/>
      <c r="BA240" s="15"/>
      <c r="BB240" s="16"/>
      <c r="BD240" s="15"/>
      <c r="BE240" s="16"/>
      <c r="BG240" s="15"/>
      <c r="BH240" s="16"/>
      <c r="BJ240" s="15"/>
      <c r="BK240" s="16"/>
      <c r="BM240" s="15"/>
      <c r="BN240" s="16"/>
      <c r="BP240" s="15"/>
      <c r="BQ240" s="16"/>
      <c r="BS240" s="15"/>
      <c r="BT240" s="16"/>
      <c r="BV240" s="15"/>
      <c r="BW240" s="16"/>
      <c r="BY240" s="15"/>
      <c r="BZ240" s="16"/>
      <c r="CB240" s="15"/>
      <c r="CC240" s="16"/>
      <c r="CE240" s="15"/>
      <c r="CF240" s="16"/>
      <c r="CH240" s="15"/>
      <c r="CI240" s="16"/>
      <c r="CK240" s="234" t="s">
        <v>1229</v>
      </c>
      <c r="CL240" s="235">
        <v>3</v>
      </c>
      <c r="CN240" s="15"/>
      <c r="CO240" s="16"/>
    </row>
    <row r="241" spans="1:93" ht="24.95" customHeight="1">
      <c r="A241" s="407" t="str">
        <f ca="1">IFERROR(IF(INDIRECT($A$14&amp;ROW())&lt;&gt;"",COUNTIF(Summary!$B$30:$B$1105,INDIRECT($A$14&amp;ROW())),""),"")</f>
        <v/>
      </c>
      <c r="B241" s="15"/>
      <c r="C241" s="16"/>
      <c r="E241" s="15"/>
      <c r="F241" s="16"/>
      <c r="H241" s="15"/>
      <c r="I241" s="16"/>
      <c r="K241" s="15"/>
      <c r="L241" s="16"/>
      <c r="N241" s="15"/>
      <c r="O241" s="16"/>
      <c r="Q241" s="15"/>
      <c r="R241" s="16"/>
      <c r="T241" s="15"/>
      <c r="U241" s="16"/>
      <c r="W241" s="15"/>
      <c r="X241" s="16"/>
      <c r="Z241" s="15"/>
      <c r="AA241" s="16"/>
      <c r="AC241" s="15"/>
      <c r="AD241" s="16"/>
      <c r="AF241" s="15"/>
      <c r="AG241" s="16"/>
      <c r="AI241" s="15"/>
      <c r="AJ241" s="16"/>
      <c r="AL241" s="15"/>
      <c r="AM241" s="16"/>
      <c r="AO241" s="15"/>
      <c r="AP241" s="16"/>
      <c r="AR241" s="15"/>
      <c r="AS241" s="16"/>
      <c r="AU241" s="15"/>
      <c r="AV241" s="16"/>
      <c r="AX241" s="15"/>
      <c r="AY241" s="400"/>
      <c r="BA241" s="15"/>
      <c r="BB241" s="16"/>
      <c r="BD241" s="15"/>
      <c r="BE241" s="16"/>
      <c r="BG241" s="15"/>
      <c r="BH241" s="16"/>
      <c r="BJ241" s="15"/>
      <c r="BK241" s="16"/>
      <c r="BM241" s="15"/>
      <c r="BN241" s="16"/>
      <c r="BP241" s="15"/>
      <c r="BQ241" s="16"/>
      <c r="BS241" s="15"/>
      <c r="BT241" s="16"/>
      <c r="BV241" s="15"/>
      <c r="BW241" s="16"/>
      <c r="BY241" s="15"/>
      <c r="BZ241" s="16"/>
      <c r="CB241" s="15"/>
      <c r="CC241" s="16"/>
      <c r="CE241" s="15"/>
      <c r="CF241" s="16"/>
      <c r="CH241" s="15"/>
      <c r="CI241" s="16"/>
      <c r="CK241" s="234" t="s">
        <v>1230</v>
      </c>
      <c r="CL241" s="235">
        <v>3</v>
      </c>
      <c r="CN241" s="15"/>
      <c r="CO241" s="16"/>
    </row>
    <row r="242" spans="1:93" ht="24.95" customHeight="1">
      <c r="A242" s="407" t="str">
        <f ca="1">IFERROR(IF(INDIRECT($A$14&amp;ROW())&lt;&gt;"",COUNTIF(Summary!$B$30:$B$1105,INDIRECT($A$14&amp;ROW())),""),"")</f>
        <v/>
      </c>
      <c r="B242" s="15"/>
      <c r="C242" s="16"/>
      <c r="E242" s="15"/>
      <c r="F242" s="16"/>
      <c r="H242" s="15"/>
      <c r="I242" s="16"/>
      <c r="K242" s="15"/>
      <c r="L242" s="16"/>
      <c r="N242" s="15"/>
      <c r="O242" s="16"/>
      <c r="Q242" s="15"/>
      <c r="R242" s="16"/>
      <c r="T242" s="15"/>
      <c r="U242" s="16"/>
      <c r="W242" s="15"/>
      <c r="X242" s="16"/>
      <c r="Z242" s="15"/>
      <c r="AA242" s="16"/>
      <c r="AC242" s="15"/>
      <c r="AD242" s="16"/>
      <c r="AF242" s="15"/>
      <c r="AG242" s="16"/>
      <c r="AI242" s="15"/>
      <c r="AJ242" s="16"/>
      <c r="AL242" s="15"/>
      <c r="AM242" s="16"/>
      <c r="AO242" s="15"/>
      <c r="AP242" s="16"/>
      <c r="AR242" s="15"/>
      <c r="AS242" s="16"/>
      <c r="AU242" s="15"/>
      <c r="AV242" s="16"/>
      <c r="AX242" s="15"/>
      <c r="AY242" s="400"/>
      <c r="BA242" s="15"/>
      <c r="BB242" s="16"/>
      <c r="BD242" s="15"/>
      <c r="BE242" s="16"/>
      <c r="BG242" s="15"/>
      <c r="BH242" s="16"/>
      <c r="BJ242" s="15"/>
      <c r="BK242" s="16"/>
      <c r="BM242" s="15"/>
      <c r="BN242" s="16"/>
      <c r="BP242" s="15"/>
      <c r="BQ242" s="16"/>
      <c r="BS242" s="15"/>
      <c r="BT242" s="16"/>
      <c r="BV242" s="15"/>
      <c r="BW242" s="16"/>
      <c r="BY242" s="15"/>
      <c r="BZ242" s="16"/>
      <c r="CB242" s="15"/>
      <c r="CC242" s="16"/>
      <c r="CE242" s="15"/>
      <c r="CF242" s="16"/>
      <c r="CH242" s="15"/>
      <c r="CI242" s="16"/>
      <c r="CK242" s="234" t="s">
        <v>166</v>
      </c>
      <c r="CL242" s="235">
        <v>19</v>
      </c>
      <c r="CN242" s="15"/>
      <c r="CO242" s="16"/>
    </row>
    <row r="243" spans="1:93" ht="24.95" customHeight="1">
      <c r="A243" s="407" t="str">
        <f ca="1">IFERROR(IF(INDIRECT($A$14&amp;ROW())&lt;&gt;"",COUNTIF(Summary!$B$30:$B$1105,INDIRECT($A$14&amp;ROW())),""),"")</f>
        <v/>
      </c>
      <c r="B243" s="15"/>
      <c r="C243" s="16"/>
      <c r="E243" s="15"/>
      <c r="F243" s="16"/>
      <c r="H243" s="15"/>
      <c r="I243" s="16"/>
      <c r="K243" s="15"/>
      <c r="L243" s="16"/>
      <c r="N243" s="15"/>
      <c r="O243" s="16"/>
      <c r="Q243" s="15"/>
      <c r="R243" s="16"/>
      <c r="T243" s="15"/>
      <c r="U243" s="16"/>
      <c r="W243" s="15"/>
      <c r="X243" s="16"/>
      <c r="Z243" s="15"/>
      <c r="AA243" s="16"/>
      <c r="AC243" s="15"/>
      <c r="AD243" s="16"/>
      <c r="AF243" s="15"/>
      <c r="AG243" s="16"/>
      <c r="AI243" s="15"/>
      <c r="AJ243" s="16"/>
      <c r="AL243" s="15"/>
      <c r="AM243" s="16"/>
      <c r="AO243" s="15"/>
      <c r="AP243" s="16"/>
      <c r="AR243" s="15"/>
      <c r="AS243" s="16"/>
      <c r="AU243" s="15"/>
      <c r="AV243" s="16"/>
      <c r="AX243" s="15"/>
      <c r="AY243" s="400"/>
      <c r="BA243" s="15"/>
      <c r="BB243" s="16"/>
      <c r="BD243" s="15"/>
      <c r="BE243" s="16"/>
      <c r="BG243" s="15"/>
      <c r="BH243" s="16"/>
      <c r="BJ243" s="15"/>
      <c r="BK243" s="16"/>
      <c r="BM243" s="15"/>
      <c r="BN243" s="16"/>
      <c r="BP243" s="15"/>
      <c r="BQ243" s="16"/>
      <c r="BS243" s="15"/>
      <c r="BT243" s="16"/>
      <c r="BV243" s="15"/>
      <c r="BW243" s="16"/>
      <c r="BY243" s="15"/>
      <c r="BZ243" s="16"/>
      <c r="CB243" s="15"/>
      <c r="CC243" s="16"/>
      <c r="CE243" s="15"/>
      <c r="CF243" s="16"/>
      <c r="CH243" s="15"/>
      <c r="CI243" s="16"/>
      <c r="CK243" s="234" t="s">
        <v>324</v>
      </c>
      <c r="CL243" s="235">
        <v>14</v>
      </c>
      <c r="CN243" s="15"/>
      <c r="CO243" s="16"/>
    </row>
    <row r="244" spans="1:93" ht="24.95" customHeight="1">
      <c r="A244" s="407" t="str">
        <f ca="1">IFERROR(IF(INDIRECT($A$14&amp;ROW())&lt;&gt;"",COUNTIF(Summary!$B$30:$B$1105,INDIRECT($A$14&amp;ROW())),""),"")</f>
        <v/>
      </c>
      <c r="B244" s="15"/>
      <c r="C244" s="16"/>
      <c r="E244" s="15"/>
      <c r="F244" s="16"/>
      <c r="H244" s="15"/>
      <c r="I244" s="16"/>
      <c r="K244" s="15"/>
      <c r="L244" s="16"/>
      <c r="N244" s="15"/>
      <c r="O244" s="16"/>
      <c r="Q244" s="15"/>
      <c r="R244" s="16"/>
      <c r="T244" s="15"/>
      <c r="U244" s="16"/>
      <c r="W244" s="15"/>
      <c r="X244" s="16"/>
      <c r="Z244" s="15"/>
      <c r="AA244" s="16"/>
      <c r="AC244" s="15"/>
      <c r="AD244" s="16"/>
      <c r="AF244" s="15"/>
      <c r="AG244" s="16"/>
      <c r="AI244" s="15"/>
      <c r="AJ244" s="16"/>
      <c r="AL244" s="15"/>
      <c r="AM244" s="16"/>
      <c r="AO244" s="15"/>
      <c r="AP244" s="16"/>
      <c r="AR244" s="15"/>
      <c r="AS244" s="16"/>
      <c r="AU244" s="15"/>
      <c r="AV244" s="16"/>
      <c r="AX244" s="15"/>
      <c r="AY244" s="400"/>
      <c r="BA244" s="15"/>
      <c r="BB244" s="16"/>
      <c r="BD244" s="15"/>
      <c r="BE244" s="16"/>
      <c r="BG244" s="15"/>
      <c r="BH244" s="16"/>
      <c r="BJ244" s="15"/>
      <c r="BK244" s="16"/>
      <c r="BM244" s="15"/>
      <c r="BN244" s="16"/>
      <c r="BP244" s="15"/>
      <c r="BQ244" s="16"/>
      <c r="BS244" s="15"/>
      <c r="BT244" s="16"/>
      <c r="BV244" s="15"/>
      <c r="BW244" s="16"/>
      <c r="BY244" s="15"/>
      <c r="BZ244" s="16"/>
      <c r="CB244" s="15"/>
      <c r="CC244" s="16"/>
      <c r="CE244" s="15"/>
      <c r="CF244" s="16"/>
      <c r="CH244" s="15"/>
      <c r="CI244" s="16"/>
      <c r="CK244" s="234" t="s">
        <v>167</v>
      </c>
      <c r="CL244" s="235">
        <v>12</v>
      </c>
      <c r="CN244" s="15"/>
      <c r="CO244" s="16"/>
    </row>
    <row r="245" spans="1:93" ht="24.95" customHeight="1">
      <c r="A245" s="407" t="str">
        <f ca="1">IFERROR(IF(INDIRECT($A$14&amp;ROW())&lt;&gt;"",COUNTIF(Summary!$B$30:$B$1105,INDIRECT($A$14&amp;ROW())),""),"")</f>
        <v/>
      </c>
      <c r="B245" s="15"/>
      <c r="C245" s="16"/>
      <c r="E245" s="15"/>
      <c r="F245" s="16"/>
      <c r="H245" s="15"/>
      <c r="I245" s="16"/>
      <c r="K245" s="15"/>
      <c r="L245" s="16"/>
      <c r="N245" s="15"/>
      <c r="O245" s="16"/>
      <c r="Q245" s="15"/>
      <c r="R245" s="16"/>
      <c r="T245" s="15"/>
      <c r="U245" s="16"/>
      <c r="W245" s="15"/>
      <c r="X245" s="16"/>
      <c r="Z245" s="15"/>
      <c r="AA245" s="16"/>
      <c r="AC245" s="15"/>
      <c r="AD245" s="16"/>
      <c r="AF245" s="15"/>
      <c r="AG245" s="16"/>
      <c r="AI245" s="15"/>
      <c r="AJ245" s="16"/>
      <c r="AL245" s="15"/>
      <c r="AM245" s="16"/>
      <c r="AO245" s="15"/>
      <c r="AP245" s="16"/>
      <c r="AR245" s="15"/>
      <c r="AS245" s="16"/>
      <c r="AU245" s="15"/>
      <c r="AV245" s="16"/>
      <c r="AX245" s="15"/>
      <c r="AY245" s="400"/>
      <c r="BA245" s="15"/>
      <c r="BB245" s="16"/>
      <c r="BD245" s="15"/>
      <c r="BE245" s="16"/>
      <c r="BG245" s="15"/>
      <c r="BH245" s="16"/>
      <c r="BJ245" s="15"/>
      <c r="BK245" s="16"/>
      <c r="BM245" s="15"/>
      <c r="BN245" s="16"/>
      <c r="BP245" s="15"/>
      <c r="BQ245" s="16"/>
      <c r="BS245" s="15"/>
      <c r="BT245" s="16"/>
      <c r="BV245" s="15"/>
      <c r="BW245" s="16"/>
      <c r="BY245" s="15"/>
      <c r="BZ245" s="16"/>
      <c r="CB245" s="15"/>
      <c r="CC245" s="16"/>
      <c r="CE245" s="15"/>
      <c r="CF245" s="16"/>
      <c r="CH245" s="15"/>
      <c r="CI245" s="16"/>
      <c r="CK245" s="234" t="s">
        <v>325</v>
      </c>
      <c r="CL245" s="235">
        <v>3</v>
      </c>
      <c r="CN245" s="15"/>
      <c r="CO245" s="16"/>
    </row>
    <row r="246" spans="1:93" ht="24.95" customHeight="1">
      <c r="A246" s="407" t="str">
        <f ca="1">IFERROR(IF(INDIRECT($A$14&amp;ROW())&lt;&gt;"",COUNTIF(Summary!$B$30:$B$1105,INDIRECT($A$14&amp;ROW())),""),"")</f>
        <v/>
      </c>
      <c r="B246" s="15"/>
      <c r="C246" s="16"/>
      <c r="E246" s="15"/>
      <c r="F246" s="16"/>
      <c r="H246" s="15"/>
      <c r="I246" s="16"/>
      <c r="K246" s="15"/>
      <c r="L246" s="16"/>
      <c r="N246" s="15"/>
      <c r="O246" s="16"/>
      <c r="Q246" s="15"/>
      <c r="R246" s="16"/>
      <c r="T246" s="15"/>
      <c r="U246" s="16"/>
      <c r="W246" s="15"/>
      <c r="X246" s="16"/>
      <c r="Z246" s="15"/>
      <c r="AA246" s="16"/>
      <c r="AC246" s="15"/>
      <c r="AD246" s="16"/>
      <c r="AF246" s="15"/>
      <c r="AG246" s="16"/>
      <c r="AI246" s="15"/>
      <c r="AJ246" s="16"/>
      <c r="AL246" s="15"/>
      <c r="AM246" s="16"/>
      <c r="AO246" s="15"/>
      <c r="AP246" s="16"/>
      <c r="AR246" s="15"/>
      <c r="AS246" s="16"/>
      <c r="AU246" s="15"/>
      <c r="AV246" s="16"/>
      <c r="AX246" s="15"/>
      <c r="AY246" s="400"/>
      <c r="BA246" s="15"/>
      <c r="BB246" s="16"/>
      <c r="BD246" s="15"/>
      <c r="BE246" s="16"/>
      <c r="BG246" s="15"/>
      <c r="BH246" s="16"/>
      <c r="BJ246" s="15"/>
      <c r="BK246" s="16"/>
      <c r="BM246" s="15"/>
      <c r="BN246" s="16"/>
      <c r="BP246" s="15"/>
      <c r="BQ246" s="16"/>
      <c r="BS246" s="15"/>
      <c r="BT246" s="16"/>
      <c r="BV246" s="15"/>
      <c r="BW246" s="16"/>
      <c r="BY246" s="15"/>
      <c r="BZ246" s="16"/>
      <c r="CB246" s="15"/>
      <c r="CC246" s="16"/>
      <c r="CE246" s="15"/>
      <c r="CF246" s="16"/>
      <c r="CH246" s="15"/>
      <c r="CI246" s="16"/>
      <c r="CK246" s="234" t="s">
        <v>328</v>
      </c>
      <c r="CL246" s="235">
        <v>14</v>
      </c>
      <c r="CN246" s="15"/>
      <c r="CO246" s="16"/>
    </row>
    <row r="247" spans="1:93" ht="24.95" customHeight="1">
      <c r="A247" s="407" t="str">
        <f ca="1">IFERROR(IF(INDIRECT($A$14&amp;ROW())&lt;&gt;"",COUNTIF(Summary!$B$30:$B$1105,INDIRECT($A$14&amp;ROW())),""),"")</f>
        <v/>
      </c>
      <c r="B247" s="15"/>
      <c r="C247" s="16"/>
      <c r="E247" s="15"/>
      <c r="F247" s="16"/>
      <c r="H247" s="15"/>
      <c r="I247" s="16"/>
      <c r="K247" s="15"/>
      <c r="L247" s="16"/>
      <c r="N247" s="15"/>
      <c r="O247" s="16"/>
      <c r="Q247" s="15"/>
      <c r="R247" s="16"/>
      <c r="T247" s="15"/>
      <c r="U247" s="16"/>
      <c r="W247" s="15"/>
      <c r="X247" s="16"/>
      <c r="Z247" s="15"/>
      <c r="AA247" s="16"/>
      <c r="AC247" s="15"/>
      <c r="AD247" s="16"/>
      <c r="AF247" s="15"/>
      <c r="AG247" s="16"/>
      <c r="AI247" s="15"/>
      <c r="AJ247" s="16"/>
      <c r="AL247" s="15"/>
      <c r="AM247" s="16"/>
      <c r="AO247" s="15"/>
      <c r="AP247" s="16"/>
      <c r="AR247" s="15"/>
      <c r="AS247" s="16"/>
      <c r="AU247" s="15"/>
      <c r="AV247" s="16"/>
      <c r="AX247" s="15"/>
      <c r="AY247" s="400"/>
      <c r="BA247" s="15"/>
      <c r="BB247" s="16"/>
      <c r="BD247" s="15"/>
      <c r="BE247" s="16"/>
      <c r="BG247" s="15"/>
      <c r="BH247" s="16"/>
      <c r="BJ247" s="15"/>
      <c r="BK247" s="16"/>
      <c r="BM247" s="15"/>
      <c r="BN247" s="16"/>
      <c r="BP247" s="15"/>
      <c r="BQ247" s="16"/>
      <c r="BS247" s="15"/>
      <c r="BT247" s="16"/>
      <c r="BV247" s="15"/>
      <c r="BW247" s="16"/>
      <c r="BY247" s="15"/>
      <c r="BZ247" s="16"/>
      <c r="CB247" s="15"/>
      <c r="CC247" s="16"/>
      <c r="CE247" s="15"/>
      <c r="CF247" s="16"/>
      <c r="CH247" s="15"/>
      <c r="CI247" s="16"/>
      <c r="CK247" s="234" t="s">
        <v>1260</v>
      </c>
      <c r="CL247" s="235">
        <v>39</v>
      </c>
      <c r="CN247" s="15"/>
      <c r="CO247" s="16"/>
    </row>
    <row r="248" spans="1:93" ht="24.95" customHeight="1">
      <c r="A248" s="407" t="str">
        <f ca="1">IFERROR(IF(INDIRECT($A$14&amp;ROW())&lt;&gt;"",COUNTIF(Summary!$B$30:$B$1105,INDIRECT($A$14&amp;ROW())),""),"")</f>
        <v/>
      </c>
      <c r="B248" s="15"/>
      <c r="C248" s="16"/>
      <c r="E248" s="15"/>
      <c r="F248" s="16"/>
      <c r="H248" s="15"/>
      <c r="I248" s="16"/>
      <c r="K248" s="15"/>
      <c r="L248" s="16"/>
      <c r="N248" s="15"/>
      <c r="O248" s="16"/>
      <c r="Q248" s="15"/>
      <c r="R248" s="16"/>
      <c r="T248" s="15"/>
      <c r="U248" s="16"/>
      <c r="W248" s="15"/>
      <c r="X248" s="16"/>
      <c r="Z248" s="15"/>
      <c r="AA248" s="16"/>
      <c r="AC248" s="15"/>
      <c r="AD248" s="16"/>
      <c r="AF248" s="15"/>
      <c r="AG248" s="16"/>
      <c r="AI248" s="15"/>
      <c r="AJ248" s="16"/>
      <c r="AL248" s="15"/>
      <c r="AM248" s="16"/>
      <c r="AO248" s="15"/>
      <c r="AP248" s="16"/>
      <c r="AR248" s="15"/>
      <c r="AS248" s="16"/>
      <c r="AU248" s="15"/>
      <c r="AV248" s="16"/>
      <c r="AX248" s="15"/>
      <c r="AY248" s="400"/>
      <c r="BA248" s="15"/>
      <c r="BB248" s="16"/>
      <c r="BD248" s="15"/>
      <c r="BE248" s="16"/>
      <c r="BG248" s="15"/>
      <c r="BH248" s="16"/>
      <c r="BJ248" s="15"/>
      <c r="BK248" s="16"/>
      <c r="BM248" s="15"/>
      <c r="BN248" s="16"/>
      <c r="BP248" s="15"/>
      <c r="BQ248" s="16"/>
      <c r="BS248" s="15"/>
      <c r="BT248" s="16"/>
      <c r="BV248" s="15"/>
      <c r="BW248" s="16"/>
      <c r="BY248" s="15"/>
      <c r="BZ248" s="16"/>
      <c r="CB248" s="15"/>
      <c r="CC248" s="16"/>
      <c r="CE248" s="15"/>
      <c r="CF248" s="16"/>
      <c r="CH248" s="15"/>
      <c r="CI248" s="16"/>
      <c r="CK248" s="234" t="s">
        <v>1261</v>
      </c>
      <c r="CL248" s="235">
        <v>26</v>
      </c>
      <c r="CN248" s="15"/>
      <c r="CO248" s="16"/>
    </row>
    <row r="249" spans="1:93" ht="24.95" customHeight="1">
      <c r="A249" s="407" t="str">
        <f ca="1">IFERROR(IF(INDIRECT($A$14&amp;ROW())&lt;&gt;"",COUNTIF(Summary!$B$30:$B$1105,INDIRECT($A$14&amp;ROW())),""),"")</f>
        <v/>
      </c>
      <c r="B249" s="15"/>
      <c r="C249" s="16"/>
      <c r="E249" s="15"/>
      <c r="F249" s="16"/>
      <c r="H249" s="15"/>
      <c r="I249" s="16"/>
      <c r="K249" s="15"/>
      <c r="L249" s="16"/>
      <c r="N249" s="15"/>
      <c r="O249" s="16"/>
      <c r="Q249" s="15"/>
      <c r="R249" s="16"/>
      <c r="T249" s="15"/>
      <c r="U249" s="16"/>
      <c r="W249" s="15"/>
      <c r="X249" s="16"/>
      <c r="Z249" s="15"/>
      <c r="AA249" s="16"/>
      <c r="AC249" s="15"/>
      <c r="AD249" s="16"/>
      <c r="AF249" s="15"/>
      <c r="AG249" s="16"/>
      <c r="AI249" s="15"/>
      <c r="AJ249" s="16"/>
      <c r="AL249" s="15"/>
      <c r="AM249" s="16"/>
      <c r="AO249" s="15"/>
      <c r="AP249" s="16"/>
      <c r="AR249" s="15"/>
      <c r="AS249" s="16"/>
      <c r="AU249" s="15"/>
      <c r="AV249" s="16"/>
      <c r="AX249" s="15"/>
      <c r="AY249" s="400"/>
      <c r="BA249" s="15"/>
      <c r="BB249" s="16"/>
      <c r="BD249" s="15"/>
      <c r="BE249" s="16"/>
      <c r="BG249" s="15"/>
      <c r="BH249" s="16"/>
      <c r="BJ249" s="15"/>
      <c r="BK249" s="16"/>
      <c r="BM249" s="15"/>
      <c r="BN249" s="16"/>
      <c r="BP249" s="15"/>
      <c r="BQ249" s="16"/>
      <c r="BS249" s="15"/>
      <c r="BT249" s="16"/>
      <c r="BV249" s="15"/>
      <c r="BW249" s="16"/>
      <c r="BY249" s="15"/>
      <c r="BZ249" s="16"/>
      <c r="CB249" s="15"/>
      <c r="CC249" s="16"/>
      <c r="CE249" s="15"/>
      <c r="CF249" s="16"/>
      <c r="CH249" s="15"/>
      <c r="CI249" s="16"/>
      <c r="CK249" s="234" t="s">
        <v>1262</v>
      </c>
      <c r="CL249" s="235">
        <v>17</v>
      </c>
      <c r="CN249" s="15"/>
      <c r="CO249" s="16"/>
    </row>
    <row r="250" spans="1:93" ht="24.95" customHeight="1">
      <c r="A250" s="407" t="str">
        <f ca="1">IFERROR(IF(INDIRECT($A$14&amp;ROW())&lt;&gt;"",COUNTIF(Summary!$B$30:$B$1105,INDIRECT($A$14&amp;ROW())),""),"")</f>
        <v/>
      </c>
      <c r="B250" s="15"/>
      <c r="C250" s="16"/>
      <c r="E250" s="15"/>
      <c r="F250" s="16"/>
      <c r="H250" s="15"/>
      <c r="I250" s="16"/>
      <c r="K250" s="15"/>
      <c r="L250" s="16"/>
      <c r="N250" s="15"/>
      <c r="O250" s="16"/>
      <c r="Q250" s="15"/>
      <c r="R250" s="16"/>
      <c r="T250" s="15"/>
      <c r="U250" s="16"/>
      <c r="W250" s="15"/>
      <c r="X250" s="16"/>
      <c r="Z250" s="15"/>
      <c r="AA250" s="16"/>
      <c r="AC250" s="15"/>
      <c r="AD250" s="16"/>
      <c r="AF250" s="15"/>
      <c r="AG250" s="16"/>
      <c r="AI250" s="15"/>
      <c r="AJ250" s="16"/>
      <c r="AL250" s="15"/>
      <c r="AM250" s="16"/>
      <c r="AO250" s="15"/>
      <c r="AP250" s="16"/>
      <c r="AR250" s="15"/>
      <c r="AS250" s="16"/>
      <c r="AU250" s="15"/>
      <c r="AV250" s="16"/>
      <c r="AX250" s="15"/>
      <c r="AY250" s="400"/>
      <c r="BA250" s="15"/>
      <c r="BB250" s="16"/>
      <c r="BD250" s="15"/>
      <c r="BE250" s="16"/>
      <c r="BG250" s="15"/>
      <c r="BH250" s="16"/>
      <c r="BJ250" s="15"/>
      <c r="BK250" s="16"/>
      <c r="BM250" s="15"/>
      <c r="BN250" s="16"/>
      <c r="BP250" s="15"/>
      <c r="BQ250" s="16"/>
      <c r="BS250" s="15"/>
      <c r="BT250" s="16"/>
      <c r="BV250" s="15"/>
      <c r="BW250" s="16"/>
      <c r="BY250" s="15"/>
      <c r="BZ250" s="16"/>
      <c r="CB250" s="15"/>
      <c r="CC250" s="16"/>
      <c r="CE250" s="15"/>
      <c r="CF250" s="16"/>
      <c r="CH250" s="15"/>
      <c r="CI250" s="16"/>
      <c r="CK250" s="234" t="s">
        <v>1263</v>
      </c>
      <c r="CL250" s="235">
        <v>30</v>
      </c>
      <c r="CN250" s="15"/>
      <c r="CO250" s="16"/>
    </row>
    <row r="251" spans="1:93" ht="24.95" customHeight="1">
      <c r="A251" s="407" t="str">
        <f ca="1">IFERROR(IF(INDIRECT($A$14&amp;ROW())&lt;&gt;"",COUNTIF(Summary!$B$30:$B$1105,INDIRECT($A$14&amp;ROW())),""),"")</f>
        <v/>
      </c>
      <c r="B251" s="15"/>
      <c r="C251" s="16"/>
      <c r="E251" s="15"/>
      <c r="F251" s="16"/>
      <c r="H251" s="15"/>
      <c r="I251" s="16"/>
      <c r="K251" s="15"/>
      <c r="L251" s="16"/>
      <c r="N251" s="15"/>
      <c r="O251" s="16"/>
      <c r="Q251" s="15"/>
      <c r="R251" s="16"/>
      <c r="T251" s="15"/>
      <c r="U251" s="16"/>
      <c r="W251" s="15"/>
      <c r="X251" s="16"/>
      <c r="Z251" s="15"/>
      <c r="AA251" s="16"/>
      <c r="AC251" s="15"/>
      <c r="AD251" s="16"/>
      <c r="AF251" s="15"/>
      <c r="AG251" s="16"/>
      <c r="AI251" s="15"/>
      <c r="AJ251" s="16"/>
      <c r="AL251" s="15"/>
      <c r="AM251" s="16"/>
      <c r="AO251" s="15"/>
      <c r="AP251" s="16"/>
      <c r="AR251" s="15"/>
      <c r="AS251" s="16"/>
      <c r="AU251" s="15"/>
      <c r="AV251" s="16"/>
      <c r="AX251" s="15"/>
      <c r="AY251" s="400"/>
      <c r="BA251" s="15"/>
      <c r="BB251" s="16"/>
      <c r="BD251" s="15"/>
      <c r="BE251" s="16"/>
      <c r="BG251" s="15"/>
      <c r="BH251" s="16"/>
      <c r="BJ251" s="15"/>
      <c r="BK251" s="16"/>
      <c r="BM251" s="15"/>
      <c r="BN251" s="16"/>
      <c r="BP251" s="15"/>
      <c r="BQ251" s="16"/>
      <c r="BS251" s="15"/>
      <c r="BT251" s="16"/>
      <c r="BV251" s="15"/>
      <c r="BW251" s="16"/>
      <c r="BY251" s="15"/>
      <c r="BZ251" s="16"/>
      <c r="CB251" s="15"/>
      <c r="CC251" s="16"/>
      <c r="CE251" s="15"/>
      <c r="CF251" s="16"/>
      <c r="CH251" s="15"/>
      <c r="CI251" s="16"/>
      <c r="CK251" s="234" t="s">
        <v>1264</v>
      </c>
      <c r="CL251" s="235">
        <v>9</v>
      </c>
      <c r="CN251" s="15"/>
      <c r="CO251" s="16"/>
    </row>
    <row r="252" spans="1:93" ht="24.95" customHeight="1">
      <c r="A252" s="407" t="str">
        <f ca="1">IFERROR(IF(INDIRECT($A$14&amp;ROW())&lt;&gt;"",COUNTIF(Summary!$B$30:$B$1105,INDIRECT($A$14&amp;ROW())),""),"")</f>
        <v/>
      </c>
      <c r="B252" s="15"/>
      <c r="C252" s="16"/>
      <c r="E252" s="15"/>
      <c r="F252" s="16"/>
      <c r="H252" s="15"/>
      <c r="I252" s="16"/>
      <c r="K252" s="15"/>
      <c r="L252" s="16"/>
      <c r="N252" s="15"/>
      <c r="O252" s="16"/>
      <c r="Q252" s="15"/>
      <c r="R252" s="16"/>
      <c r="T252" s="15"/>
      <c r="U252" s="16"/>
      <c r="W252" s="15"/>
      <c r="X252" s="16"/>
      <c r="Z252" s="15"/>
      <c r="AA252" s="16"/>
      <c r="AC252" s="15"/>
      <c r="AD252" s="16"/>
      <c r="AF252" s="15"/>
      <c r="AG252" s="16"/>
      <c r="AI252" s="15"/>
      <c r="AJ252" s="16"/>
      <c r="AL252" s="15"/>
      <c r="AM252" s="16"/>
      <c r="AO252" s="15"/>
      <c r="AP252" s="16"/>
      <c r="AR252" s="15"/>
      <c r="AS252" s="16"/>
      <c r="AU252" s="15"/>
      <c r="AV252" s="16"/>
      <c r="AX252" s="15"/>
      <c r="AY252" s="400"/>
      <c r="BA252" s="15"/>
      <c r="BB252" s="16"/>
      <c r="BD252" s="15"/>
      <c r="BE252" s="16"/>
      <c r="BG252" s="15"/>
      <c r="BH252" s="16"/>
      <c r="BJ252" s="15"/>
      <c r="BK252" s="16"/>
      <c r="BM252" s="15"/>
      <c r="BN252" s="16"/>
      <c r="BP252" s="15"/>
      <c r="BQ252" s="16"/>
      <c r="BS252" s="15"/>
      <c r="BT252" s="16"/>
      <c r="BV252" s="15"/>
      <c r="BW252" s="16"/>
      <c r="BY252" s="15"/>
      <c r="BZ252" s="16"/>
      <c r="CB252" s="15"/>
      <c r="CC252" s="16"/>
      <c r="CE252" s="15"/>
      <c r="CF252" s="16"/>
      <c r="CH252" s="15"/>
      <c r="CI252" s="16"/>
      <c r="CK252" s="234" t="s">
        <v>1265</v>
      </c>
      <c r="CL252" s="235">
        <v>9</v>
      </c>
      <c r="CN252" s="15"/>
      <c r="CO252" s="16"/>
    </row>
    <row r="253" spans="1:93" ht="24.95" customHeight="1">
      <c r="A253" s="407" t="str">
        <f ca="1">IFERROR(IF(INDIRECT($A$14&amp;ROW())&lt;&gt;"",COUNTIF(Summary!$B$30:$B$1105,INDIRECT($A$14&amp;ROW())),""),"")</f>
        <v/>
      </c>
      <c r="B253" s="15"/>
      <c r="C253" s="16"/>
      <c r="E253" s="15"/>
      <c r="F253" s="16"/>
      <c r="H253" s="15"/>
      <c r="I253" s="16"/>
      <c r="K253" s="15"/>
      <c r="L253" s="16"/>
      <c r="N253" s="15"/>
      <c r="O253" s="16"/>
      <c r="Q253" s="15"/>
      <c r="R253" s="16"/>
      <c r="T253" s="15"/>
      <c r="U253" s="16"/>
      <c r="W253" s="15"/>
      <c r="X253" s="16"/>
      <c r="Z253" s="15"/>
      <c r="AA253" s="16"/>
      <c r="AC253" s="15"/>
      <c r="AD253" s="16"/>
      <c r="AF253" s="15"/>
      <c r="AG253" s="16"/>
      <c r="AI253" s="15"/>
      <c r="AJ253" s="16"/>
      <c r="AL253" s="15"/>
      <c r="AM253" s="16"/>
      <c r="AO253" s="15"/>
      <c r="AP253" s="16"/>
      <c r="AR253" s="15"/>
      <c r="AS253" s="16"/>
      <c r="AU253" s="15"/>
      <c r="AV253" s="16"/>
      <c r="AX253" s="15"/>
      <c r="AY253" s="400"/>
      <c r="BA253" s="15"/>
      <c r="BB253" s="16"/>
      <c r="BD253" s="15"/>
      <c r="BE253" s="16"/>
      <c r="BG253" s="15"/>
      <c r="BH253" s="16"/>
      <c r="BJ253" s="15"/>
      <c r="BK253" s="16"/>
      <c r="BM253" s="15"/>
      <c r="BN253" s="16"/>
      <c r="BP253" s="15"/>
      <c r="BQ253" s="16"/>
      <c r="BS253" s="15"/>
      <c r="BT253" s="16"/>
      <c r="BV253" s="15"/>
      <c r="BW253" s="16"/>
      <c r="BY253" s="15"/>
      <c r="BZ253" s="16"/>
      <c r="CB253" s="15"/>
      <c r="CC253" s="16"/>
      <c r="CE253" s="15"/>
      <c r="CF253" s="16"/>
      <c r="CH253" s="15"/>
      <c r="CI253" s="16"/>
      <c r="CK253" s="234" t="s">
        <v>1266</v>
      </c>
      <c r="CL253" s="235">
        <v>7</v>
      </c>
      <c r="CN253" s="15"/>
      <c r="CO253" s="16"/>
    </row>
    <row r="254" spans="1:93" ht="24.95" customHeight="1">
      <c r="A254" s="407" t="str">
        <f ca="1">IFERROR(IF(INDIRECT($A$14&amp;ROW())&lt;&gt;"",COUNTIF(Summary!$B$30:$B$1105,INDIRECT($A$14&amp;ROW())),""),"")</f>
        <v/>
      </c>
      <c r="B254" s="15"/>
      <c r="C254" s="16"/>
      <c r="E254" s="15"/>
      <c r="F254" s="16"/>
      <c r="H254" s="15"/>
      <c r="I254" s="16"/>
      <c r="K254" s="15"/>
      <c r="L254" s="16"/>
      <c r="N254" s="15"/>
      <c r="O254" s="16"/>
      <c r="Q254" s="15"/>
      <c r="R254" s="16"/>
      <c r="T254" s="15"/>
      <c r="U254" s="16"/>
      <c r="W254" s="15"/>
      <c r="X254" s="16"/>
      <c r="Z254" s="15"/>
      <c r="AA254" s="16"/>
      <c r="AC254" s="15"/>
      <c r="AD254" s="16"/>
      <c r="AF254" s="15"/>
      <c r="AG254" s="16"/>
      <c r="AI254" s="15"/>
      <c r="AJ254" s="16"/>
      <c r="AL254" s="15"/>
      <c r="AM254" s="16"/>
      <c r="AO254" s="15"/>
      <c r="AP254" s="16"/>
      <c r="AR254" s="15"/>
      <c r="AS254" s="16"/>
      <c r="AU254" s="15"/>
      <c r="AV254" s="16"/>
      <c r="AX254" s="15"/>
      <c r="AY254" s="400"/>
      <c r="BA254" s="15"/>
      <c r="BB254" s="16"/>
      <c r="BD254" s="15"/>
      <c r="BE254" s="16"/>
      <c r="BG254" s="15"/>
      <c r="BH254" s="16"/>
      <c r="BJ254" s="15"/>
      <c r="BK254" s="16"/>
      <c r="BM254" s="15"/>
      <c r="BN254" s="16"/>
      <c r="BP254" s="15"/>
      <c r="BQ254" s="16"/>
      <c r="BS254" s="15"/>
      <c r="BT254" s="16"/>
      <c r="BV254" s="15"/>
      <c r="BW254" s="16"/>
      <c r="BY254" s="15"/>
      <c r="BZ254" s="16"/>
      <c r="CB254" s="15"/>
      <c r="CC254" s="16"/>
      <c r="CE254" s="15"/>
      <c r="CF254" s="16"/>
      <c r="CH254" s="15"/>
      <c r="CI254" s="16"/>
      <c r="CK254" s="234" t="s">
        <v>1267</v>
      </c>
      <c r="CL254" s="235">
        <v>10</v>
      </c>
      <c r="CN254" s="15"/>
      <c r="CO254" s="16"/>
    </row>
    <row r="255" spans="1:93" ht="24.95" customHeight="1">
      <c r="A255" s="407" t="str">
        <f ca="1">IFERROR(IF(INDIRECT($A$14&amp;ROW())&lt;&gt;"",COUNTIF(Summary!$B$30:$B$1105,INDIRECT($A$14&amp;ROW())),""),"")</f>
        <v/>
      </c>
      <c r="B255" s="15"/>
      <c r="C255" s="16"/>
      <c r="E255" s="15"/>
      <c r="F255" s="16"/>
      <c r="H255" s="15"/>
      <c r="I255" s="16"/>
      <c r="K255" s="15"/>
      <c r="L255" s="16"/>
      <c r="N255" s="15"/>
      <c r="O255" s="16"/>
      <c r="Q255" s="15"/>
      <c r="R255" s="16"/>
      <c r="T255" s="15"/>
      <c r="U255" s="16"/>
      <c r="W255" s="15"/>
      <c r="X255" s="16"/>
      <c r="Z255" s="15"/>
      <c r="AA255" s="16"/>
      <c r="AC255" s="15"/>
      <c r="AD255" s="16"/>
      <c r="AF255" s="15"/>
      <c r="AG255" s="16"/>
      <c r="AI255" s="15"/>
      <c r="AJ255" s="16"/>
      <c r="AL255" s="15"/>
      <c r="AM255" s="16"/>
      <c r="AO255" s="15"/>
      <c r="AP255" s="16"/>
      <c r="AR255" s="15"/>
      <c r="AS255" s="16"/>
      <c r="AU255" s="15"/>
      <c r="AV255" s="16"/>
      <c r="AX255" s="15"/>
      <c r="AY255" s="400"/>
      <c r="BA255" s="15"/>
      <c r="BB255" s="16"/>
      <c r="BD255" s="15"/>
      <c r="BE255" s="16"/>
      <c r="BG255" s="15"/>
      <c r="BH255" s="16"/>
      <c r="BJ255" s="15"/>
      <c r="BK255" s="16"/>
      <c r="BM255" s="15"/>
      <c r="BN255" s="16"/>
      <c r="BP255" s="15"/>
      <c r="BQ255" s="16"/>
      <c r="BS255" s="15"/>
      <c r="BT255" s="16"/>
      <c r="BV255" s="15"/>
      <c r="BW255" s="16"/>
      <c r="BY255" s="15"/>
      <c r="BZ255" s="16"/>
      <c r="CB255" s="15"/>
      <c r="CC255" s="16"/>
      <c r="CE255" s="15"/>
      <c r="CF255" s="16"/>
      <c r="CH255" s="15"/>
      <c r="CI255" s="16"/>
      <c r="CK255" s="234" t="s">
        <v>1268</v>
      </c>
      <c r="CL255" s="235">
        <v>15</v>
      </c>
      <c r="CN255" s="15"/>
      <c r="CO255" s="16"/>
    </row>
    <row r="256" spans="1:93" ht="24.95" customHeight="1">
      <c r="A256" s="407" t="str">
        <f ca="1">IFERROR(IF(INDIRECT($A$14&amp;ROW())&lt;&gt;"",COUNTIF(Summary!$B$30:$B$1105,INDIRECT($A$14&amp;ROW())),""),"")</f>
        <v/>
      </c>
      <c r="B256" s="15"/>
      <c r="C256" s="16"/>
      <c r="E256" s="15"/>
      <c r="F256" s="16"/>
      <c r="H256" s="15"/>
      <c r="I256" s="16"/>
      <c r="K256" s="15"/>
      <c r="L256" s="16"/>
      <c r="N256" s="15"/>
      <c r="O256" s="16"/>
      <c r="Q256" s="15"/>
      <c r="R256" s="16"/>
      <c r="T256" s="15"/>
      <c r="U256" s="16"/>
      <c r="W256" s="15"/>
      <c r="X256" s="16"/>
      <c r="Z256" s="15"/>
      <c r="AA256" s="16"/>
      <c r="AC256" s="15"/>
      <c r="AD256" s="16"/>
      <c r="AF256" s="15"/>
      <c r="AG256" s="16"/>
      <c r="AI256" s="15"/>
      <c r="AJ256" s="16"/>
      <c r="AL256" s="15"/>
      <c r="AM256" s="16"/>
      <c r="AO256" s="15"/>
      <c r="AP256" s="16"/>
      <c r="AR256" s="15"/>
      <c r="AS256" s="16"/>
      <c r="AU256" s="15"/>
      <c r="AV256" s="16"/>
      <c r="AX256" s="15"/>
      <c r="AY256" s="400"/>
      <c r="BA256" s="15"/>
      <c r="BB256" s="16"/>
      <c r="BD256" s="15"/>
      <c r="BE256" s="16"/>
      <c r="BG256" s="15"/>
      <c r="BH256" s="16"/>
      <c r="BJ256" s="15"/>
      <c r="BK256" s="16"/>
      <c r="BM256" s="15"/>
      <c r="BN256" s="16"/>
      <c r="BP256" s="15"/>
      <c r="BQ256" s="16"/>
      <c r="BS256" s="15"/>
      <c r="BT256" s="16"/>
      <c r="BV256" s="15"/>
      <c r="BW256" s="16"/>
      <c r="BY256" s="15"/>
      <c r="BZ256" s="16"/>
      <c r="CB256" s="15"/>
      <c r="CC256" s="16"/>
      <c r="CE256" s="15"/>
      <c r="CF256" s="16"/>
      <c r="CH256" s="15"/>
      <c r="CI256" s="16"/>
      <c r="CK256" s="234" t="s">
        <v>1269</v>
      </c>
      <c r="CL256" s="235">
        <v>17</v>
      </c>
      <c r="CN256" s="15"/>
      <c r="CO256" s="16"/>
    </row>
    <row r="257" spans="1:93" ht="24.95" customHeight="1">
      <c r="A257" s="407" t="str">
        <f ca="1">IFERROR(IF(INDIRECT($A$14&amp;ROW())&lt;&gt;"",COUNTIF(Summary!$B$30:$B$1105,INDIRECT($A$14&amp;ROW())),""),"")</f>
        <v/>
      </c>
      <c r="B257" s="15"/>
      <c r="C257" s="16"/>
      <c r="E257" s="15"/>
      <c r="F257" s="16"/>
      <c r="H257" s="15"/>
      <c r="I257" s="16"/>
      <c r="K257" s="15"/>
      <c r="L257" s="16"/>
      <c r="N257" s="15"/>
      <c r="O257" s="16"/>
      <c r="Q257" s="15"/>
      <c r="R257" s="16"/>
      <c r="T257" s="15"/>
      <c r="U257" s="16"/>
      <c r="W257" s="15"/>
      <c r="X257" s="16"/>
      <c r="Z257" s="15"/>
      <c r="AA257" s="16"/>
      <c r="AC257" s="15"/>
      <c r="AD257" s="16"/>
      <c r="AF257" s="15"/>
      <c r="AG257" s="16"/>
      <c r="AI257" s="15"/>
      <c r="AJ257" s="16"/>
      <c r="AL257" s="15"/>
      <c r="AM257" s="16"/>
      <c r="AO257" s="15"/>
      <c r="AP257" s="16"/>
      <c r="AR257" s="15"/>
      <c r="AS257" s="16"/>
      <c r="AU257" s="15"/>
      <c r="AV257" s="16"/>
      <c r="AX257" s="15"/>
      <c r="AY257" s="400"/>
      <c r="BA257" s="15"/>
      <c r="BB257" s="16"/>
      <c r="BD257" s="15"/>
      <c r="BE257" s="16"/>
      <c r="BG257" s="15"/>
      <c r="BH257" s="16"/>
      <c r="BJ257" s="15"/>
      <c r="BK257" s="16"/>
      <c r="BM257" s="15"/>
      <c r="BN257" s="16"/>
      <c r="BP257" s="15"/>
      <c r="BQ257" s="16"/>
      <c r="BS257" s="15"/>
      <c r="BT257" s="16"/>
      <c r="BV257" s="15"/>
      <c r="BW257" s="16"/>
      <c r="BY257" s="15"/>
      <c r="BZ257" s="16"/>
      <c r="CB257" s="15"/>
      <c r="CC257" s="16"/>
      <c r="CE257" s="15"/>
      <c r="CF257" s="16"/>
      <c r="CH257" s="15"/>
      <c r="CI257" s="16"/>
      <c r="CK257" s="234" t="s">
        <v>1270</v>
      </c>
      <c r="CL257" s="235">
        <v>3</v>
      </c>
      <c r="CN257" s="15"/>
      <c r="CO257" s="16"/>
    </row>
    <row r="258" spans="1:93" ht="24.95" customHeight="1">
      <c r="A258" s="407" t="str">
        <f ca="1">IFERROR(IF(INDIRECT($A$14&amp;ROW())&lt;&gt;"",COUNTIF(Summary!$B$30:$B$1105,INDIRECT($A$14&amp;ROW())),""),"")</f>
        <v/>
      </c>
      <c r="B258" s="15"/>
      <c r="C258" s="16"/>
      <c r="E258" s="15"/>
      <c r="F258" s="16"/>
      <c r="H258" s="15"/>
      <c r="I258" s="16"/>
      <c r="K258" s="15"/>
      <c r="L258" s="16"/>
      <c r="N258" s="15"/>
      <c r="O258" s="16"/>
      <c r="Q258" s="15"/>
      <c r="R258" s="16"/>
      <c r="T258" s="15"/>
      <c r="U258" s="16"/>
      <c r="W258" s="15"/>
      <c r="X258" s="16"/>
      <c r="Z258" s="15"/>
      <c r="AA258" s="16"/>
      <c r="AC258" s="15"/>
      <c r="AD258" s="16"/>
      <c r="AF258" s="15"/>
      <c r="AG258" s="16"/>
      <c r="AI258" s="15"/>
      <c r="AJ258" s="16"/>
      <c r="AL258" s="15"/>
      <c r="AM258" s="16"/>
      <c r="AO258" s="15"/>
      <c r="AP258" s="16"/>
      <c r="AR258" s="15"/>
      <c r="AS258" s="16"/>
      <c r="AU258" s="15"/>
      <c r="AV258" s="16"/>
      <c r="AX258" s="15"/>
      <c r="AY258" s="400"/>
      <c r="BA258" s="15"/>
      <c r="BB258" s="16"/>
      <c r="BD258" s="15"/>
      <c r="BE258" s="16"/>
      <c r="BG258" s="15"/>
      <c r="BH258" s="16"/>
      <c r="BJ258" s="15"/>
      <c r="BK258" s="16"/>
      <c r="BM258" s="15"/>
      <c r="BN258" s="16"/>
      <c r="BP258" s="15"/>
      <c r="BQ258" s="16"/>
      <c r="BS258" s="15"/>
      <c r="BT258" s="16"/>
      <c r="BV258" s="15"/>
      <c r="BW258" s="16"/>
      <c r="BY258" s="15"/>
      <c r="BZ258" s="16"/>
      <c r="CB258" s="15"/>
      <c r="CC258" s="16"/>
      <c r="CE258" s="15"/>
      <c r="CF258" s="16"/>
      <c r="CH258" s="15"/>
      <c r="CI258" s="16"/>
      <c r="CK258" s="234" t="s">
        <v>1271</v>
      </c>
      <c r="CL258" s="235">
        <v>4</v>
      </c>
      <c r="CN258" s="15"/>
      <c r="CO258" s="16"/>
    </row>
    <row r="259" spans="1:93" ht="24.95" customHeight="1">
      <c r="A259" s="407" t="str">
        <f ca="1">IFERROR(IF(INDIRECT($A$14&amp;ROW())&lt;&gt;"",COUNTIF(Summary!$B$30:$B$1105,INDIRECT($A$14&amp;ROW())),""),"")</f>
        <v/>
      </c>
      <c r="B259" s="15"/>
      <c r="C259" s="16"/>
      <c r="E259" s="15"/>
      <c r="F259" s="16"/>
      <c r="H259" s="15"/>
      <c r="I259" s="16"/>
      <c r="K259" s="15"/>
      <c r="L259" s="16"/>
      <c r="N259" s="15"/>
      <c r="O259" s="16"/>
      <c r="Q259" s="15"/>
      <c r="R259" s="16"/>
      <c r="T259" s="15"/>
      <c r="U259" s="16"/>
      <c r="W259" s="15"/>
      <c r="X259" s="16"/>
      <c r="Z259" s="15"/>
      <c r="AA259" s="16"/>
      <c r="AC259" s="15"/>
      <c r="AD259" s="16"/>
      <c r="AF259" s="15"/>
      <c r="AG259" s="16"/>
      <c r="AI259" s="15"/>
      <c r="AJ259" s="16"/>
      <c r="AL259" s="15"/>
      <c r="AM259" s="16"/>
      <c r="AO259" s="15"/>
      <c r="AP259" s="16"/>
      <c r="AR259" s="15"/>
      <c r="AS259" s="16"/>
      <c r="AU259" s="15"/>
      <c r="AV259" s="16"/>
      <c r="AX259" s="15"/>
      <c r="AY259" s="400"/>
      <c r="BA259" s="15"/>
      <c r="BB259" s="16"/>
      <c r="BD259" s="15"/>
      <c r="BE259" s="16"/>
      <c r="BG259" s="15"/>
      <c r="BH259" s="16"/>
      <c r="BJ259" s="15"/>
      <c r="BK259" s="16"/>
      <c r="BM259" s="15"/>
      <c r="BN259" s="16"/>
      <c r="BP259" s="15"/>
      <c r="BQ259" s="16"/>
      <c r="BS259" s="15"/>
      <c r="BT259" s="16"/>
      <c r="BV259" s="15"/>
      <c r="BW259" s="16"/>
      <c r="BY259" s="15"/>
      <c r="BZ259" s="16"/>
      <c r="CB259" s="15"/>
      <c r="CC259" s="16"/>
      <c r="CE259" s="15"/>
      <c r="CF259" s="16"/>
      <c r="CH259" s="15"/>
      <c r="CI259" s="16"/>
      <c r="CK259" s="234" t="s">
        <v>1272</v>
      </c>
      <c r="CL259" s="235">
        <v>1</v>
      </c>
      <c r="CN259" s="15"/>
      <c r="CO259" s="16"/>
    </row>
    <row r="260" spans="1:93" ht="24.95" customHeight="1">
      <c r="A260" s="407" t="str">
        <f ca="1">IFERROR(IF(INDIRECT($A$14&amp;ROW())&lt;&gt;"",COUNTIF(Summary!$B$30:$B$1105,INDIRECT($A$14&amp;ROW())),""),"")</f>
        <v/>
      </c>
      <c r="B260" s="15"/>
      <c r="C260" s="16"/>
      <c r="E260" s="15"/>
      <c r="F260" s="16"/>
      <c r="H260" s="15"/>
      <c r="I260" s="16"/>
      <c r="K260" s="15"/>
      <c r="L260" s="16"/>
      <c r="N260" s="15"/>
      <c r="O260" s="16"/>
      <c r="Q260" s="15"/>
      <c r="R260" s="16"/>
      <c r="T260" s="15"/>
      <c r="U260" s="16"/>
      <c r="W260" s="15"/>
      <c r="X260" s="16"/>
      <c r="Z260" s="15"/>
      <c r="AA260" s="16"/>
      <c r="AC260" s="15"/>
      <c r="AD260" s="16"/>
      <c r="AF260" s="15"/>
      <c r="AG260" s="16"/>
      <c r="AI260" s="15"/>
      <c r="AJ260" s="16"/>
      <c r="AL260" s="15"/>
      <c r="AM260" s="16"/>
      <c r="AO260" s="15"/>
      <c r="AP260" s="16"/>
      <c r="AR260" s="15"/>
      <c r="AS260" s="16"/>
      <c r="AU260" s="15"/>
      <c r="AV260" s="16"/>
      <c r="AX260" s="15"/>
      <c r="AY260" s="400"/>
      <c r="BA260" s="15"/>
      <c r="BB260" s="16"/>
      <c r="BD260" s="15"/>
      <c r="BE260" s="16"/>
      <c r="BG260" s="15"/>
      <c r="BH260" s="16"/>
      <c r="BJ260" s="15"/>
      <c r="BK260" s="16"/>
      <c r="BM260" s="15"/>
      <c r="BN260" s="16"/>
      <c r="BP260" s="15"/>
      <c r="BQ260" s="16"/>
      <c r="BS260" s="15"/>
      <c r="BT260" s="16"/>
      <c r="BV260" s="15"/>
      <c r="BW260" s="16"/>
      <c r="BY260" s="15"/>
      <c r="BZ260" s="16"/>
      <c r="CB260" s="15"/>
      <c r="CC260" s="16"/>
      <c r="CE260" s="15"/>
      <c r="CF260" s="16"/>
      <c r="CH260" s="15"/>
      <c r="CI260" s="16"/>
      <c r="CK260" s="234" t="s">
        <v>1273</v>
      </c>
      <c r="CL260" s="235">
        <v>2</v>
      </c>
      <c r="CN260" s="15"/>
      <c r="CO260" s="16"/>
    </row>
    <row r="261" spans="1:93" ht="24.95" customHeight="1">
      <c r="A261" s="407" t="str">
        <f ca="1">IFERROR(IF(INDIRECT($A$14&amp;ROW())&lt;&gt;"",COUNTIF(Summary!$B$30:$B$1105,INDIRECT($A$14&amp;ROW())),""),"")</f>
        <v/>
      </c>
      <c r="B261" s="15"/>
      <c r="C261" s="16"/>
      <c r="E261" s="15"/>
      <c r="F261" s="16"/>
      <c r="H261" s="15"/>
      <c r="I261" s="16"/>
      <c r="K261" s="15"/>
      <c r="L261" s="16"/>
      <c r="N261" s="15"/>
      <c r="O261" s="16"/>
      <c r="Q261" s="15"/>
      <c r="R261" s="16"/>
      <c r="T261" s="15"/>
      <c r="U261" s="16"/>
      <c r="W261" s="15"/>
      <c r="X261" s="16"/>
      <c r="Z261" s="15"/>
      <c r="AA261" s="16"/>
      <c r="AC261" s="15"/>
      <c r="AD261" s="16"/>
      <c r="AF261" s="15"/>
      <c r="AG261" s="16"/>
      <c r="AI261" s="15"/>
      <c r="AJ261" s="16"/>
      <c r="AL261" s="15"/>
      <c r="AM261" s="16"/>
      <c r="AO261" s="15"/>
      <c r="AP261" s="16"/>
      <c r="AR261" s="15"/>
      <c r="AS261" s="16"/>
      <c r="AU261" s="15"/>
      <c r="AV261" s="16"/>
      <c r="AX261" s="15"/>
      <c r="AY261" s="400"/>
      <c r="BA261" s="15"/>
      <c r="BB261" s="16"/>
      <c r="BD261" s="15"/>
      <c r="BE261" s="16"/>
      <c r="BG261" s="15"/>
      <c r="BH261" s="16"/>
      <c r="BJ261" s="15"/>
      <c r="BK261" s="16"/>
      <c r="BM261" s="15"/>
      <c r="BN261" s="16"/>
      <c r="BP261" s="15"/>
      <c r="BQ261" s="16"/>
      <c r="BS261" s="15"/>
      <c r="BT261" s="16"/>
      <c r="BV261" s="15"/>
      <c r="BW261" s="16"/>
      <c r="BY261" s="15"/>
      <c r="BZ261" s="16"/>
      <c r="CB261" s="15"/>
      <c r="CC261" s="16"/>
      <c r="CE261" s="15"/>
      <c r="CF261" s="16"/>
      <c r="CH261" s="15"/>
      <c r="CI261" s="16"/>
      <c r="CK261" s="234" t="s">
        <v>1274</v>
      </c>
      <c r="CL261" s="235">
        <v>5</v>
      </c>
      <c r="CN261" s="15"/>
      <c r="CO261" s="16"/>
    </row>
    <row r="262" spans="1:93" ht="24.95" customHeight="1">
      <c r="A262" s="407" t="str">
        <f ca="1">IFERROR(IF(INDIRECT($A$14&amp;ROW())&lt;&gt;"",COUNTIF(Summary!$B$30:$B$1105,INDIRECT($A$14&amp;ROW())),""),"")</f>
        <v/>
      </c>
      <c r="B262" s="15"/>
      <c r="C262" s="16"/>
      <c r="E262" s="15"/>
      <c r="F262" s="16"/>
      <c r="H262" s="15"/>
      <c r="I262" s="16"/>
      <c r="K262" s="15"/>
      <c r="L262" s="16"/>
      <c r="N262" s="15"/>
      <c r="O262" s="16"/>
      <c r="Q262" s="15"/>
      <c r="R262" s="16"/>
      <c r="T262" s="15"/>
      <c r="U262" s="16"/>
      <c r="W262" s="15"/>
      <c r="X262" s="16"/>
      <c r="Z262" s="15"/>
      <c r="AA262" s="16"/>
      <c r="AC262" s="15"/>
      <c r="AD262" s="16"/>
      <c r="AF262" s="15"/>
      <c r="AG262" s="16"/>
      <c r="AI262" s="15"/>
      <c r="AJ262" s="16"/>
      <c r="AL262" s="15"/>
      <c r="AM262" s="16"/>
      <c r="AO262" s="15"/>
      <c r="AP262" s="16"/>
      <c r="AR262" s="15"/>
      <c r="AS262" s="16"/>
      <c r="AU262" s="15"/>
      <c r="AV262" s="16"/>
      <c r="AX262" s="15"/>
      <c r="AY262" s="400"/>
      <c r="BA262" s="15"/>
      <c r="BB262" s="16"/>
      <c r="BD262" s="15"/>
      <c r="BE262" s="16"/>
      <c r="BG262" s="15"/>
      <c r="BH262" s="16"/>
      <c r="BJ262" s="15"/>
      <c r="BK262" s="16"/>
      <c r="BM262" s="15"/>
      <c r="BN262" s="16"/>
      <c r="BP262" s="15"/>
      <c r="BQ262" s="16"/>
      <c r="BS262" s="15"/>
      <c r="BT262" s="16"/>
      <c r="BV262" s="15"/>
      <c r="BW262" s="16"/>
      <c r="BY262" s="15"/>
      <c r="BZ262" s="16"/>
      <c r="CB262" s="15"/>
      <c r="CC262" s="16"/>
      <c r="CE262" s="15"/>
      <c r="CF262" s="16"/>
      <c r="CH262" s="15"/>
      <c r="CI262" s="16"/>
      <c r="CK262" s="234" t="s">
        <v>1275</v>
      </c>
      <c r="CL262" s="235">
        <v>3</v>
      </c>
      <c r="CN262" s="15"/>
      <c r="CO262" s="16"/>
    </row>
    <row r="263" spans="1:93" ht="24.95" customHeight="1">
      <c r="A263" s="407" t="str">
        <f ca="1">IFERROR(IF(INDIRECT($A$14&amp;ROW())&lt;&gt;"",COUNTIF(Summary!$B$30:$B$1105,INDIRECT($A$14&amp;ROW())),""),"")</f>
        <v/>
      </c>
      <c r="B263" s="15"/>
      <c r="C263" s="16"/>
      <c r="E263" s="15"/>
      <c r="F263" s="16"/>
      <c r="H263" s="15"/>
      <c r="I263" s="16"/>
      <c r="K263" s="15"/>
      <c r="L263" s="16"/>
      <c r="N263" s="15"/>
      <c r="O263" s="16"/>
      <c r="Q263" s="15"/>
      <c r="R263" s="16"/>
      <c r="T263" s="15"/>
      <c r="U263" s="16"/>
      <c r="W263" s="15"/>
      <c r="X263" s="16"/>
      <c r="Z263" s="15"/>
      <c r="AA263" s="16"/>
      <c r="AC263" s="15"/>
      <c r="AD263" s="16"/>
      <c r="AF263" s="15"/>
      <c r="AG263" s="16"/>
      <c r="AI263" s="15"/>
      <c r="AJ263" s="16"/>
      <c r="AL263" s="15"/>
      <c r="AM263" s="16"/>
      <c r="AO263" s="15"/>
      <c r="AP263" s="16"/>
      <c r="AR263" s="15"/>
      <c r="AS263" s="16"/>
      <c r="AU263" s="15"/>
      <c r="AV263" s="16"/>
      <c r="AX263" s="15"/>
      <c r="AY263" s="400"/>
      <c r="BA263" s="15"/>
      <c r="BB263" s="16"/>
      <c r="BD263" s="15"/>
      <c r="BE263" s="16"/>
      <c r="BG263" s="15"/>
      <c r="BH263" s="16"/>
      <c r="BJ263" s="15"/>
      <c r="BK263" s="16"/>
      <c r="BM263" s="15"/>
      <c r="BN263" s="16"/>
      <c r="BP263" s="15"/>
      <c r="BQ263" s="16"/>
      <c r="BS263" s="15"/>
      <c r="BT263" s="16"/>
      <c r="BV263" s="15"/>
      <c r="BW263" s="16"/>
      <c r="BY263" s="15"/>
      <c r="BZ263" s="16"/>
      <c r="CB263" s="15"/>
      <c r="CC263" s="16"/>
      <c r="CE263" s="15"/>
      <c r="CF263" s="16"/>
      <c r="CH263" s="15"/>
      <c r="CI263" s="16"/>
      <c r="CK263" s="234" t="s">
        <v>1276</v>
      </c>
      <c r="CL263" s="235">
        <v>2</v>
      </c>
      <c r="CN263" s="15"/>
      <c r="CO263" s="16"/>
    </row>
    <row r="264" spans="1:93" ht="24.95" customHeight="1">
      <c r="A264" s="407" t="str">
        <f ca="1">IFERROR(IF(INDIRECT($A$14&amp;ROW())&lt;&gt;"",COUNTIF(Summary!$B$30:$B$1105,INDIRECT($A$14&amp;ROW())),""),"")</f>
        <v/>
      </c>
      <c r="B264" s="15"/>
      <c r="C264" s="16"/>
      <c r="E264" s="15"/>
      <c r="F264" s="16"/>
      <c r="H264" s="15"/>
      <c r="I264" s="16"/>
      <c r="K264" s="15"/>
      <c r="L264" s="16"/>
      <c r="N264" s="15"/>
      <c r="O264" s="16"/>
      <c r="Q264" s="15"/>
      <c r="R264" s="16"/>
      <c r="T264" s="15"/>
      <c r="U264" s="16"/>
      <c r="W264" s="15"/>
      <c r="X264" s="16"/>
      <c r="Z264" s="15"/>
      <c r="AA264" s="16"/>
      <c r="AC264" s="15"/>
      <c r="AD264" s="16"/>
      <c r="AF264" s="15"/>
      <c r="AG264" s="16"/>
      <c r="AI264" s="15"/>
      <c r="AJ264" s="16"/>
      <c r="AL264" s="15"/>
      <c r="AM264" s="16"/>
      <c r="AO264" s="15"/>
      <c r="AP264" s="16"/>
      <c r="AR264" s="15"/>
      <c r="AS264" s="16"/>
      <c r="AU264" s="15"/>
      <c r="AV264" s="16"/>
      <c r="AX264" s="15"/>
      <c r="AY264" s="400"/>
      <c r="BA264" s="15"/>
      <c r="BB264" s="16"/>
      <c r="BD264" s="15"/>
      <c r="BE264" s="16"/>
      <c r="BG264" s="15"/>
      <c r="BH264" s="16"/>
      <c r="BJ264" s="15"/>
      <c r="BK264" s="16"/>
      <c r="BM264" s="15"/>
      <c r="BN264" s="16"/>
      <c r="BP264" s="15"/>
      <c r="BQ264" s="16"/>
      <c r="BS264" s="15"/>
      <c r="BT264" s="16"/>
      <c r="BV264" s="15"/>
      <c r="BW264" s="16"/>
      <c r="BY264" s="15"/>
      <c r="BZ264" s="16"/>
      <c r="CB264" s="15"/>
      <c r="CC264" s="16"/>
      <c r="CE264" s="15"/>
      <c r="CF264" s="16"/>
      <c r="CH264" s="15"/>
      <c r="CI264" s="16"/>
      <c r="CK264" s="234" t="s">
        <v>1277</v>
      </c>
      <c r="CL264" s="235">
        <v>2</v>
      </c>
      <c r="CN264" s="15"/>
      <c r="CO264" s="16"/>
    </row>
    <row r="265" spans="1:93" ht="24.95" customHeight="1">
      <c r="A265" s="407" t="str">
        <f ca="1">IFERROR(IF(INDIRECT($A$14&amp;ROW())&lt;&gt;"",COUNTIF(Summary!$B$30:$B$1105,INDIRECT($A$14&amp;ROW())),""),"")</f>
        <v/>
      </c>
      <c r="B265" s="15"/>
      <c r="C265" s="16"/>
      <c r="E265" s="15"/>
      <c r="F265" s="16"/>
      <c r="H265" s="15"/>
      <c r="I265" s="16"/>
      <c r="K265" s="15"/>
      <c r="L265" s="16"/>
      <c r="N265" s="15"/>
      <c r="O265" s="16"/>
      <c r="Q265" s="15"/>
      <c r="R265" s="16"/>
      <c r="T265" s="15"/>
      <c r="U265" s="16"/>
      <c r="W265" s="15"/>
      <c r="X265" s="16"/>
      <c r="Z265" s="15"/>
      <c r="AA265" s="16"/>
      <c r="AC265" s="15"/>
      <c r="AD265" s="16"/>
      <c r="AF265" s="15"/>
      <c r="AG265" s="16"/>
      <c r="AI265" s="15"/>
      <c r="AJ265" s="16"/>
      <c r="AL265" s="15"/>
      <c r="AM265" s="16"/>
      <c r="AO265" s="15"/>
      <c r="AP265" s="16"/>
      <c r="AR265" s="15"/>
      <c r="AS265" s="16"/>
      <c r="AU265" s="15"/>
      <c r="AV265" s="16"/>
      <c r="AX265" s="15"/>
      <c r="AY265" s="400"/>
      <c r="BA265" s="15"/>
      <c r="BB265" s="16"/>
      <c r="BD265" s="15"/>
      <c r="BE265" s="16"/>
      <c r="BG265" s="15"/>
      <c r="BH265" s="16"/>
      <c r="BJ265" s="15"/>
      <c r="BK265" s="16"/>
      <c r="BM265" s="15"/>
      <c r="BN265" s="16"/>
      <c r="BP265" s="15"/>
      <c r="BQ265" s="16"/>
      <c r="BS265" s="15"/>
      <c r="BT265" s="16"/>
      <c r="BV265" s="15"/>
      <c r="BW265" s="16"/>
      <c r="BY265" s="15"/>
      <c r="BZ265" s="16"/>
      <c r="CB265" s="15"/>
      <c r="CC265" s="16"/>
      <c r="CE265" s="15"/>
      <c r="CF265" s="16"/>
      <c r="CH265" s="15"/>
      <c r="CI265" s="16"/>
      <c r="CK265" s="234" t="s">
        <v>1278</v>
      </c>
      <c r="CL265" s="235">
        <v>1</v>
      </c>
      <c r="CN265" s="15"/>
      <c r="CO265" s="16"/>
    </row>
    <row r="266" spans="1:93" ht="24.95" customHeight="1">
      <c r="A266" s="407" t="str">
        <f ca="1">IFERROR(IF(INDIRECT($A$14&amp;ROW())&lt;&gt;"",COUNTIF(Summary!$B$30:$B$1105,INDIRECT($A$14&amp;ROW())),""),"")</f>
        <v/>
      </c>
      <c r="B266" s="15"/>
      <c r="C266" s="16"/>
      <c r="E266" s="15"/>
      <c r="F266" s="16"/>
      <c r="H266" s="15"/>
      <c r="I266" s="16"/>
      <c r="K266" s="15"/>
      <c r="L266" s="16"/>
      <c r="N266" s="15"/>
      <c r="O266" s="16"/>
      <c r="Q266" s="15"/>
      <c r="R266" s="16"/>
      <c r="T266" s="15"/>
      <c r="U266" s="16"/>
      <c r="W266" s="15"/>
      <c r="X266" s="16"/>
      <c r="Z266" s="15"/>
      <c r="AA266" s="16"/>
      <c r="AC266" s="15"/>
      <c r="AD266" s="16"/>
      <c r="AF266" s="15"/>
      <c r="AG266" s="16"/>
      <c r="AI266" s="15"/>
      <c r="AJ266" s="16"/>
      <c r="AL266" s="15"/>
      <c r="AM266" s="16"/>
      <c r="AO266" s="15"/>
      <c r="AP266" s="16"/>
      <c r="AR266" s="15"/>
      <c r="AS266" s="16"/>
      <c r="AU266" s="15"/>
      <c r="AV266" s="16"/>
      <c r="AX266" s="15"/>
      <c r="AY266" s="400"/>
      <c r="BA266" s="15"/>
      <c r="BB266" s="16"/>
      <c r="BD266" s="15"/>
      <c r="BE266" s="16"/>
      <c r="BG266" s="15"/>
      <c r="BH266" s="16"/>
      <c r="BJ266" s="15"/>
      <c r="BK266" s="16"/>
      <c r="BM266" s="15"/>
      <c r="BN266" s="16"/>
      <c r="BP266" s="15"/>
      <c r="BQ266" s="16"/>
      <c r="BS266" s="15"/>
      <c r="BT266" s="16"/>
      <c r="BV266" s="15"/>
      <c r="BW266" s="16"/>
      <c r="BY266" s="15"/>
      <c r="BZ266" s="16"/>
      <c r="CB266" s="15"/>
      <c r="CC266" s="16"/>
      <c r="CE266" s="15"/>
      <c r="CF266" s="16"/>
      <c r="CH266" s="15"/>
      <c r="CI266" s="16"/>
      <c r="CK266" s="234" t="s">
        <v>1279</v>
      </c>
      <c r="CL266" s="235">
        <v>2</v>
      </c>
      <c r="CN266" s="15"/>
      <c r="CO266" s="16"/>
    </row>
    <row r="267" spans="1:93" ht="24.95" customHeight="1">
      <c r="A267" s="407" t="str">
        <f ca="1">IFERROR(IF(INDIRECT($A$14&amp;ROW())&lt;&gt;"",COUNTIF(Summary!$B$30:$B$1105,INDIRECT($A$14&amp;ROW())),""),"")</f>
        <v/>
      </c>
      <c r="B267" s="15"/>
      <c r="C267" s="16"/>
      <c r="E267" s="15"/>
      <c r="F267" s="16"/>
      <c r="H267" s="15"/>
      <c r="I267" s="16"/>
      <c r="K267" s="15"/>
      <c r="L267" s="16"/>
      <c r="N267" s="15"/>
      <c r="O267" s="16"/>
      <c r="Q267" s="15"/>
      <c r="R267" s="16"/>
      <c r="T267" s="15"/>
      <c r="U267" s="16"/>
      <c r="W267" s="15"/>
      <c r="X267" s="16"/>
      <c r="Z267" s="15"/>
      <c r="AA267" s="16"/>
      <c r="AC267" s="15"/>
      <c r="AD267" s="16"/>
      <c r="AF267" s="15"/>
      <c r="AG267" s="16"/>
      <c r="AI267" s="15"/>
      <c r="AJ267" s="16"/>
      <c r="AL267" s="15"/>
      <c r="AM267" s="16"/>
      <c r="AO267" s="15"/>
      <c r="AP267" s="16"/>
      <c r="AR267" s="15"/>
      <c r="AS267" s="16"/>
      <c r="AU267" s="15"/>
      <c r="AV267" s="16"/>
      <c r="AX267" s="15"/>
      <c r="AY267" s="400"/>
      <c r="BA267" s="15"/>
      <c r="BB267" s="16"/>
      <c r="BD267" s="15"/>
      <c r="BE267" s="16"/>
      <c r="BG267" s="15"/>
      <c r="BH267" s="16"/>
      <c r="BJ267" s="15"/>
      <c r="BK267" s="16"/>
      <c r="BM267" s="15"/>
      <c r="BN267" s="16"/>
      <c r="BP267" s="15"/>
      <c r="BQ267" s="16"/>
      <c r="BS267" s="15"/>
      <c r="BT267" s="16"/>
      <c r="BV267" s="15"/>
      <c r="BW267" s="16"/>
      <c r="BY267" s="15"/>
      <c r="BZ267" s="16"/>
      <c r="CB267" s="15"/>
      <c r="CC267" s="16"/>
      <c r="CE267" s="15"/>
      <c r="CF267" s="16"/>
      <c r="CH267" s="15"/>
      <c r="CI267" s="16"/>
      <c r="CK267" s="234" t="s">
        <v>1280</v>
      </c>
      <c r="CL267" s="235">
        <v>1</v>
      </c>
      <c r="CN267" s="15"/>
      <c r="CO267" s="16"/>
    </row>
    <row r="268" spans="1:93" ht="24.95" customHeight="1">
      <c r="A268" s="407" t="str">
        <f ca="1">IFERROR(IF(INDIRECT($A$14&amp;ROW())&lt;&gt;"",COUNTIF(Summary!$B$30:$B$1105,INDIRECT($A$14&amp;ROW())),""),"")</f>
        <v/>
      </c>
      <c r="B268" s="15"/>
      <c r="C268" s="16"/>
      <c r="E268" s="15"/>
      <c r="F268" s="16"/>
      <c r="H268" s="15"/>
      <c r="I268" s="16"/>
      <c r="K268" s="15"/>
      <c r="L268" s="16"/>
      <c r="N268" s="15"/>
      <c r="O268" s="16"/>
      <c r="Q268" s="15"/>
      <c r="R268" s="16"/>
      <c r="T268" s="15"/>
      <c r="U268" s="16"/>
      <c r="W268" s="15"/>
      <c r="X268" s="16"/>
      <c r="Z268" s="15"/>
      <c r="AA268" s="16"/>
      <c r="AC268" s="15"/>
      <c r="AD268" s="16"/>
      <c r="AF268" s="15"/>
      <c r="AG268" s="16"/>
      <c r="AI268" s="15"/>
      <c r="AJ268" s="16"/>
      <c r="AL268" s="15"/>
      <c r="AM268" s="16"/>
      <c r="AO268" s="15"/>
      <c r="AP268" s="16"/>
      <c r="AR268" s="15"/>
      <c r="AS268" s="16"/>
      <c r="AU268" s="15"/>
      <c r="AV268" s="16"/>
      <c r="AX268" s="15"/>
      <c r="AY268" s="400"/>
      <c r="BA268" s="15"/>
      <c r="BB268" s="16"/>
      <c r="BD268" s="15"/>
      <c r="BE268" s="16"/>
      <c r="BG268" s="15"/>
      <c r="BH268" s="16"/>
      <c r="BJ268" s="15"/>
      <c r="BK268" s="16"/>
      <c r="BM268" s="15"/>
      <c r="BN268" s="16"/>
      <c r="BP268" s="15"/>
      <c r="BQ268" s="16"/>
      <c r="BS268" s="15"/>
      <c r="BT268" s="16"/>
      <c r="BV268" s="15"/>
      <c r="BW268" s="16"/>
      <c r="BY268" s="15"/>
      <c r="BZ268" s="16"/>
      <c r="CB268" s="15"/>
      <c r="CC268" s="16"/>
      <c r="CE268" s="15"/>
      <c r="CF268" s="16"/>
      <c r="CH268" s="15"/>
      <c r="CI268" s="16"/>
      <c r="CK268" s="234" t="s">
        <v>598</v>
      </c>
      <c r="CL268" s="235">
        <v>13</v>
      </c>
      <c r="CN268" s="15"/>
      <c r="CO268" s="16"/>
    </row>
    <row r="269" spans="1:93" ht="24.95" customHeight="1">
      <c r="A269" s="407" t="str">
        <f ca="1">IFERROR(IF(INDIRECT($A$14&amp;ROW())&lt;&gt;"",COUNTIF(Summary!$B$30:$B$1105,INDIRECT($A$14&amp;ROW())),""),"")</f>
        <v/>
      </c>
      <c r="B269" s="15"/>
      <c r="C269" s="16"/>
      <c r="E269" s="15"/>
      <c r="F269" s="16"/>
      <c r="H269" s="15"/>
      <c r="I269" s="16"/>
      <c r="K269" s="15"/>
      <c r="L269" s="16"/>
      <c r="N269" s="15"/>
      <c r="O269" s="16"/>
      <c r="Q269" s="15"/>
      <c r="R269" s="16"/>
      <c r="T269" s="15"/>
      <c r="U269" s="16"/>
      <c r="W269" s="15"/>
      <c r="X269" s="16"/>
      <c r="Z269" s="15"/>
      <c r="AA269" s="16"/>
      <c r="AC269" s="15"/>
      <c r="AD269" s="16"/>
      <c r="AF269" s="15"/>
      <c r="AG269" s="16"/>
      <c r="AI269" s="15"/>
      <c r="AJ269" s="16"/>
      <c r="AL269" s="15"/>
      <c r="AM269" s="16"/>
      <c r="AO269" s="15"/>
      <c r="AP269" s="16"/>
      <c r="AR269" s="15"/>
      <c r="AS269" s="16"/>
      <c r="AU269" s="15"/>
      <c r="AV269" s="16"/>
      <c r="AX269" s="15"/>
      <c r="AY269" s="400"/>
      <c r="BA269" s="15"/>
      <c r="BB269" s="16"/>
      <c r="BD269" s="15"/>
      <c r="BE269" s="16"/>
      <c r="BG269" s="15"/>
      <c r="BH269" s="16"/>
      <c r="BJ269" s="15"/>
      <c r="BK269" s="16"/>
      <c r="BM269" s="15"/>
      <c r="BN269" s="16"/>
      <c r="BP269" s="15"/>
      <c r="BQ269" s="16"/>
      <c r="BS269" s="15"/>
      <c r="BT269" s="16"/>
      <c r="BV269" s="15"/>
      <c r="BW269" s="16"/>
      <c r="BY269" s="15"/>
      <c r="BZ269" s="16"/>
      <c r="CB269" s="15"/>
      <c r="CC269" s="16"/>
      <c r="CE269" s="15"/>
      <c r="CF269" s="16"/>
      <c r="CH269" s="15"/>
      <c r="CI269" s="16"/>
      <c r="CK269" s="234" t="s">
        <v>537</v>
      </c>
      <c r="CL269" s="235">
        <v>1</v>
      </c>
      <c r="CN269" s="15"/>
      <c r="CO269" s="16"/>
    </row>
    <row r="270" spans="1:93" ht="24.95" customHeight="1">
      <c r="A270" s="407" t="str">
        <f ca="1">IFERROR(IF(INDIRECT($A$14&amp;ROW())&lt;&gt;"",COUNTIF(Summary!$B$30:$B$1105,INDIRECT($A$14&amp;ROW())),""),"")</f>
        <v/>
      </c>
      <c r="B270" s="15"/>
      <c r="C270" s="16"/>
      <c r="E270" s="15"/>
      <c r="F270" s="16"/>
      <c r="H270" s="15"/>
      <c r="I270" s="16"/>
      <c r="K270" s="15"/>
      <c r="L270" s="16"/>
      <c r="N270" s="15"/>
      <c r="O270" s="16"/>
      <c r="Q270" s="15"/>
      <c r="R270" s="16"/>
      <c r="T270" s="15"/>
      <c r="U270" s="16"/>
      <c r="W270" s="15"/>
      <c r="X270" s="16"/>
      <c r="Z270" s="15"/>
      <c r="AA270" s="16"/>
      <c r="AC270" s="15"/>
      <c r="AD270" s="16"/>
      <c r="AF270" s="15"/>
      <c r="AG270" s="16"/>
      <c r="AI270" s="15"/>
      <c r="AJ270" s="16"/>
      <c r="AL270" s="15"/>
      <c r="AM270" s="16"/>
      <c r="AO270" s="15"/>
      <c r="AP270" s="16"/>
      <c r="AR270" s="15"/>
      <c r="AS270" s="16"/>
      <c r="AU270" s="15"/>
      <c r="AV270" s="16"/>
      <c r="AX270" s="15"/>
      <c r="AY270" s="400"/>
      <c r="BA270" s="15"/>
      <c r="BB270" s="16"/>
      <c r="BD270" s="15"/>
      <c r="BE270" s="16"/>
      <c r="BG270" s="15"/>
      <c r="BH270" s="16"/>
      <c r="BJ270" s="15"/>
      <c r="BK270" s="16"/>
      <c r="BM270" s="15"/>
      <c r="BN270" s="16"/>
      <c r="BP270" s="15"/>
      <c r="BQ270" s="16"/>
      <c r="BS270" s="15"/>
      <c r="BT270" s="16"/>
      <c r="BV270" s="15"/>
      <c r="BW270" s="16"/>
      <c r="BY270" s="15"/>
      <c r="BZ270" s="16"/>
      <c r="CB270" s="15"/>
      <c r="CC270" s="16"/>
      <c r="CE270" s="15"/>
      <c r="CF270" s="16"/>
      <c r="CH270" s="15"/>
      <c r="CI270" s="16"/>
      <c r="CK270" s="234" t="s">
        <v>538</v>
      </c>
      <c r="CL270" s="235">
        <v>10</v>
      </c>
      <c r="CN270" s="15"/>
      <c r="CO270" s="16"/>
    </row>
    <row r="271" spans="1:93" ht="24.95" customHeight="1">
      <c r="A271" s="407" t="str">
        <f ca="1">IFERROR(IF(INDIRECT($A$14&amp;ROW())&lt;&gt;"",COUNTIF(Summary!$B$30:$B$1105,INDIRECT($A$14&amp;ROW())),""),"")</f>
        <v/>
      </c>
      <c r="B271" s="15"/>
      <c r="C271" s="16"/>
      <c r="E271" s="15"/>
      <c r="F271" s="16"/>
      <c r="H271" s="15"/>
      <c r="I271" s="16"/>
      <c r="K271" s="15"/>
      <c r="L271" s="16"/>
      <c r="N271" s="15"/>
      <c r="O271" s="16"/>
      <c r="Q271" s="15"/>
      <c r="R271" s="16"/>
      <c r="T271" s="15"/>
      <c r="U271" s="16"/>
      <c r="W271" s="15"/>
      <c r="X271" s="16"/>
      <c r="Z271" s="15"/>
      <c r="AA271" s="16"/>
      <c r="AC271" s="15"/>
      <c r="AD271" s="16"/>
      <c r="AF271" s="15"/>
      <c r="AG271" s="16"/>
      <c r="AI271" s="15"/>
      <c r="AJ271" s="16"/>
      <c r="AL271" s="15"/>
      <c r="AM271" s="16"/>
      <c r="AO271" s="15"/>
      <c r="AP271" s="16"/>
      <c r="AR271" s="15"/>
      <c r="AS271" s="16"/>
      <c r="AU271" s="15"/>
      <c r="AV271" s="16"/>
      <c r="AX271" s="15"/>
      <c r="AY271" s="400"/>
      <c r="BA271" s="15"/>
      <c r="BB271" s="16"/>
      <c r="BD271" s="15"/>
      <c r="BE271" s="16"/>
      <c r="BG271" s="15"/>
      <c r="BH271" s="16"/>
      <c r="BJ271" s="15"/>
      <c r="BK271" s="16"/>
      <c r="BM271" s="15"/>
      <c r="BN271" s="16"/>
      <c r="BP271" s="15"/>
      <c r="BQ271" s="16"/>
      <c r="BS271" s="15"/>
      <c r="BT271" s="16"/>
      <c r="BV271" s="15"/>
      <c r="BW271" s="16"/>
      <c r="BY271" s="15"/>
      <c r="BZ271" s="16"/>
      <c r="CB271" s="15"/>
      <c r="CC271" s="16"/>
      <c r="CE271" s="15"/>
      <c r="CF271" s="16"/>
      <c r="CH271" s="15"/>
      <c r="CI271" s="16"/>
      <c r="CK271" s="234" t="s">
        <v>599</v>
      </c>
      <c r="CL271" s="235">
        <v>7</v>
      </c>
      <c r="CN271" s="15"/>
      <c r="CO271" s="16"/>
    </row>
    <row r="272" spans="1:93" ht="24.95" customHeight="1">
      <c r="A272" s="407" t="str">
        <f ca="1">IFERROR(IF(INDIRECT($A$14&amp;ROW())&lt;&gt;"",COUNTIF(Summary!$B$30:$B$1105,INDIRECT($A$14&amp;ROW())),""),"")</f>
        <v/>
      </c>
      <c r="B272" s="15"/>
      <c r="C272" s="16"/>
      <c r="E272" s="15"/>
      <c r="F272" s="16"/>
      <c r="H272" s="15"/>
      <c r="I272" s="16"/>
      <c r="K272" s="15"/>
      <c r="L272" s="16"/>
      <c r="N272" s="15"/>
      <c r="O272" s="16"/>
      <c r="Q272" s="15"/>
      <c r="R272" s="16"/>
      <c r="T272" s="15"/>
      <c r="U272" s="16"/>
      <c r="W272" s="15"/>
      <c r="X272" s="16"/>
      <c r="Z272" s="15"/>
      <c r="AA272" s="16"/>
      <c r="AC272" s="15"/>
      <c r="AD272" s="16"/>
      <c r="AF272" s="15"/>
      <c r="AG272" s="16"/>
      <c r="AI272" s="15"/>
      <c r="AJ272" s="16"/>
      <c r="AL272" s="15"/>
      <c r="AM272" s="16"/>
      <c r="AO272" s="15"/>
      <c r="AP272" s="16"/>
      <c r="AR272" s="15"/>
      <c r="AS272" s="16"/>
      <c r="AU272" s="15"/>
      <c r="AV272" s="16"/>
      <c r="AX272" s="15"/>
      <c r="AY272" s="400"/>
      <c r="BA272" s="15"/>
      <c r="BB272" s="16"/>
      <c r="BD272" s="15"/>
      <c r="BE272" s="16"/>
      <c r="BG272" s="15"/>
      <c r="BH272" s="16"/>
      <c r="BJ272" s="15"/>
      <c r="BK272" s="16"/>
      <c r="BM272" s="15"/>
      <c r="BN272" s="16"/>
      <c r="BP272" s="15"/>
      <c r="BQ272" s="16"/>
      <c r="BS272" s="15"/>
      <c r="BT272" s="16"/>
      <c r="BV272" s="15"/>
      <c r="BW272" s="16"/>
      <c r="BY272" s="15"/>
      <c r="BZ272" s="16"/>
      <c r="CB272" s="15"/>
      <c r="CC272" s="16"/>
      <c r="CE272" s="15"/>
      <c r="CF272" s="16"/>
      <c r="CH272" s="15"/>
      <c r="CI272" s="16"/>
      <c r="CK272" s="234" t="s">
        <v>600</v>
      </c>
      <c r="CL272" s="235">
        <v>1</v>
      </c>
      <c r="CN272" s="15"/>
      <c r="CO272" s="16"/>
    </row>
    <row r="273" spans="1:93" ht="24.95" customHeight="1">
      <c r="A273" s="407" t="str">
        <f ca="1">IFERROR(IF(INDIRECT($A$14&amp;ROW())&lt;&gt;"",COUNTIF(Summary!$B$30:$B$1105,INDIRECT($A$14&amp;ROW())),""),"")</f>
        <v/>
      </c>
      <c r="B273" s="15"/>
      <c r="C273" s="16"/>
      <c r="E273" s="15"/>
      <c r="F273" s="16"/>
      <c r="H273" s="15"/>
      <c r="I273" s="16"/>
      <c r="K273" s="15"/>
      <c r="L273" s="16"/>
      <c r="N273" s="15"/>
      <c r="O273" s="16"/>
      <c r="Q273" s="15"/>
      <c r="R273" s="16"/>
      <c r="T273" s="15"/>
      <c r="U273" s="16"/>
      <c r="W273" s="15"/>
      <c r="X273" s="16"/>
      <c r="Z273" s="15"/>
      <c r="AA273" s="16"/>
      <c r="AC273" s="15"/>
      <c r="AD273" s="16"/>
      <c r="AF273" s="15"/>
      <c r="AG273" s="16"/>
      <c r="AI273" s="15"/>
      <c r="AJ273" s="16"/>
      <c r="AL273" s="15"/>
      <c r="AM273" s="16"/>
      <c r="AO273" s="15"/>
      <c r="AP273" s="16"/>
      <c r="AR273" s="15"/>
      <c r="AS273" s="16"/>
      <c r="AU273" s="15"/>
      <c r="AV273" s="16"/>
      <c r="AX273" s="15"/>
      <c r="AY273" s="400"/>
      <c r="BA273" s="15"/>
      <c r="BB273" s="16"/>
      <c r="BD273" s="15"/>
      <c r="BE273" s="16"/>
      <c r="BG273" s="15"/>
      <c r="BH273" s="16"/>
      <c r="BJ273" s="15"/>
      <c r="BK273" s="16"/>
      <c r="BM273" s="15"/>
      <c r="BN273" s="16"/>
      <c r="BP273" s="15"/>
      <c r="BQ273" s="16"/>
      <c r="BS273" s="15"/>
      <c r="BT273" s="16"/>
      <c r="BV273" s="15"/>
      <c r="BW273" s="16"/>
      <c r="BY273" s="15"/>
      <c r="BZ273" s="16"/>
      <c r="CB273" s="15"/>
      <c r="CC273" s="16"/>
      <c r="CE273" s="15"/>
      <c r="CF273" s="16"/>
      <c r="CH273" s="15"/>
      <c r="CI273" s="16"/>
      <c r="CK273" s="234" t="s">
        <v>601</v>
      </c>
      <c r="CL273" s="235">
        <v>2</v>
      </c>
      <c r="CN273" s="15"/>
      <c r="CO273" s="16"/>
    </row>
    <row r="274" spans="1:93" ht="24.95" customHeight="1">
      <c r="A274" s="407" t="str">
        <f ca="1">IFERROR(IF(INDIRECT($A$14&amp;ROW())&lt;&gt;"",COUNTIF(Summary!$B$30:$B$1105,INDIRECT($A$14&amp;ROW())),""),"")</f>
        <v/>
      </c>
      <c r="B274" s="15"/>
      <c r="C274" s="16"/>
      <c r="E274" s="15"/>
      <c r="F274" s="16"/>
      <c r="H274" s="15"/>
      <c r="I274" s="16"/>
      <c r="K274" s="15"/>
      <c r="L274" s="16"/>
      <c r="N274" s="15"/>
      <c r="O274" s="16"/>
      <c r="Q274" s="15"/>
      <c r="R274" s="16"/>
      <c r="T274" s="15"/>
      <c r="U274" s="16"/>
      <c r="W274" s="15"/>
      <c r="X274" s="16"/>
      <c r="Z274" s="15"/>
      <c r="AA274" s="16"/>
      <c r="AC274" s="15"/>
      <c r="AD274" s="16"/>
      <c r="AF274" s="15"/>
      <c r="AG274" s="16"/>
      <c r="AI274" s="15"/>
      <c r="AJ274" s="16"/>
      <c r="AL274" s="15"/>
      <c r="AM274" s="16"/>
      <c r="AO274" s="15"/>
      <c r="AP274" s="16"/>
      <c r="AR274" s="15"/>
      <c r="AS274" s="16"/>
      <c r="AU274" s="15"/>
      <c r="AV274" s="16"/>
      <c r="AX274" s="15"/>
      <c r="AY274" s="400"/>
      <c r="BA274" s="15"/>
      <c r="BB274" s="16"/>
      <c r="BD274" s="15"/>
      <c r="BE274" s="16"/>
      <c r="BG274" s="15"/>
      <c r="BH274" s="16"/>
      <c r="BJ274" s="15"/>
      <c r="BK274" s="16"/>
      <c r="BM274" s="15"/>
      <c r="BN274" s="16"/>
      <c r="BP274" s="15"/>
      <c r="BQ274" s="16"/>
      <c r="BS274" s="15"/>
      <c r="BT274" s="16"/>
      <c r="BV274" s="15"/>
      <c r="BW274" s="16"/>
      <c r="BY274" s="15"/>
      <c r="BZ274" s="16"/>
      <c r="CB274" s="15"/>
      <c r="CC274" s="16"/>
      <c r="CE274" s="15"/>
      <c r="CF274" s="16"/>
      <c r="CH274" s="15"/>
      <c r="CI274" s="16"/>
      <c r="CK274" s="234" t="s">
        <v>602</v>
      </c>
      <c r="CL274" s="235">
        <v>4</v>
      </c>
      <c r="CN274" s="15"/>
      <c r="CO274" s="16"/>
    </row>
    <row r="275" spans="1:93" ht="24.95" customHeight="1">
      <c r="A275" s="407" t="str">
        <f ca="1">IFERROR(IF(INDIRECT($A$14&amp;ROW())&lt;&gt;"",COUNTIF(Summary!$B$30:$B$1105,INDIRECT($A$14&amp;ROW())),""),"")</f>
        <v/>
      </c>
      <c r="B275" s="15"/>
      <c r="C275" s="16"/>
      <c r="E275" s="15"/>
      <c r="F275" s="16"/>
      <c r="H275" s="15"/>
      <c r="I275" s="16"/>
      <c r="K275" s="15"/>
      <c r="L275" s="16"/>
      <c r="N275" s="15"/>
      <c r="O275" s="16"/>
      <c r="Q275" s="15"/>
      <c r="R275" s="16"/>
      <c r="T275" s="15"/>
      <c r="U275" s="16"/>
      <c r="W275" s="15"/>
      <c r="X275" s="16"/>
      <c r="Z275" s="15"/>
      <c r="AA275" s="16"/>
      <c r="AC275" s="15"/>
      <c r="AD275" s="16"/>
      <c r="AF275" s="15"/>
      <c r="AG275" s="16"/>
      <c r="AI275" s="15"/>
      <c r="AJ275" s="16"/>
      <c r="AL275" s="15"/>
      <c r="AM275" s="16"/>
      <c r="AO275" s="15"/>
      <c r="AP275" s="16"/>
      <c r="AR275" s="15"/>
      <c r="AS275" s="16"/>
      <c r="AU275" s="15"/>
      <c r="AV275" s="16"/>
      <c r="AX275" s="15"/>
      <c r="AY275" s="400"/>
      <c r="BA275" s="15"/>
      <c r="BB275" s="16"/>
      <c r="BD275" s="15"/>
      <c r="BE275" s="16"/>
      <c r="BG275" s="15"/>
      <c r="BH275" s="16"/>
      <c r="BJ275" s="15"/>
      <c r="BK275" s="16"/>
      <c r="BM275" s="15"/>
      <c r="BN275" s="16"/>
      <c r="BP275" s="15"/>
      <c r="BQ275" s="16"/>
      <c r="BS275" s="15"/>
      <c r="BT275" s="16"/>
      <c r="BV275" s="15"/>
      <c r="BW275" s="16"/>
      <c r="BY275" s="15"/>
      <c r="BZ275" s="16"/>
      <c r="CB275" s="15"/>
      <c r="CC275" s="16"/>
      <c r="CE275" s="15"/>
      <c r="CF275" s="16"/>
      <c r="CH275" s="15"/>
      <c r="CI275" s="16"/>
      <c r="CK275" s="234" t="s">
        <v>539</v>
      </c>
      <c r="CL275" s="235">
        <v>4</v>
      </c>
      <c r="CN275" s="15"/>
      <c r="CO275" s="16"/>
    </row>
    <row r="276" spans="1:93" ht="24.95" customHeight="1">
      <c r="A276" s="407" t="str">
        <f ca="1">IFERROR(IF(INDIRECT($A$14&amp;ROW())&lt;&gt;"",COUNTIF(Summary!$B$30:$B$1105,INDIRECT($A$14&amp;ROW())),""),"")</f>
        <v/>
      </c>
      <c r="B276" s="15"/>
      <c r="C276" s="16"/>
      <c r="E276" s="15"/>
      <c r="F276" s="16"/>
      <c r="H276" s="15"/>
      <c r="I276" s="16"/>
      <c r="K276" s="15"/>
      <c r="L276" s="16"/>
      <c r="N276" s="15"/>
      <c r="O276" s="16"/>
      <c r="Q276" s="15"/>
      <c r="R276" s="16"/>
      <c r="T276" s="15"/>
      <c r="U276" s="16"/>
      <c r="W276" s="15"/>
      <c r="X276" s="16"/>
      <c r="Z276" s="15"/>
      <c r="AA276" s="16"/>
      <c r="AC276" s="15"/>
      <c r="AD276" s="16"/>
      <c r="AF276" s="15"/>
      <c r="AG276" s="16"/>
      <c r="AI276" s="15"/>
      <c r="AJ276" s="16"/>
      <c r="AL276" s="15"/>
      <c r="AM276" s="16"/>
      <c r="AO276" s="15"/>
      <c r="AP276" s="16"/>
      <c r="AR276" s="15"/>
      <c r="AS276" s="16"/>
      <c r="AU276" s="15"/>
      <c r="AV276" s="16"/>
      <c r="AX276" s="15"/>
      <c r="AY276" s="400"/>
      <c r="BA276" s="15"/>
      <c r="BB276" s="16"/>
      <c r="BD276" s="15"/>
      <c r="BE276" s="16"/>
      <c r="BG276" s="15"/>
      <c r="BH276" s="16"/>
      <c r="BJ276" s="15"/>
      <c r="BK276" s="16"/>
      <c r="BM276" s="15"/>
      <c r="BN276" s="16"/>
      <c r="BP276" s="15"/>
      <c r="BQ276" s="16"/>
      <c r="BS276" s="15"/>
      <c r="BT276" s="16"/>
      <c r="BV276" s="15"/>
      <c r="BW276" s="16"/>
      <c r="BY276" s="15"/>
      <c r="BZ276" s="16"/>
      <c r="CB276" s="15"/>
      <c r="CC276" s="16"/>
      <c r="CE276" s="15"/>
      <c r="CF276" s="16"/>
      <c r="CH276" s="15"/>
      <c r="CI276" s="16"/>
      <c r="CK276" s="234" t="s">
        <v>540</v>
      </c>
      <c r="CL276" s="235">
        <v>5</v>
      </c>
      <c r="CN276" s="15"/>
      <c r="CO276" s="16"/>
    </row>
    <row r="277" spans="1:93" ht="24.95" customHeight="1">
      <c r="A277" s="407" t="str">
        <f ca="1">IFERROR(IF(INDIRECT($A$14&amp;ROW())&lt;&gt;"",COUNTIF(Summary!$B$30:$B$1105,INDIRECT($A$14&amp;ROW())),""),"")</f>
        <v/>
      </c>
      <c r="B277" s="15"/>
      <c r="C277" s="16"/>
      <c r="E277" s="15"/>
      <c r="F277" s="16"/>
      <c r="H277" s="15"/>
      <c r="I277" s="16"/>
      <c r="K277" s="15"/>
      <c r="L277" s="16"/>
      <c r="N277" s="15"/>
      <c r="O277" s="16"/>
      <c r="Q277" s="15"/>
      <c r="R277" s="16"/>
      <c r="T277" s="15"/>
      <c r="U277" s="16"/>
      <c r="W277" s="15"/>
      <c r="X277" s="16"/>
      <c r="Z277" s="15"/>
      <c r="AA277" s="16"/>
      <c r="AC277" s="15"/>
      <c r="AD277" s="16"/>
      <c r="AF277" s="15"/>
      <c r="AG277" s="16"/>
      <c r="AI277" s="15"/>
      <c r="AJ277" s="16"/>
      <c r="AL277" s="15"/>
      <c r="AM277" s="16"/>
      <c r="AO277" s="15"/>
      <c r="AP277" s="16"/>
      <c r="AR277" s="15"/>
      <c r="AS277" s="16"/>
      <c r="AU277" s="15"/>
      <c r="AV277" s="16"/>
      <c r="AX277" s="15"/>
      <c r="AY277" s="400"/>
      <c r="BA277" s="15"/>
      <c r="BB277" s="16"/>
      <c r="BD277" s="15"/>
      <c r="BE277" s="16"/>
      <c r="BG277" s="15"/>
      <c r="BH277" s="16"/>
      <c r="BJ277" s="15"/>
      <c r="BK277" s="16"/>
      <c r="BM277" s="15"/>
      <c r="BN277" s="16"/>
      <c r="BP277" s="15"/>
      <c r="BQ277" s="16"/>
      <c r="BS277" s="15"/>
      <c r="BT277" s="16"/>
      <c r="BV277" s="15"/>
      <c r="BW277" s="16"/>
      <c r="BY277" s="15"/>
      <c r="BZ277" s="16"/>
      <c r="CB277" s="15"/>
      <c r="CC277" s="16"/>
      <c r="CE277" s="15"/>
      <c r="CF277" s="16"/>
      <c r="CH277" s="15"/>
      <c r="CI277" s="16"/>
      <c r="CK277" s="234" t="s">
        <v>541</v>
      </c>
      <c r="CL277" s="235">
        <v>1</v>
      </c>
      <c r="CN277" s="15"/>
      <c r="CO277" s="16"/>
    </row>
    <row r="278" spans="1:93" ht="24.95" customHeight="1">
      <c r="A278" s="407" t="str">
        <f ca="1">IFERROR(IF(INDIRECT($A$14&amp;ROW())&lt;&gt;"",COUNTIF(Summary!$B$30:$B$1105,INDIRECT($A$14&amp;ROW())),""),"")</f>
        <v/>
      </c>
      <c r="B278" s="15"/>
      <c r="C278" s="16"/>
      <c r="E278" s="15"/>
      <c r="F278" s="16"/>
      <c r="H278" s="15"/>
      <c r="I278" s="16"/>
      <c r="K278" s="15"/>
      <c r="L278" s="16"/>
      <c r="N278" s="15"/>
      <c r="O278" s="16"/>
      <c r="Q278" s="15"/>
      <c r="R278" s="16"/>
      <c r="T278" s="15"/>
      <c r="U278" s="16"/>
      <c r="W278" s="15"/>
      <c r="X278" s="16"/>
      <c r="Z278" s="15"/>
      <c r="AA278" s="16"/>
      <c r="AC278" s="15"/>
      <c r="AD278" s="16"/>
      <c r="AF278" s="15"/>
      <c r="AG278" s="16"/>
      <c r="AI278" s="15"/>
      <c r="AJ278" s="16"/>
      <c r="AL278" s="15"/>
      <c r="AM278" s="16"/>
      <c r="AO278" s="15"/>
      <c r="AP278" s="16"/>
      <c r="AR278" s="15"/>
      <c r="AS278" s="16"/>
      <c r="AU278" s="15"/>
      <c r="AV278" s="16"/>
      <c r="AX278" s="15"/>
      <c r="AY278" s="400"/>
      <c r="BA278" s="15"/>
      <c r="BB278" s="16"/>
      <c r="BD278" s="15"/>
      <c r="BE278" s="16"/>
      <c r="BG278" s="15"/>
      <c r="BH278" s="16"/>
      <c r="BJ278" s="15"/>
      <c r="BK278" s="16"/>
      <c r="BM278" s="15"/>
      <c r="BN278" s="16"/>
      <c r="BP278" s="15"/>
      <c r="BQ278" s="16"/>
      <c r="BS278" s="15"/>
      <c r="BT278" s="16"/>
      <c r="BV278" s="15"/>
      <c r="BW278" s="16"/>
      <c r="BY278" s="15"/>
      <c r="BZ278" s="16"/>
      <c r="CB278" s="15"/>
      <c r="CC278" s="16"/>
      <c r="CE278" s="15"/>
      <c r="CF278" s="16"/>
      <c r="CH278" s="15"/>
      <c r="CI278" s="16"/>
      <c r="CK278" s="234" t="s">
        <v>542</v>
      </c>
      <c r="CL278" s="235">
        <v>8</v>
      </c>
      <c r="CN278" s="15"/>
      <c r="CO278" s="16"/>
    </row>
    <row r="279" spans="1:93" ht="24.95" customHeight="1">
      <c r="A279" s="407" t="str">
        <f ca="1">IFERROR(IF(INDIRECT($A$14&amp;ROW())&lt;&gt;"",COUNTIF(Summary!$B$30:$B$1105,INDIRECT($A$14&amp;ROW())),""),"")</f>
        <v/>
      </c>
      <c r="B279" s="34"/>
      <c r="C279" s="16"/>
      <c r="E279" s="15"/>
      <c r="F279" s="16"/>
      <c r="H279" s="15"/>
      <c r="I279" s="16"/>
      <c r="K279" s="15"/>
      <c r="L279" s="16"/>
      <c r="N279" s="15"/>
      <c r="O279" s="16"/>
      <c r="Q279" s="15"/>
      <c r="R279" s="16"/>
      <c r="T279" s="15"/>
      <c r="U279" s="16"/>
      <c r="W279" s="15"/>
      <c r="X279" s="16"/>
      <c r="Z279" s="15"/>
      <c r="AA279" s="16"/>
      <c r="AC279" s="15"/>
      <c r="AD279" s="16"/>
      <c r="AF279" s="15"/>
      <c r="AG279" s="16"/>
      <c r="AI279" s="15"/>
      <c r="AJ279" s="16"/>
      <c r="AL279" s="15"/>
      <c r="AM279" s="16"/>
      <c r="AO279" s="15"/>
      <c r="AP279" s="16"/>
      <c r="AR279" s="15"/>
      <c r="AS279" s="16"/>
      <c r="AU279" s="15"/>
      <c r="AV279" s="16"/>
      <c r="AX279" s="15"/>
      <c r="AY279" s="400"/>
      <c r="BA279" s="15"/>
      <c r="BB279" s="16"/>
      <c r="BD279" s="15"/>
      <c r="BE279" s="16"/>
      <c r="BG279" s="15"/>
      <c r="BH279" s="16"/>
      <c r="BJ279" s="15"/>
      <c r="BK279" s="16"/>
      <c r="BM279" s="15"/>
      <c r="BN279" s="16"/>
      <c r="BP279" s="15"/>
      <c r="BQ279" s="16"/>
      <c r="BS279" s="15"/>
      <c r="BT279" s="16"/>
      <c r="BV279" s="15"/>
      <c r="BW279" s="16"/>
      <c r="BY279" s="15"/>
      <c r="BZ279" s="16"/>
      <c r="CB279" s="15"/>
      <c r="CC279" s="16"/>
      <c r="CE279" s="15"/>
      <c r="CF279" s="16"/>
      <c r="CH279" s="15"/>
      <c r="CI279" s="16"/>
      <c r="CK279" s="234" t="s">
        <v>543</v>
      </c>
      <c r="CL279" s="235">
        <v>7</v>
      </c>
      <c r="CN279" s="15"/>
      <c r="CO279" s="16"/>
    </row>
    <row r="280" spans="1:93" ht="24.95" customHeight="1">
      <c r="A280" s="407" t="str">
        <f ca="1">IFERROR(IF(INDIRECT($A$14&amp;ROW())&lt;&gt;"",COUNTIF(Summary!$B$30:$B$1105,INDIRECT($A$14&amp;ROW())),""),"")</f>
        <v/>
      </c>
      <c r="B280" s="34"/>
      <c r="C280" s="16"/>
      <c r="E280" s="15"/>
      <c r="F280" s="16"/>
      <c r="H280" s="15"/>
      <c r="I280" s="16"/>
      <c r="K280" s="15"/>
      <c r="L280" s="16"/>
      <c r="N280" s="15"/>
      <c r="O280" s="16"/>
      <c r="Q280" s="15"/>
      <c r="R280" s="16"/>
      <c r="T280" s="15"/>
      <c r="U280" s="16"/>
      <c r="W280" s="15"/>
      <c r="X280" s="16"/>
      <c r="Z280" s="15"/>
      <c r="AA280" s="16"/>
      <c r="AC280" s="15"/>
      <c r="AD280" s="16"/>
      <c r="AF280" s="15"/>
      <c r="AG280" s="16"/>
      <c r="AI280" s="15"/>
      <c r="AJ280" s="16"/>
      <c r="AL280" s="15"/>
      <c r="AM280" s="16"/>
      <c r="AO280" s="15"/>
      <c r="AP280" s="16"/>
      <c r="AR280" s="15"/>
      <c r="AS280" s="16"/>
      <c r="AU280" s="15"/>
      <c r="AV280" s="16"/>
      <c r="AX280" s="15"/>
      <c r="AY280" s="400"/>
      <c r="BA280" s="15"/>
      <c r="BB280" s="16"/>
      <c r="BD280" s="15"/>
      <c r="BE280" s="16"/>
      <c r="BG280" s="15"/>
      <c r="BH280" s="16"/>
      <c r="BJ280" s="15"/>
      <c r="BK280" s="16"/>
      <c r="BM280" s="15"/>
      <c r="BN280" s="16"/>
      <c r="BP280" s="15"/>
      <c r="BQ280" s="16"/>
      <c r="BS280" s="15"/>
      <c r="BT280" s="16"/>
      <c r="BV280" s="15"/>
      <c r="BW280" s="16"/>
      <c r="BY280" s="15"/>
      <c r="BZ280" s="16"/>
      <c r="CB280" s="15"/>
      <c r="CC280" s="16"/>
      <c r="CE280" s="15"/>
      <c r="CF280" s="16"/>
      <c r="CH280" s="15"/>
      <c r="CI280" s="16"/>
      <c r="CK280" s="234" t="s">
        <v>603</v>
      </c>
      <c r="CL280" s="235">
        <v>2</v>
      </c>
      <c r="CN280" s="15"/>
      <c r="CO280" s="16"/>
    </row>
    <row r="281" spans="1:93" ht="24.95" customHeight="1">
      <c r="A281" s="407" t="str">
        <f ca="1">IFERROR(IF(INDIRECT($A$14&amp;ROW())&lt;&gt;"",COUNTIF(Summary!$B$30:$B$1105,INDIRECT($A$14&amp;ROW())),""),"")</f>
        <v/>
      </c>
      <c r="B281" s="34"/>
      <c r="C281" s="16"/>
      <c r="E281" s="15"/>
      <c r="F281" s="16"/>
      <c r="H281" s="15"/>
      <c r="I281" s="16"/>
      <c r="K281" s="15"/>
      <c r="L281" s="16"/>
      <c r="N281" s="15"/>
      <c r="O281" s="16"/>
      <c r="Q281" s="15"/>
      <c r="R281" s="16"/>
      <c r="T281" s="15"/>
      <c r="U281" s="16"/>
      <c r="W281" s="15"/>
      <c r="X281" s="16"/>
      <c r="Z281" s="15"/>
      <c r="AA281" s="16"/>
      <c r="AC281" s="15"/>
      <c r="AD281" s="16"/>
      <c r="AF281" s="15"/>
      <c r="AG281" s="16"/>
      <c r="AI281" s="15"/>
      <c r="AJ281" s="16"/>
      <c r="AL281" s="15"/>
      <c r="AM281" s="16"/>
      <c r="AO281" s="15"/>
      <c r="AP281" s="16"/>
      <c r="AR281" s="15"/>
      <c r="AS281" s="16"/>
      <c r="AU281" s="15"/>
      <c r="AV281" s="16"/>
      <c r="AX281" s="15"/>
      <c r="AY281" s="400"/>
      <c r="BA281" s="15"/>
      <c r="BB281" s="16"/>
      <c r="BD281" s="15"/>
      <c r="BE281" s="16"/>
      <c r="BG281" s="15"/>
      <c r="BH281" s="16"/>
      <c r="BJ281" s="15"/>
      <c r="BK281" s="16"/>
      <c r="BM281" s="15"/>
      <c r="BN281" s="16"/>
      <c r="BP281" s="15"/>
      <c r="BQ281" s="16"/>
      <c r="BS281" s="15"/>
      <c r="BT281" s="16"/>
      <c r="BV281" s="15"/>
      <c r="BW281" s="16"/>
      <c r="BY281" s="15"/>
      <c r="BZ281" s="16"/>
      <c r="CB281" s="15"/>
      <c r="CC281" s="16"/>
      <c r="CE281" s="15"/>
      <c r="CF281" s="16"/>
      <c r="CH281" s="15"/>
      <c r="CI281" s="16"/>
      <c r="CK281" s="234" t="s">
        <v>604</v>
      </c>
      <c r="CL281" s="235">
        <v>1</v>
      </c>
      <c r="CN281" s="15"/>
      <c r="CO281" s="16"/>
    </row>
    <row r="282" spans="1:93" ht="24.95" customHeight="1">
      <c r="A282" s="407" t="str">
        <f ca="1">IFERROR(IF(INDIRECT($A$14&amp;ROW())&lt;&gt;"",COUNTIF(Summary!$B$30:$B$1105,INDIRECT($A$14&amp;ROW())),""),"")</f>
        <v/>
      </c>
      <c r="B282" s="34"/>
      <c r="C282" s="16"/>
      <c r="E282" s="15"/>
      <c r="F282" s="16"/>
      <c r="H282" s="15"/>
      <c r="I282" s="16"/>
      <c r="K282" s="15"/>
      <c r="L282" s="16"/>
      <c r="N282" s="15"/>
      <c r="O282" s="16"/>
      <c r="Q282" s="15"/>
      <c r="R282" s="16"/>
      <c r="T282" s="15"/>
      <c r="U282" s="16"/>
      <c r="W282" s="15"/>
      <c r="X282" s="16"/>
      <c r="Z282" s="15"/>
      <c r="AA282" s="16"/>
      <c r="AC282" s="15"/>
      <c r="AD282" s="16"/>
      <c r="AF282" s="15"/>
      <c r="AG282" s="16"/>
      <c r="AI282" s="15"/>
      <c r="AJ282" s="16"/>
      <c r="AL282" s="15"/>
      <c r="AM282" s="16"/>
      <c r="AO282" s="15"/>
      <c r="AP282" s="16"/>
      <c r="AR282" s="15"/>
      <c r="AS282" s="16"/>
      <c r="AU282" s="15"/>
      <c r="AV282" s="16"/>
      <c r="AX282" s="15"/>
      <c r="AY282" s="400"/>
      <c r="BA282" s="15"/>
      <c r="BB282" s="16"/>
      <c r="BD282" s="15"/>
      <c r="BE282" s="16"/>
      <c r="BG282" s="15"/>
      <c r="BH282" s="16"/>
      <c r="BJ282" s="15"/>
      <c r="BK282" s="16"/>
      <c r="BM282" s="15"/>
      <c r="BN282" s="16"/>
      <c r="BP282" s="15"/>
      <c r="BQ282" s="16"/>
      <c r="BS282" s="15"/>
      <c r="BT282" s="16"/>
      <c r="BV282" s="15"/>
      <c r="BW282" s="16"/>
      <c r="BY282" s="15"/>
      <c r="BZ282" s="16"/>
      <c r="CB282" s="15"/>
      <c r="CC282" s="16"/>
      <c r="CE282" s="15"/>
      <c r="CF282" s="16"/>
      <c r="CH282" s="15"/>
      <c r="CI282" s="16"/>
      <c r="CK282" s="234" t="s">
        <v>544</v>
      </c>
      <c r="CL282" s="235">
        <v>2</v>
      </c>
      <c r="CN282" s="15"/>
      <c r="CO282" s="16"/>
    </row>
    <row r="283" spans="1:93" ht="24.95" customHeight="1">
      <c r="A283" s="407" t="str">
        <f ca="1">IFERROR(IF(INDIRECT($A$14&amp;ROW())&lt;&gt;"",COUNTIF(Summary!$B$30:$B$1105,INDIRECT($A$14&amp;ROW())),""),"")</f>
        <v/>
      </c>
      <c r="B283" s="34"/>
      <c r="C283" s="16"/>
      <c r="E283" s="15"/>
      <c r="F283" s="16"/>
      <c r="H283" s="15"/>
      <c r="I283" s="16"/>
      <c r="K283" s="15"/>
      <c r="L283" s="16"/>
      <c r="N283" s="15"/>
      <c r="O283" s="16"/>
      <c r="Q283" s="15"/>
      <c r="R283" s="16"/>
      <c r="T283" s="15"/>
      <c r="U283" s="16"/>
      <c r="W283" s="15"/>
      <c r="X283" s="16"/>
      <c r="Z283" s="15"/>
      <c r="AA283" s="16"/>
      <c r="AC283" s="15"/>
      <c r="AD283" s="16"/>
      <c r="AF283" s="15"/>
      <c r="AG283" s="16"/>
      <c r="AI283" s="15"/>
      <c r="AJ283" s="16"/>
      <c r="AL283" s="15"/>
      <c r="AM283" s="16"/>
      <c r="AO283" s="15"/>
      <c r="AP283" s="16"/>
      <c r="AR283" s="15"/>
      <c r="AS283" s="16"/>
      <c r="AU283" s="15"/>
      <c r="AV283" s="16"/>
      <c r="AX283" s="15"/>
      <c r="AY283" s="400"/>
      <c r="BA283" s="15"/>
      <c r="BB283" s="16"/>
      <c r="BD283" s="15"/>
      <c r="BE283" s="16"/>
      <c r="BG283" s="15"/>
      <c r="BH283" s="16"/>
      <c r="BJ283" s="15"/>
      <c r="BK283" s="16"/>
      <c r="BM283" s="15"/>
      <c r="BN283" s="16"/>
      <c r="BP283" s="15"/>
      <c r="BQ283" s="16"/>
      <c r="BS283" s="15"/>
      <c r="BT283" s="16"/>
      <c r="BV283" s="15"/>
      <c r="BW283" s="16"/>
      <c r="BY283" s="15"/>
      <c r="BZ283" s="16"/>
      <c r="CB283" s="15"/>
      <c r="CC283" s="16"/>
      <c r="CE283" s="15"/>
      <c r="CF283" s="16"/>
      <c r="CH283" s="15"/>
      <c r="CI283" s="16"/>
      <c r="CK283" s="234" t="s">
        <v>605</v>
      </c>
      <c r="CL283" s="235">
        <v>8</v>
      </c>
      <c r="CN283" s="15"/>
      <c r="CO283" s="16"/>
    </row>
    <row r="284" spans="1:93" ht="24.95" customHeight="1">
      <c r="A284" s="407" t="str">
        <f ca="1">IFERROR(IF(INDIRECT($A$14&amp;ROW())&lt;&gt;"",COUNTIF(Summary!$B$30:$B$1105,INDIRECT($A$14&amp;ROW())),""),"")</f>
        <v/>
      </c>
      <c r="B284" s="34"/>
      <c r="C284" s="16"/>
      <c r="E284" s="15"/>
      <c r="F284" s="16"/>
      <c r="H284" s="15"/>
      <c r="I284" s="16"/>
      <c r="K284" s="15"/>
      <c r="L284" s="16"/>
      <c r="N284" s="15"/>
      <c r="O284" s="16"/>
      <c r="Q284" s="15"/>
      <c r="R284" s="16"/>
      <c r="T284" s="15"/>
      <c r="U284" s="16"/>
      <c r="W284" s="15"/>
      <c r="X284" s="16"/>
      <c r="Z284" s="15"/>
      <c r="AA284" s="16"/>
      <c r="AC284" s="15"/>
      <c r="AD284" s="16"/>
      <c r="AF284" s="15"/>
      <c r="AG284" s="16"/>
      <c r="AI284" s="15"/>
      <c r="AJ284" s="16"/>
      <c r="AL284" s="15"/>
      <c r="AM284" s="16"/>
      <c r="AO284" s="15"/>
      <c r="AP284" s="16"/>
      <c r="AR284" s="15"/>
      <c r="AS284" s="16"/>
      <c r="AU284" s="15"/>
      <c r="AV284" s="16"/>
      <c r="AX284" s="15"/>
      <c r="AY284" s="400"/>
      <c r="BA284" s="15"/>
      <c r="BB284" s="16"/>
      <c r="BD284" s="15"/>
      <c r="BE284" s="16"/>
      <c r="BG284" s="15"/>
      <c r="BH284" s="16"/>
      <c r="BJ284" s="15"/>
      <c r="BK284" s="16"/>
      <c r="BM284" s="15"/>
      <c r="BN284" s="16"/>
      <c r="BP284" s="15"/>
      <c r="BQ284" s="16"/>
      <c r="BS284" s="15"/>
      <c r="BT284" s="16"/>
      <c r="BV284" s="15"/>
      <c r="BW284" s="16"/>
      <c r="BY284" s="15"/>
      <c r="BZ284" s="16"/>
      <c r="CB284" s="15"/>
      <c r="CC284" s="16"/>
      <c r="CE284" s="15"/>
      <c r="CF284" s="16"/>
      <c r="CH284" s="15"/>
      <c r="CI284" s="16"/>
      <c r="CK284" s="234" t="s">
        <v>546</v>
      </c>
      <c r="CL284" s="235">
        <v>3</v>
      </c>
      <c r="CN284" s="15"/>
      <c r="CO284" s="16"/>
    </row>
    <row r="285" spans="1:93" ht="24.95" customHeight="1">
      <c r="A285" s="407" t="str">
        <f ca="1">IFERROR(IF(INDIRECT($A$14&amp;ROW())&lt;&gt;"",COUNTIF(Summary!$B$30:$B$1105,INDIRECT($A$14&amp;ROW())),""),"")</f>
        <v/>
      </c>
      <c r="B285" s="34"/>
      <c r="C285" s="16"/>
      <c r="E285" s="15"/>
      <c r="F285" s="16"/>
      <c r="H285" s="15"/>
      <c r="I285" s="16"/>
      <c r="K285" s="15"/>
      <c r="L285" s="16"/>
      <c r="N285" s="15"/>
      <c r="O285" s="16"/>
      <c r="Q285" s="15"/>
      <c r="R285" s="16"/>
      <c r="T285" s="15"/>
      <c r="U285" s="16"/>
      <c r="W285" s="15"/>
      <c r="X285" s="16"/>
      <c r="Z285" s="15"/>
      <c r="AA285" s="16"/>
      <c r="AC285" s="15"/>
      <c r="AD285" s="16"/>
      <c r="AF285" s="15"/>
      <c r="AG285" s="16"/>
      <c r="AI285" s="15"/>
      <c r="AJ285" s="16"/>
      <c r="AL285" s="15"/>
      <c r="AM285" s="16"/>
      <c r="AO285" s="15"/>
      <c r="AP285" s="16"/>
      <c r="AR285" s="15"/>
      <c r="AS285" s="16"/>
      <c r="AU285" s="15"/>
      <c r="AV285" s="16"/>
      <c r="AX285" s="15"/>
      <c r="AY285" s="400"/>
      <c r="BA285" s="15"/>
      <c r="BB285" s="16"/>
      <c r="BD285" s="15"/>
      <c r="BE285" s="16"/>
      <c r="BG285" s="15"/>
      <c r="BH285" s="16"/>
      <c r="BJ285" s="15"/>
      <c r="BK285" s="16"/>
      <c r="BM285" s="15"/>
      <c r="BN285" s="16"/>
      <c r="BP285" s="15"/>
      <c r="BQ285" s="16"/>
      <c r="BS285" s="15"/>
      <c r="BT285" s="16"/>
      <c r="BV285" s="15"/>
      <c r="BW285" s="16"/>
      <c r="BY285" s="15"/>
      <c r="BZ285" s="16"/>
      <c r="CB285" s="15"/>
      <c r="CC285" s="16"/>
      <c r="CE285" s="15"/>
      <c r="CF285" s="16"/>
      <c r="CH285" s="15"/>
      <c r="CI285" s="16"/>
      <c r="CK285" s="234" t="s">
        <v>476</v>
      </c>
      <c r="CL285" s="235">
        <v>64</v>
      </c>
      <c r="CN285" s="15"/>
      <c r="CO285" s="16"/>
    </row>
    <row r="286" spans="1:93" ht="24.95" customHeight="1">
      <c r="A286" s="407" t="str">
        <f ca="1">IFERROR(IF(INDIRECT($A$14&amp;ROW())&lt;&gt;"",COUNTIF(Summary!$B$30:$B$1105,INDIRECT($A$14&amp;ROW())),""),"")</f>
        <v/>
      </c>
      <c r="B286" s="34"/>
      <c r="C286" s="16"/>
      <c r="E286" s="15"/>
      <c r="F286" s="16"/>
      <c r="H286" s="15"/>
      <c r="I286" s="16"/>
      <c r="K286" s="15"/>
      <c r="L286" s="16"/>
      <c r="N286" s="15"/>
      <c r="O286" s="16"/>
      <c r="Q286" s="15"/>
      <c r="R286" s="16"/>
      <c r="T286" s="15"/>
      <c r="U286" s="16"/>
      <c r="W286" s="15"/>
      <c r="X286" s="16"/>
      <c r="Z286" s="15"/>
      <c r="AA286" s="16"/>
      <c r="AC286" s="15"/>
      <c r="AD286" s="16"/>
      <c r="AF286" s="15"/>
      <c r="AG286" s="16"/>
      <c r="AI286" s="15"/>
      <c r="AJ286" s="16"/>
      <c r="AL286" s="15"/>
      <c r="AM286" s="16"/>
      <c r="AO286" s="15"/>
      <c r="AP286" s="16"/>
      <c r="AR286" s="15"/>
      <c r="AS286" s="16"/>
      <c r="AU286" s="15"/>
      <c r="AV286" s="16"/>
      <c r="AX286" s="15"/>
      <c r="AY286" s="400"/>
      <c r="BA286" s="15"/>
      <c r="BB286" s="16"/>
      <c r="BD286" s="15"/>
      <c r="BE286" s="16"/>
      <c r="BG286" s="15"/>
      <c r="BH286" s="16"/>
      <c r="BJ286" s="15"/>
      <c r="BK286" s="16"/>
      <c r="BM286" s="15"/>
      <c r="BN286" s="16"/>
      <c r="BP286" s="15"/>
      <c r="BQ286" s="16"/>
      <c r="BS286" s="15"/>
      <c r="BT286" s="16"/>
      <c r="BV286" s="15"/>
      <c r="BW286" s="16"/>
      <c r="BY286" s="15"/>
      <c r="BZ286" s="16"/>
      <c r="CB286" s="15"/>
      <c r="CC286" s="16"/>
      <c r="CE286" s="15"/>
      <c r="CF286" s="16"/>
      <c r="CH286" s="15"/>
      <c r="CI286" s="16"/>
      <c r="CK286" s="234" t="s">
        <v>477</v>
      </c>
      <c r="CL286" s="235">
        <v>5</v>
      </c>
      <c r="CN286" s="15"/>
      <c r="CO286" s="16"/>
    </row>
    <row r="287" spans="1:93" ht="24.95" customHeight="1">
      <c r="A287" s="407" t="str">
        <f ca="1">IFERROR(IF(INDIRECT($A$14&amp;ROW())&lt;&gt;"",COUNTIF(Summary!$B$30:$B$1105,INDIRECT($A$14&amp;ROW())),""),"")</f>
        <v/>
      </c>
      <c r="B287" s="34"/>
      <c r="C287" s="16"/>
      <c r="E287" s="15"/>
      <c r="F287" s="16"/>
      <c r="H287" s="15"/>
      <c r="I287" s="16"/>
      <c r="K287" s="15"/>
      <c r="L287" s="16"/>
      <c r="N287" s="15"/>
      <c r="O287" s="16"/>
      <c r="Q287" s="15"/>
      <c r="R287" s="16"/>
      <c r="T287" s="15"/>
      <c r="U287" s="16"/>
      <c r="W287" s="15"/>
      <c r="X287" s="16"/>
      <c r="Z287" s="15"/>
      <c r="AA287" s="16"/>
      <c r="AC287" s="15"/>
      <c r="AD287" s="16"/>
      <c r="AF287" s="15"/>
      <c r="AG287" s="16"/>
      <c r="AI287" s="15"/>
      <c r="AJ287" s="16"/>
      <c r="AL287" s="15"/>
      <c r="AM287" s="16"/>
      <c r="AO287" s="15"/>
      <c r="AP287" s="16"/>
      <c r="AR287" s="15"/>
      <c r="AS287" s="16"/>
      <c r="AU287" s="15"/>
      <c r="AV287" s="16"/>
      <c r="AX287" s="15"/>
      <c r="AY287" s="400"/>
      <c r="BA287" s="15"/>
      <c r="BB287" s="16"/>
      <c r="BD287" s="15"/>
      <c r="BE287" s="16"/>
      <c r="BG287" s="15"/>
      <c r="BH287" s="16"/>
      <c r="BJ287" s="15"/>
      <c r="BK287" s="16"/>
      <c r="BM287" s="15"/>
      <c r="BN287" s="16"/>
      <c r="BP287" s="15"/>
      <c r="BQ287" s="16"/>
      <c r="BS287" s="15"/>
      <c r="BT287" s="16"/>
      <c r="BV287" s="15"/>
      <c r="BW287" s="16"/>
      <c r="BY287" s="15"/>
      <c r="BZ287" s="16"/>
      <c r="CB287" s="15"/>
      <c r="CC287" s="16"/>
      <c r="CE287" s="15"/>
      <c r="CF287" s="16"/>
      <c r="CH287" s="15"/>
      <c r="CI287" s="16"/>
      <c r="CK287" s="234" t="s">
        <v>478</v>
      </c>
      <c r="CL287" s="235">
        <v>2</v>
      </c>
      <c r="CN287" s="15"/>
      <c r="CO287" s="16"/>
    </row>
    <row r="288" spans="1:93" ht="24.95" customHeight="1">
      <c r="A288" s="407" t="str">
        <f ca="1">IFERROR(IF(INDIRECT($A$14&amp;ROW())&lt;&gt;"",COUNTIF(Summary!$B$30:$B$1105,INDIRECT($A$14&amp;ROW())),""),"")</f>
        <v/>
      </c>
      <c r="B288" s="34"/>
      <c r="C288" s="16"/>
      <c r="E288" s="15"/>
      <c r="F288" s="16"/>
      <c r="H288" s="15"/>
      <c r="I288" s="16"/>
      <c r="K288" s="15"/>
      <c r="L288" s="16"/>
      <c r="N288" s="15"/>
      <c r="O288" s="16"/>
      <c r="Q288" s="15"/>
      <c r="R288" s="16"/>
      <c r="T288" s="15"/>
      <c r="U288" s="16"/>
      <c r="W288" s="15"/>
      <c r="X288" s="16"/>
      <c r="Z288" s="15"/>
      <c r="AA288" s="16"/>
      <c r="AC288" s="15"/>
      <c r="AD288" s="16"/>
      <c r="AF288" s="15"/>
      <c r="AG288" s="16"/>
      <c r="AI288" s="15"/>
      <c r="AJ288" s="16"/>
      <c r="AL288" s="15"/>
      <c r="AM288" s="16"/>
      <c r="AO288" s="15"/>
      <c r="AP288" s="16"/>
      <c r="AR288" s="15"/>
      <c r="AS288" s="16"/>
      <c r="AU288" s="15"/>
      <c r="AV288" s="16"/>
      <c r="AX288" s="15"/>
      <c r="AY288" s="400"/>
      <c r="BA288" s="15"/>
      <c r="BB288" s="16"/>
      <c r="BD288" s="15"/>
      <c r="BE288" s="16"/>
      <c r="BG288" s="15"/>
      <c r="BH288" s="16"/>
      <c r="BJ288" s="15"/>
      <c r="BK288" s="16"/>
      <c r="BM288" s="15"/>
      <c r="BN288" s="16"/>
      <c r="BP288" s="15"/>
      <c r="BQ288" s="16"/>
      <c r="BS288" s="15"/>
      <c r="BT288" s="16"/>
      <c r="BV288" s="15"/>
      <c r="BW288" s="16"/>
      <c r="BY288" s="15"/>
      <c r="BZ288" s="16"/>
      <c r="CB288" s="15"/>
      <c r="CC288" s="16"/>
      <c r="CE288" s="15"/>
      <c r="CF288" s="16"/>
      <c r="CH288" s="15"/>
      <c r="CI288" s="16"/>
      <c r="CK288" s="234" t="s">
        <v>480</v>
      </c>
      <c r="CL288" s="235">
        <v>61</v>
      </c>
      <c r="CN288" s="15"/>
      <c r="CO288" s="16"/>
    </row>
    <row r="289" spans="1:93" ht="24.95" customHeight="1">
      <c r="A289" s="407" t="str">
        <f ca="1">IFERROR(IF(INDIRECT($A$14&amp;ROW())&lt;&gt;"",COUNTIF(Summary!$B$30:$B$1105,INDIRECT($A$14&amp;ROW())),""),"")</f>
        <v/>
      </c>
      <c r="B289" s="34"/>
      <c r="C289" s="16"/>
      <c r="E289" s="15"/>
      <c r="F289" s="16"/>
      <c r="H289" s="15"/>
      <c r="I289" s="16"/>
      <c r="K289" s="15"/>
      <c r="L289" s="16"/>
      <c r="N289" s="15"/>
      <c r="O289" s="16"/>
      <c r="Q289" s="15"/>
      <c r="R289" s="16"/>
      <c r="T289" s="15"/>
      <c r="U289" s="16"/>
      <c r="W289" s="15"/>
      <c r="X289" s="16"/>
      <c r="Z289" s="15"/>
      <c r="AA289" s="16"/>
      <c r="AC289" s="15"/>
      <c r="AD289" s="16"/>
      <c r="AF289" s="15"/>
      <c r="AG289" s="16"/>
      <c r="AI289" s="15"/>
      <c r="AJ289" s="16"/>
      <c r="AL289" s="15"/>
      <c r="AM289" s="16"/>
      <c r="AO289" s="15"/>
      <c r="AP289" s="16"/>
      <c r="AR289" s="15"/>
      <c r="AS289" s="16"/>
      <c r="AU289" s="15"/>
      <c r="AV289" s="16"/>
      <c r="AX289" s="15"/>
      <c r="AY289" s="400"/>
      <c r="BA289" s="15"/>
      <c r="BB289" s="16"/>
      <c r="BD289" s="15"/>
      <c r="BE289" s="16"/>
      <c r="BG289" s="15"/>
      <c r="BH289" s="16"/>
      <c r="BJ289" s="15"/>
      <c r="BK289" s="16"/>
      <c r="BM289" s="15"/>
      <c r="BN289" s="16"/>
      <c r="BP289" s="15"/>
      <c r="BQ289" s="16"/>
      <c r="BS289" s="15"/>
      <c r="BT289" s="16"/>
      <c r="BV289" s="15"/>
      <c r="BW289" s="16"/>
      <c r="BY289" s="15"/>
      <c r="BZ289" s="16"/>
      <c r="CB289" s="15"/>
      <c r="CC289" s="16"/>
      <c r="CE289" s="15"/>
      <c r="CF289" s="16"/>
      <c r="CH289" s="15"/>
      <c r="CI289" s="16"/>
      <c r="CK289" s="234" t="s">
        <v>481</v>
      </c>
      <c r="CL289" s="235">
        <v>33</v>
      </c>
      <c r="CN289" s="15"/>
      <c r="CO289" s="16"/>
    </row>
    <row r="290" spans="1:93" ht="24.95" customHeight="1">
      <c r="A290" s="407" t="str">
        <f ca="1">IFERROR(IF(INDIRECT($A$14&amp;ROW())&lt;&gt;"",COUNTIF(Summary!$B$30:$B$1105,INDIRECT($A$14&amp;ROW())),""),"")</f>
        <v/>
      </c>
      <c r="B290" s="34"/>
      <c r="C290" s="16"/>
      <c r="E290" s="15"/>
      <c r="F290" s="16"/>
      <c r="H290" s="15"/>
      <c r="I290" s="16"/>
      <c r="K290" s="15"/>
      <c r="L290" s="16"/>
      <c r="N290" s="15"/>
      <c r="O290" s="16"/>
      <c r="Q290" s="15"/>
      <c r="R290" s="16"/>
      <c r="T290" s="15"/>
      <c r="U290" s="16"/>
      <c r="W290" s="15"/>
      <c r="X290" s="16"/>
      <c r="Z290" s="15"/>
      <c r="AA290" s="16"/>
      <c r="AC290" s="15"/>
      <c r="AD290" s="16"/>
      <c r="AF290" s="15"/>
      <c r="AG290" s="16"/>
      <c r="AI290" s="15"/>
      <c r="AJ290" s="16"/>
      <c r="AL290" s="15"/>
      <c r="AM290" s="16"/>
      <c r="AO290" s="15"/>
      <c r="AP290" s="16"/>
      <c r="AR290" s="15"/>
      <c r="AS290" s="16"/>
      <c r="AU290" s="15"/>
      <c r="AV290" s="16"/>
      <c r="AX290" s="15"/>
      <c r="AY290" s="400"/>
      <c r="BA290" s="15"/>
      <c r="BB290" s="16"/>
      <c r="BD290" s="15"/>
      <c r="BE290" s="16"/>
      <c r="BG290" s="15"/>
      <c r="BH290" s="16"/>
      <c r="BJ290" s="15"/>
      <c r="BK290" s="16"/>
      <c r="BM290" s="15"/>
      <c r="BN290" s="16"/>
      <c r="BP290" s="15"/>
      <c r="BQ290" s="16"/>
      <c r="BS290" s="15"/>
      <c r="BT290" s="16"/>
      <c r="BV290" s="15"/>
      <c r="BW290" s="16"/>
      <c r="BY290" s="15"/>
      <c r="BZ290" s="16"/>
      <c r="CB290" s="15"/>
      <c r="CC290" s="16"/>
      <c r="CE290" s="15"/>
      <c r="CF290" s="16"/>
      <c r="CH290" s="15"/>
      <c r="CI290" s="16"/>
      <c r="CK290" s="234" t="s">
        <v>482</v>
      </c>
      <c r="CL290" s="235">
        <v>14</v>
      </c>
      <c r="CN290" s="15"/>
      <c r="CO290" s="16"/>
    </row>
    <row r="291" spans="1:93" ht="24.95" customHeight="1">
      <c r="A291" s="407" t="str">
        <f ca="1">IFERROR(IF(INDIRECT($A$14&amp;ROW())&lt;&gt;"",COUNTIF(Summary!$B$30:$B$1105,INDIRECT($A$14&amp;ROW())),""),"")</f>
        <v/>
      </c>
      <c r="B291" s="34"/>
      <c r="C291" s="16"/>
      <c r="E291" s="15"/>
      <c r="F291" s="16"/>
      <c r="H291" s="15"/>
      <c r="I291" s="16"/>
      <c r="K291" s="15"/>
      <c r="L291" s="16"/>
      <c r="N291" s="15"/>
      <c r="O291" s="16"/>
      <c r="Q291" s="15"/>
      <c r="R291" s="16"/>
      <c r="T291" s="15"/>
      <c r="U291" s="16"/>
      <c r="W291" s="15"/>
      <c r="X291" s="16"/>
      <c r="Z291" s="15"/>
      <c r="AA291" s="16"/>
      <c r="AC291" s="15"/>
      <c r="AD291" s="16"/>
      <c r="AF291" s="15"/>
      <c r="AG291" s="16"/>
      <c r="AI291" s="15"/>
      <c r="AJ291" s="16"/>
      <c r="AL291" s="15"/>
      <c r="AM291" s="16"/>
      <c r="AO291" s="15"/>
      <c r="AP291" s="16"/>
      <c r="AR291" s="15"/>
      <c r="AS291" s="16"/>
      <c r="AU291" s="15"/>
      <c r="AV291" s="16"/>
      <c r="AX291" s="15"/>
      <c r="AY291" s="400"/>
      <c r="BA291" s="15"/>
      <c r="BB291" s="16"/>
      <c r="BD291" s="15"/>
      <c r="BE291" s="16"/>
      <c r="BG291" s="15"/>
      <c r="BH291" s="16"/>
      <c r="BJ291" s="15"/>
      <c r="BK291" s="16"/>
      <c r="BM291" s="15"/>
      <c r="BN291" s="16"/>
      <c r="BP291" s="15"/>
      <c r="BQ291" s="16"/>
      <c r="BS291" s="15"/>
      <c r="BT291" s="16"/>
      <c r="BV291" s="15"/>
      <c r="BW291" s="16"/>
      <c r="BY291" s="15"/>
      <c r="BZ291" s="16"/>
      <c r="CB291" s="15"/>
      <c r="CC291" s="16"/>
      <c r="CE291" s="15"/>
      <c r="CF291" s="16"/>
      <c r="CH291" s="15"/>
      <c r="CI291" s="16"/>
      <c r="CK291" s="234" t="s">
        <v>483</v>
      </c>
      <c r="CL291" s="235">
        <v>14</v>
      </c>
      <c r="CN291" s="15"/>
      <c r="CO291" s="16"/>
    </row>
    <row r="292" spans="1:93" ht="24.95" customHeight="1">
      <c r="A292" s="407" t="str">
        <f ca="1">IFERROR(IF(INDIRECT($A$14&amp;ROW())&lt;&gt;"",COUNTIF(Summary!$B$30:$B$1105,INDIRECT($A$14&amp;ROW())),""),"")</f>
        <v/>
      </c>
      <c r="B292" s="34"/>
      <c r="C292" s="16"/>
      <c r="E292" s="15"/>
      <c r="F292" s="16"/>
      <c r="H292" s="15"/>
      <c r="I292" s="16"/>
      <c r="K292" s="15"/>
      <c r="L292" s="16"/>
      <c r="N292" s="15"/>
      <c r="O292" s="16"/>
      <c r="Q292" s="15"/>
      <c r="R292" s="16"/>
      <c r="T292" s="15"/>
      <c r="U292" s="16"/>
      <c r="W292" s="15"/>
      <c r="X292" s="16"/>
      <c r="Z292" s="15"/>
      <c r="AA292" s="16"/>
      <c r="AC292" s="15"/>
      <c r="AD292" s="16"/>
      <c r="AF292" s="15"/>
      <c r="AG292" s="16"/>
      <c r="AI292" s="15"/>
      <c r="AJ292" s="16"/>
      <c r="AL292" s="15"/>
      <c r="AM292" s="16"/>
      <c r="AO292" s="15"/>
      <c r="AP292" s="16"/>
      <c r="AR292" s="15"/>
      <c r="AS292" s="16"/>
      <c r="AU292" s="15"/>
      <c r="AV292" s="16"/>
      <c r="AX292" s="15"/>
      <c r="AY292" s="400"/>
      <c r="BA292" s="15"/>
      <c r="BB292" s="16"/>
      <c r="BD292" s="15"/>
      <c r="BE292" s="16"/>
      <c r="BG292" s="15"/>
      <c r="BH292" s="16"/>
      <c r="BJ292" s="15"/>
      <c r="BK292" s="16"/>
      <c r="BM292" s="15"/>
      <c r="BN292" s="16"/>
      <c r="BP292" s="15"/>
      <c r="BQ292" s="16"/>
      <c r="BS292" s="15"/>
      <c r="BT292" s="16"/>
      <c r="BV292" s="15"/>
      <c r="BW292" s="16"/>
      <c r="BY292" s="15"/>
      <c r="BZ292" s="16"/>
      <c r="CB292" s="15"/>
      <c r="CC292" s="16"/>
      <c r="CE292" s="15"/>
      <c r="CF292" s="16"/>
      <c r="CH292" s="15"/>
      <c r="CI292" s="16"/>
      <c r="CK292" s="234" t="s">
        <v>484</v>
      </c>
      <c r="CL292" s="235">
        <v>5</v>
      </c>
      <c r="CN292" s="15"/>
      <c r="CO292" s="16"/>
    </row>
    <row r="293" spans="1:93" ht="24.95" customHeight="1">
      <c r="A293" s="407" t="str">
        <f ca="1">IFERROR(IF(INDIRECT($A$14&amp;ROW())&lt;&gt;"",COUNTIF(Summary!$B$30:$B$1105,INDIRECT($A$14&amp;ROW())),""),"")</f>
        <v/>
      </c>
      <c r="B293" s="34"/>
      <c r="C293" s="16"/>
      <c r="E293" s="15"/>
      <c r="F293" s="16"/>
      <c r="H293" s="15"/>
      <c r="I293" s="16"/>
      <c r="K293" s="15"/>
      <c r="L293" s="16"/>
      <c r="N293" s="15"/>
      <c r="O293" s="16"/>
      <c r="Q293" s="15"/>
      <c r="R293" s="16"/>
      <c r="T293" s="15"/>
      <c r="U293" s="16"/>
      <c r="W293" s="15"/>
      <c r="X293" s="16"/>
      <c r="Z293" s="15"/>
      <c r="AA293" s="16"/>
      <c r="AC293" s="15"/>
      <c r="AD293" s="16"/>
      <c r="AF293" s="15"/>
      <c r="AG293" s="16"/>
      <c r="AI293" s="15"/>
      <c r="AJ293" s="16"/>
      <c r="AL293" s="15"/>
      <c r="AM293" s="16"/>
      <c r="AO293" s="15"/>
      <c r="AP293" s="16"/>
      <c r="AR293" s="15"/>
      <c r="AS293" s="16"/>
      <c r="AU293" s="15"/>
      <c r="AV293" s="16"/>
      <c r="AX293" s="15"/>
      <c r="AY293" s="400"/>
      <c r="BA293" s="15"/>
      <c r="BB293" s="16"/>
      <c r="BD293" s="15"/>
      <c r="BE293" s="16"/>
      <c r="BG293" s="15"/>
      <c r="BH293" s="16"/>
      <c r="BJ293" s="15"/>
      <c r="BK293" s="16"/>
      <c r="BM293" s="15"/>
      <c r="BN293" s="16"/>
      <c r="BP293" s="15"/>
      <c r="BQ293" s="16"/>
      <c r="BS293" s="15"/>
      <c r="BT293" s="16"/>
      <c r="BV293" s="15"/>
      <c r="BW293" s="16"/>
      <c r="BY293" s="15"/>
      <c r="BZ293" s="16"/>
      <c r="CB293" s="15"/>
      <c r="CC293" s="16"/>
      <c r="CE293" s="15"/>
      <c r="CF293" s="16"/>
      <c r="CH293" s="15"/>
      <c r="CI293" s="16"/>
      <c r="CK293" s="234" t="s">
        <v>485</v>
      </c>
      <c r="CL293" s="235">
        <v>34</v>
      </c>
      <c r="CN293" s="15"/>
      <c r="CO293" s="16"/>
    </row>
    <row r="294" spans="1:93" ht="24.95" customHeight="1">
      <c r="A294" s="407" t="str">
        <f ca="1">IFERROR(IF(INDIRECT($A$14&amp;ROW())&lt;&gt;"",COUNTIF(Summary!$B$30:$B$1105,INDIRECT($A$14&amp;ROW())),""),"")</f>
        <v/>
      </c>
      <c r="B294" s="34"/>
      <c r="C294" s="16"/>
      <c r="E294" s="15"/>
      <c r="F294" s="16"/>
      <c r="H294" s="15"/>
      <c r="I294" s="16"/>
      <c r="K294" s="15"/>
      <c r="L294" s="16"/>
      <c r="N294" s="15"/>
      <c r="O294" s="16"/>
      <c r="Q294" s="15"/>
      <c r="R294" s="16"/>
      <c r="T294" s="15"/>
      <c r="U294" s="16"/>
      <c r="W294" s="15"/>
      <c r="X294" s="16"/>
      <c r="Z294" s="15"/>
      <c r="AA294" s="16"/>
      <c r="AC294" s="15"/>
      <c r="AD294" s="16"/>
      <c r="AF294" s="15"/>
      <c r="AG294" s="16"/>
      <c r="AI294" s="15"/>
      <c r="AJ294" s="16"/>
      <c r="AL294" s="15"/>
      <c r="AM294" s="16"/>
      <c r="AO294" s="15"/>
      <c r="AP294" s="16"/>
      <c r="AR294" s="15"/>
      <c r="AS294" s="16"/>
      <c r="AU294" s="15"/>
      <c r="AV294" s="16"/>
      <c r="AX294" s="15"/>
      <c r="AY294" s="400"/>
      <c r="BA294" s="15"/>
      <c r="BB294" s="16"/>
      <c r="BD294" s="15"/>
      <c r="BE294" s="16"/>
      <c r="BG294" s="15"/>
      <c r="BH294" s="16"/>
      <c r="BJ294" s="15"/>
      <c r="BK294" s="16"/>
      <c r="BM294" s="15"/>
      <c r="BN294" s="16"/>
      <c r="BP294" s="15"/>
      <c r="BQ294" s="16"/>
      <c r="BS294" s="15"/>
      <c r="BT294" s="16"/>
      <c r="BV294" s="15"/>
      <c r="BW294" s="16"/>
      <c r="BY294" s="15"/>
      <c r="BZ294" s="16"/>
      <c r="CB294" s="15"/>
      <c r="CC294" s="16"/>
      <c r="CE294" s="15"/>
      <c r="CF294" s="16"/>
      <c r="CH294" s="15"/>
      <c r="CI294" s="16"/>
      <c r="CK294" s="234" t="s">
        <v>486</v>
      </c>
      <c r="CL294" s="235">
        <v>56</v>
      </c>
      <c r="CN294" s="15"/>
      <c r="CO294" s="16"/>
    </row>
    <row r="295" spans="1:93" ht="24.95" customHeight="1">
      <c r="A295" s="407" t="str">
        <f ca="1">IFERROR(IF(INDIRECT($A$14&amp;ROW())&lt;&gt;"",COUNTIF(Summary!$B$30:$B$1105,INDIRECT($A$14&amp;ROW())),""),"")</f>
        <v/>
      </c>
      <c r="B295" s="34"/>
      <c r="C295" s="16"/>
      <c r="E295" s="15"/>
      <c r="F295" s="16"/>
      <c r="H295" s="15"/>
      <c r="I295" s="16"/>
      <c r="K295" s="15"/>
      <c r="L295" s="16"/>
      <c r="N295" s="15"/>
      <c r="O295" s="16"/>
      <c r="Q295" s="15"/>
      <c r="R295" s="16"/>
      <c r="T295" s="15"/>
      <c r="U295" s="16"/>
      <c r="W295" s="15"/>
      <c r="X295" s="16"/>
      <c r="Z295" s="15"/>
      <c r="AA295" s="16"/>
      <c r="AC295" s="15"/>
      <c r="AD295" s="16"/>
      <c r="AF295" s="15"/>
      <c r="AG295" s="16"/>
      <c r="AI295" s="15"/>
      <c r="AJ295" s="16"/>
      <c r="AL295" s="15"/>
      <c r="AM295" s="16"/>
      <c r="AO295" s="15"/>
      <c r="AP295" s="16"/>
      <c r="AR295" s="15"/>
      <c r="AS295" s="16"/>
      <c r="AU295" s="15"/>
      <c r="AV295" s="16"/>
      <c r="AX295" s="15"/>
      <c r="AY295" s="400"/>
      <c r="BA295" s="15"/>
      <c r="BB295" s="16"/>
      <c r="BD295" s="15"/>
      <c r="BE295" s="16"/>
      <c r="BG295" s="15"/>
      <c r="BH295" s="16"/>
      <c r="BJ295" s="15"/>
      <c r="BK295" s="16"/>
      <c r="BM295" s="15"/>
      <c r="BN295" s="16"/>
      <c r="BP295" s="15"/>
      <c r="BQ295" s="16"/>
      <c r="BS295" s="15"/>
      <c r="BT295" s="16"/>
      <c r="BV295" s="15"/>
      <c r="BW295" s="16"/>
      <c r="BY295" s="15"/>
      <c r="BZ295" s="16"/>
      <c r="CB295" s="15"/>
      <c r="CC295" s="16"/>
      <c r="CE295" s="15"/>
      <c r="CF295" s="16"/>
      <c r="CH295" s="15"/>
      <c r="CI295" s="16"/>
      <c r="CK295" s="234" t="s">
        <v>1281</v>
      </c>
      <c r="CL295" s="235">
        <v>12</v>
      </c>
      <c r="CN295" s="15"/>
      <c r="CO295" s="16"/>
    </row>
    <row r="296" spans="1:93" ht="24.95" customHeight="1">
      <c r="A296" s="407" t="str">
        <f ca="1">IFERROR(IF(INDIRECT($A$14&amp;ROW())&lt;&gt;"",COUNTIF(Summary!$B$30:$B$1105,INDIRECT($A$14&amp;ROW())),""),"")</f>
        <v/>
      </c>
      <c r="B296" s="34"/>
      <c r="C296" s="16"/>
      <c r="E296" s="15"/>
      <c r="F296" s="16"/>
      <c r="H296" s="15"/>
      <c r="I296" s="16"/>
      <c r="K296" s="15"/>
      <c r="L296" s="16"/>
      <c r="N296" s="15"/>
      <c r="O296" s="16"/>
      <c r="Q296" s="15"/>
      <c r="R296" s="16"/>
      <c r="T296" s="15"/>
      <c r="U296" s="16"/>
      <c r="W296" s="15"/>
      <c r="X296" s="16"/>
      <c r="Z296" s="15"/>
      <c r="AA296" s="16"/>
      <c r="AC296" s="15"/>
      <c r="AD296" s="16"/>
      <c r="AF296" s="15"/>
      <c r="AG296" s="16"/>
      <c r="AI296" s="15"/>
      <c r="AJ296" s="16"/>
      <c r="AL296" s="15"/>
      <c r="AM296" s="16"/>
      <c r="AO296" s="15"/>
      <c r="AP296" s="16"/>
      <c r="AR296" s="15"/>
      <c r="AS296" s="16"/>
      <c r="AU296" s="15"/>
      <c r="AV296" s="16"/>
      <c r="AX296" s="15"/>
      <c r="AY296" s="400"/>
      <c r="BA296" s="15"/>
      <c r="BB296" s="16"/>
      <c r="BD296" s="15"/>
      <c r="BE296" s="16"/>
      <c r="BG296" s="15"/>
      <c r="BH296" s="16"/>
      <c r="BJ296" s="15"/>
      <c r="BK296" s="16"/>
      <c r="BM296" s="15"/>
      <c r="BN296" s="16"/>
      <c r="BP296" s="15"/>
      <c r="BQ296" s="16"/>
      <c r="BS296" s="15"/>
      <c r="BT296" s="16"/>
      <c r="BV296" s="15"/>
      <c r="BW296" s="16"/>
      <c r="BY296" s="15"/>
      <c r="BZ296" s="16"/>
      <c r="CB296" s="15"/>
      <c r="CC296" s="16"/>
      <c r="CE296" s="15"/>
      <c r="CF296" s="16"/>
      <c r="CH296" s="15"/>
      <c r="CI296" s="16"/>
      <c r="CK296" s="234" t="s">
        <v>487</v>
      </c>
      <c r="CL296" s="235">
        <v>10</v>
      </c>
      <c r="CN296" s="15"/>
      <c r="CO296" s="16"/>
    </row>
    <row r="297" spans="1:93" ht="24.95" customHeight="1">
      <c r="A297" s="407" t="str">
        <f ca="1">IFERROR(IF(INDIRECT($A$14&amp;ROW())&lt;&gt;"",COUNTIF(Summary!$B$30:$B$1105,INDIRECT($A$14&amp;ROW())),""),"")</f>
        <v/>
      </c>
      <c r="B297" s="34"/>
      <c r="C297" s="16"/>
      <c r="E297" s="15"/>
      <c r="F297" s="16"/>
      <c r="H297" s="15"/>
      <c r="I297" s="16"/>
      <c r="K297" s="15"/>
      <c r="L297" s="16"/>
      <c r="N297" s="15"/>
      <c r="O297" s="16"/>
      <c r="Q297" s="15"/>
      <c r="R297" s="16"/>
      <c r="T297" s="15"/>
      <c r="U297" s="16"/>
      <c r="W297" s="15"/>
      <c r="X297" s="16"/>
      <c r="Z297" s="15"/>
      <c r="AA297" s="16"/>
      <c r="AC297" s="15"/>
      <c r="AD297" s="16"/>
      <c r="AF297" s="15"/>
      <c r="AG297" s="16"/>
      <c r="AI297" s="15"/>
      <c r="AJ297" s="16"/>
      <c r="AL297" s="15"/>
      <c r="AM297" s="16"/>
      <c r="AO297" s="15"/>
      <c r="AP297" s="16"/>
      <c r="AR297" s="15"/>
      <c r="AS297" s="16"/>
      <c r="AU297" s="15"/>
      <c r="AV297" s="16"/>
      <c r="AX297" s="15"/>
      <c r="AY297" s="400"/>
      <c r="BA297" s="15"/>
      <c r="BB297" s="16"/>
      <c r="BD297" s="15"/>
      <c r="BE297" s="16"/>
      <c r="BG297" s="15"/>
      <c r="BH297" s="16"/>
      <c r="BJ297" s="15"/>
      <c r="BK297" s="16"/>
      <c r="BM297" s="15"/>
      <c r="BN297" s="16"/>
      <c r="BP297" s="15"/>
      <c r="BQ297" s="16"/>
      <c r="BS297" s="15"/>
      <c r="BT297" s="16"/>
      <c r="BV297" s="15"/>
      <c r="BW297" s="16"/>
      <c r="BY297" s="15"/>
      <c r="BZ297" s="16"/>
      <c r="CB297" s="15"/>
      <c r="CC297" s="16"/>
      <c r="CE297" s="15"/>
      <c r="CF297" s="16"/>
      <c r="CH297" s="15"/>
      <c r="CI297" s="16"/>
      <c r="CK297" s="234" t="s">
        <v>488</v>
      </c>
      <c r="CL297" s="235">
        <v>34</v>
      </c>
      <c r="CN297" s="15"/>
      <c r="CO297" s="16"/>
    </row>
    <row r="298" spans="1:93" ht="24.95" customHeight="1">
      <c r="A298" s="407" t="str">
        <f ca="1">IFERROR(IF(INDIRECT($A$14&amp;ROW())&lt;&gt;"",COUNTIF(Summary!$B$30:$B$1105,INDIRECT($A$14&amp;ROW())),""),"")</f>
        <v/>
      </c>
      <c r="B298" s="34"/>
      <c r="C298" s="16"/>
      <c r="E298" s="15"/>
      <c r="F298" s="16"/>
      <c r="H298" s="15"/>
      <c r="I298" s="16"/>
      <c r="K298" s="15"/>
      <c r="L298" s="16"/>
      <c r="N298" s="15"/>
      <c r="O298" s="16"/>
      <c r="Q298" s="15"/>
      <c r="R298" s="16"/>
      <c r="T298" s="15"/>
      <c r="U298" s="16"/>
      <c r="W298" s="15"/>
      <c r="X298" s="16"/>
      <c r="Z298" s="15"/>
      <c r="AA298" s="16"/>
      <c r="AC298" s="15"/>
      <c r="AD298" s="16"/>
      <c r="AF298" s="15"/>
      <c r="AG298" s="16"/>
      <c r="AI298" s="15"/>
      <c r="AJ298" s="16"/>
      <c r="AL298" s="15"/>
      <c r="AM298" s="16"/>
      <c r="AO298" s="15"/>
      <c r="AP298" s="16"/>
      <c r="AR298" s="15"/>
      <c r="AS298" s="16"/>
      <c r="AU298" s="15"/>
      <c r="AV298" s="16"/>
      <c r="AX298" s="15"/>
      <c r="AY298" s="400"/>
      <c r="BA298" s="15"/>
      <c r="BB298" s="16"/>
      <c r="BD298" s="15"/>
      <c r="BE298" s="16"/>
      <c r="BG298" s="15"/>
      <c r="BH298" s="16"/>
      <c r="BJ298" s="15"/>
      <c r="BK298" s="16"/>
      <c r="BM298" s="15"/>
      <c r="BN298" s="16"/>
      <c r="BP298" s="15"/>
      <c r="BQ298" s="16"/>
      <c r="BS298" s="15"/>
      <c r="BT298" s="16"/>
      <c r="BV298" s="15"/>
      <c r="BW298" s="16"/>
      <c r="BY298" s="15"/>
      <c r="BZ298" s="16"/>
      <c r="CB298" s="15"/>
      <c r="CC298" s="16"/>
      <c r="CE298" s="15"/>
      <c r="CF298" s="16"/>
      <c r="CH298" s="15"/>
      <c r="CI298" s="16"/>
      <c r="CK298" s="234" t="s">
        <v>489</v>
      </c>
      <c r="CL298" s="235">
        <v>73</v>
      </c>
      <c r="CN298" s="15"/>
      <c r="CO298" s="16"/>
    </row>
    <row r="299" spans="1:93" ht="24.95" customHeight="1">
      <c r="A299" s="407" t="str">
        <f ca="1">IFERROR(IF(INDIRECT($A$14&amp;ROW())&lt;&gt;"",COUNTIF(Summary!$B$30:$B$1105,INDIRECT($A$14&amp;ROW())),""),"")</f>
        <v/>
      </c>
      <c r="B299" s="34"/>
      <c r="C299" s="16"/>
      <c r="E299" s="15"/>
      <c r="F299" s="16"/>
      <c r="H299" s="15"/>
      <c r="I299" s="16"/>
      <c r="K299" s="15"/>
      <c r="L299" s="16"/>
      <c r="N299" s="15"/>
      <c r="O299" s="16"/>
      <c r="Q299" s="15"/>
      <c r="R299" s="16"/>
      <c r="T299" s="15"/>
      <c r="U299" s="16"/>
      <c r="W299" s="15"/>
      <c r="X299" s="16"/>
      <c r="Z299" s="15"/>
      <c r="AA299" s="16"/>
      <c r="AC299" s="15"/>
      <c r="AD299" s="16"/>
      <c r="AF299" s="15"/>
      <c r="AG299" s="16"/>
      <c r="AI299" s="15"/>
      <c r="AJ299" s="16"/>
      <c r="AL299" s="15"/>
      <c r="AM299" s="16"/>
      <c r="AO299" s="15"/>
      <c r="AP299" s="16"/>
      <c r="AR299" s="15"/>
      <c r="AS299" s="16"/>
      <c r="AU299" s="15"/>
      <c r="AV299" s="16"/>
      <c r="AX299" s="15"/>
      <c r="AY299" s="400"/>
      <c r="BA299" s="15"/>
      <c r="BB299" s="16"/>
      <c r="BD299" s="15"/>
      <c r="BE299" s="16"/>
      <c r="BG299" s="15"/>
      <c r="BH299" s="16"/>
      <c r="BJ299" s="15"/>
      <c r="BK299" s="16"/>
      <c r="BM299" s="15"/>
      <c r="BN299" s="16"/>
      <c r="BP299" s="15"/>
      <c r="BQ299" s="16"/>
      <c r="BS299" s="15"/>
      <c r="BT299" s="16"/>
      <c r="BV299" s="15"/>
      <c r="BW299" s="16"/>
      <c r="BY299" s="15"/>
      <c r="BZ299" s="16"/>
      <c r="CB299" s="15"/>
      <c r="CC299" s="16"/>
      <c r="CE299" s="15"/>
      <c r="CF299" s="16"/>
      <c r="CH299" s="15"/>
      <c r="CI299" s="16"/>
      <c r="CK299" s="234" t="s">
        <v>491</v>
      </c>
      <c r="CL299" s="235">
        <v>82</v>
      </c>
      <c r="CN299" s="15"/>
      <c r="CO299" s="16"/>
    </row>
    <row r="300" spans="1:93" ht="24.95" customHeight="1">
      <c r="A300" s="407" t="str">
        <f ca="1">IFERROR(IF(INDIRECT($A$14&amp;ROW())&lt;&gt;"",COUNTIF(Summary!$B$30:$B$1105,INDIRECT($A$14&amp;ROW())),""),"")</f>
        <v/>
      </c>
      <c r="B300" s="34"/>
      <c r="C300" s="16"/>
      <c r="E300" s="15"/>
      <c r="F300" s="16"/>
      <c r="H300" s="15"/>
      <c r="I300" s="16"/>
      <c r="K300" s="15"/>
      <c r="L300" s="16"/>
      <c r="N300" s="15"/>
      <c r="O300" s="16"/>
      <c r="Q300" s="15"/>
      <c r="R300" s="16"/>
      <c r="T300" s="15"/>
      <c r="U300" s="16"/>
      <c r="W300" s="15"/>
      <c r="X300" s="16"/>
      <c r="Z300" s="15"/>
      <c r="AA300" s="16"/>
      <c r="AC300" s="15"/>
      <c r="AD300" s="16"/>
      <c r="AF300" s="15"/>
      <c r="AG300" s="16"/>
      <c r="AI300" s="15"/>
      <c r="AJ300" s="16"/>
      <c r="AL300" s="15"/>
      <c r="AM300" s="16"/>
      <c r="AO300" s="15"/>
      <c r="AP300" s="16"/>
      <c r="AR300" s="15"/>
      <c r="AS300" s="16"/>
      <c r="AU300" s="15"/>
      <c r="AV300" s="16"/>
      <c r="AX300" s="15"/>
      <c r="AY300" s="400"/>
      <c r="BA300" s="15"/>
      <c r="BB300" s="16"/>
      <c r="BD300" s="15"/>
      <c r="BE300" s="16"/>
      <c r="BG300" s="15"/>
      <c r="BH300" s="16"/>
      <c r="BJ300" s="15"/>
      <c r="BK300" s="16"/>
      <c r="BM300" s="15"/>
      <c r="BN300" s="16"/>
      <c r="BP300" s="15"/>
      <c r="BQ300" s="16"/>
      <c r="BS300" s="15"/>
      <c r="BT300" s="16"/>
      <c r="BV300" s="15"/>
      <c r="BW300" s="16"/>
      <c r="BY300" s="15"/>
      <c r="BZ300" s="16"/>
      <c r="CB300" s="15"/>
      <c r="CC300" s="16"/>
      <c r="CE300" s="15"/>
      <c r="CF300" s="16"/>
      <c r="CH300" s="15"/>
      <c r="CI300" s="16"/>
      <c r="CK300" s="234" t="s">
        <v>492</v>
      </c>
      <c r="CL300" s="235">
        <v>33</v>
      </c>
      <c r="CN300" s="15"/>
      <c r="CO300" s="16"/>
    </row>
    <row r="301" spans="1:93" ht="24.95" customHeight="1">
      <c r="A301" s="407" t="str">
        <f ca="1">IFERROR(IF(INDIRECT($A$14&amp;ROW())&lt;&gt;"",COUNTIF(Summary!$B$30:$B$1105,INDIRECT($A$14&amp;ROW())),""),"")</f>
        <v/>
      </c>
      <c r="B301" s="34"/>
      <c r="C301" s="16"/>
      <c r="E301" s="15"/>
      <c r="F301" s="16"/>
      <c r="H301" s="15"/>
      <c r="I301" s="16"/>
      <c r="K301" s="15"/>
      <c r="L301" s="16"/>
      <c r="N301" s="15"/>
      <c r="O301" s="16"/>
      <c r="Q301" s="15"/>
      <c r="R301" s="16"/>
      <c r="T301" s="15"/>
      <c r="U301" s="16"/>
      <c r="W301" s="15"/>
      <c r="X301" s="16"/>
      <c r="Z301" s="15"/>
      <c r="AA301" s="16"/>
      <c r="AC301" s="15"/>
      <c r="AD301" s="16"/>
      <c r="AF301" s="15"/>
      <c r="AG301" s="16"/>
      <c r="AI301" s="15"/>
      <c r="AJ301" s="16"/>
      <c r="AL301" s="15"/>
      <c r="AM301" s="16"/>
      <c r="AO301" s="15"/>
      <c r="AP301" s="16"/>
      <c r="AR301" s="15"/>
      <c r="AS301" s="16"/>
      <c r="AU301" s="15"/>
      <c r="AV301" s="16"/>
      <c r="AX301" s="15"/>
      <c r="AY301" s="400"/>
      <c r="BA301" s="15"/>
      <c r="BB301" s="16"/>
      <c r="BD301" s="15"/>
      <c r="BE301" s="16"/>
      <c r="BG301" s="15"/>
      <c r="BH301" s="16"/>
      <c r="BJ301" s="15"/>
      <c r="BK301" s="16"/>
      <c r="BM301" s="15"/>
      <c r="BN301" s="16"/>
      <c r="BP301" s="15"/>
      <c r="BQ301" s="16"/>
      <c r="BS301" s="15"/>
      <c r="BT301" s="16"/>
      <c r="BV301" s="15"/>
      <c r="BW301" s="16"/>
      <c r="BY301" s="15"/>
      <c r="BZ301" s="16"/>
      <c r="CB301" s="15"/>
      <c r="CC301" s="16"/>
      <c r="CE301" s="15"/>
      <c r="CF301" s="16"/>
      <c r="CH301" s="15"/>
      <c r="CI301" s="16"/>
      <c r="CK301" s="234" t="s">
        <v>493</v>
      </c>
      <c r="CL301" s="235">
        <v>2</v>
      </c>
      <c r="CN301" s="15"/>
      <c r="CO301" s="16"/>
    </row>
    <row r="302" spans="1:93" ht="24.95" customHeight="1">
      <c r="A302" s="407" t="str">
        <f ca="1">IFERROR(IF(INDIRECT($A$14&amp;ROW())&lt;&gt;"",COUNTIF(Summary!$B$30:$B$1105,INDIRECT($A$14&amp;ROW())),""),"")</f>
        <v/>
      </c>
      <c r="B302" s="34"/>
      <c r="C302" s="16"/>
      <c r="E302" s="15"/>
      <c r="F302" s="16"/>
      <c r="H302" s="15"/>
      <c r="I302" s="16"/>
      <c r="K302" s="15"/>
      <c r="L302" s="16"/>
      <c r="N302" s="15"/>
      <c r="O302" s="16"/>
      <c r="Q302" s="15"/>
      <c r="R302" s="16"/>
      <c r="T302" s="15"/>
      <c r="U302" s="16"/>
      <c r="W302" s="15"/>
      <c r="X302" s="16"/>
      <c r="Z302" s="15"/>
      <c r="AA302" s="16"/>
      <c r="AC302" s="15"/>
      <c r="AD302" s="16"/>
      <c r="AF302" s="15"/>
      <c r="AG302" s="16"/>
      <c r="AI302" s="15"/>
      <c r="AJ302" s="16"/>
      <c r="AL302" s="15"/>
      <c r="AM302" s="16"/>
      <c r="AO302" s="15"/>
      <c r="AP302" s="16"/>
      <c r="AR302" s="15"/>
      <c r="AS302" s="16"/>
      <c r="AU302" s="15"/>
      <c r="AV302" s="16"/>
      <c r="AX302" s="15"/>
      <c r="AY302" s="400"/>
      <c r="BA302" s="15"/>
      <c r="BB302" s="16"/>
      <c r="BD302" s="15"/>
      <c r="BE302" s="16"/>
      <c r="BG302" s="15"/>
      <c r="BH302" s="16"/>
      <c r="BJ302" s="15"/>
      <c r="BK302" s="16"/>
      <c r="BM302" s="15"/>
      <c r="BN302" s="16"/>
      <c r="BP302" s="15"/>
      <c r="BQ302" s="16"/>
      <c r="BS302" s="15"/>
      <c r="BT302" s="16"/>
      <c r="BV302" s="15"/>
      <c r="BW302" s="16"/>
      <c r="BY302" s="15"/>
      <c r="BZ302" s="16"/>
      <c r="CB302" s="15"/>
      <c r="CC302" s="16"/>
      <c r="CE302" s="15"/>
      <c r="CF302" s="16"/>
      <c r="CH302" s="15"/>
      <c r="CI302" s="16"/>
      <c r="CK302" s="234" t="s">
        <v>494</v>
      </c>
      <c r="CL302" s="235">
        <v>30</v>
      </c>
      <c r="CN302" s="15"/>
      <c r="CO302" s="16"/>
    </row>
    <row r="303" spans="1:93" ht="24.95" customHeight="1">
      <c r="A303" s="407" t="str">
        <f ca="1">IFERROR(IF(INDIRECT($A$14&amp;ROW())&lt;&gt;"",COUNTIF(Summary!$B$30:$B$1105,INDIRECT($A$14&amp;ROW())),""),"")</f>
        <v/>
      </c>
      <c r="B303" s="34"/>
      <c r="C303" s="16"/>
      <c r="E303" s="15"/>
      <c r="F303" s="16"/>
      <c r="H303" s="15"/>
      <c r="I303" s="16"/>
      <c r="K303" s="15"/>
      <c r="L303" s="16"/>
      <c r="N303" s="15"/>
      <c r="O303" s="16"/>
      <c r="Q303" s="15"/>
      <c r="R303" s="16"/>
      <c r="T303" s="15"/>
      <c r="U303" s="16"/>
      <c r="W303" s="15"/>
      <c r="X303" s="16"/>
      <c r="Z303" s="15"/>
      <c r="AA303" s="16"/>
      <c r="AC303" s="15"/>
      <c r="AD303" s="16"/>
      <c r="AF303" s="15"/>
      <c r="AG303" s="16"/>
      <c r="AI303" s="15"/>
      <c r="AJ303" s="16"/>
      <c r="AL303" s="15"/>
      <c r="AM303" s="16"/>
      <c r="AO303" s="15"/>
      <c r="AP303" s="16"/>
      <c r="AR303" s="15"/>
      <c r="AS303" s="16"/>
      <c r="AU303" s="15"/>
      <c r="AV303" s="16"/>
      <c r="AX303" s="15"/>
      <c r="AY303" s="400"/>
      <c r="BA303" s="15"/>
      <c r="BB303" s="16"/>
      <c r="BD303" s="15"/>
      <c r="BE303" s="16"/>
      <c r="BG303" s="15"/>
      <c r="BH303" s="16"/>
      <c r="BJ303" s="15"/>
      <c r="BK303" s="16"/>
      <c r="BM303" s="15"/>
      <c r="BN303" s="16"/>
      <c r="BP303" s="15"/>
      <c r="BQ303" s="16"/>
      <c r="BS303" s="15"/>
      <c r="BT303" s="16"/>
      <c r="BV303" s="15"/>
      <c r="BW303" s="16"/>
      <c r="BY303" s="15"/>
      <c r="BZ303" s="16"/>
      <c r="CB303" s="15"/>
      <c r="CC303" s="16"/>
      <c r="CE303" s="15"/>
      <c r="CF303" s="16"/>
      <c r="CH303" s="15"/>
      <c r="CI303" s="16"/>
      <c r="CK303" s="234" t="s">
        <v>1282</v>
      </c>
      <c r="CL303" s="235">
        <v>17</v>
      </c>
      <c r="CN303" s="15"/>
      <c r="CO303" s="16"/>
    </row>
    <row r="304" spans="1:93" ht="24.95" customHeight="1">
      <c r="A304" s="407" t="str">
        <f ca="1">IFERROR(IF(INDIRECT($A$14&amp;ROW())&lt;&gt;"",COUNTIF(Summary!$B$30:$B$1105,INDIRECT($A$14&amp;ROW())),""),"")</f>
        <v/>
      </c>
      <c r="B304" s="34"/>
      <c r="C304" s="16"/>
      <c r="E304" s="15"/>
      <c r="F304" s="16"/>
      <c r="H304" s="15"/>
      <c r="I304" s="16"/>
      <c r="K304" s="15"/>
      <c r="L304" s="16"/>
      <c r="N304" s="15"/>
      <c r="O304" s="16"/>
      <c r="Q304" s="15"/>
      <c r="R304" s="16"/>
      <c r="T304" s="15"/>
      <c r="U304" s="16"/>
      <c r="W304" s="15"/>
      <c r="X304" s="16"/>
      <c r="Z304" s="15"/>
      <c r="AA304" s="16"/>
      <c r="AC304" s="15"/>
      <c r="AD304" s="16"/>
      <c r="AF304" s="15"/>
      <c r="AG304" s="16"/>
      <c r="AI304" s="15"/>
      <c r="AJ304" s="16"/>
      <c r="AL304" s="15"/>
      <c r="AM304" s="16"/>
      <c r="AO304" s="15"/>
      <c r="AP304" s="16"/>
      <c r="AR304" s="15"/>
      <c r="AS304" s="16"/>
      <c r="AU304" s="15"/>
      <c r="AV304" s="16"/>
      <c r="AX304" s="15"/>
      <c r="AY304" s="400"/>
      <c r="BA304" s="15"/>
      <c r="BB304" s="16"/>
      <c r="BD304" s="15"/>
      <c r="BE304" s="16"/>
      <c r="BG304" s="15"/>
      <c r="BH304" s="16"/>
      <c r="BJ304" s="15"/>
      <c r="BK304" s="16"/>
      <c r="BM304" s="15"/>
      <c r="BN304" s="16"/>
      <c r="BP304" s="15"/>
      <c r="BQ304" s="16"/>
      <c r="BS304" s="15"/>
      <c r="BT304" s="16"/>
      <c r="BV304" s="15"/>
      <c r="BW304" s="16"/>
      <c r="BY304" s="15"/>
      <c r="BZ304" s="16"/>
      <c r="CB304" s="15"/>
      <c r="CC304" s="16"/>
      <c r="CE304" s="15"/>
      <c r="CF304" s="16"/>
      <c r="CH304" s="15"/>
      <c r="CI304" s="16"/>
      <c r="CK304" s="234" t="s">
        <v>495</v>
      </c>
      <c r="CL304" s="235">
        <v>36</v>
      </c>
      <c r="CN304" s="15"/>
      <c r="CO304" s="16"/>
    </row>
    <row r="305" spans="1:93" ht="24.95" customHeight="1">
      <c r="A305" s="407" t="str">
        <f ca="1">IFERROR(IF(INDIRECT($A$14&amp;ROW())&lt;&gt;"",COUNTIF(Summary!$B$30:$B$1105,INDIRECT($A$14&amp;ROW())),""),"")</f>
        <v/>
      </c>
      <c r="B305" s="34"/>
      <c r="C305" s="16"/>
      <c r="E305" s="15"/>
      <c r="F305" s="16"/>
      <c r="H305" s="15"/>
      <c r="I305" s="16"/>
      <c r="K305" s="15"/>
      <c r="L305" s="16"/>
      <c r="N305" s="15"/>
      <c r="O305" s="16"/>
      <c r="Q305" s="15"/>
      <c r="R305" s="16"/>
      <c r="T305" s="15"/>
      <c r="U305" s="16"/>
      <c r="W305" s="15"/>
      <c r="X305" s="16"/>
      <c r="Z305" s="15"/>
      <c r="AA305" s="16"/>
      <c r="AC305" s="15"/>
      <c r="AD305" s="16"/>
      <c r="AF305" s="15"/>
      <c r="AG305" s="16"/>
      <c r="AI305" s="15"/>
      <c r="AJ305" s="16"/>
      <c r="AL305" s="15"/>
      <c r="AM305" s="16"/>
      <c r="AO305" s="15"/>
      <c r="AP305" s="16"/>
      <c r="AR305" s="15"/>
      <c r="AS305" s="16"/>
      <c r="AU305" s="15"/>
      <c r="AV305" s="16"/>
      <c r="AX305" s="15"/>
      <c r="AY305" s="400"/>
      <c r="BA305" s="15"/>
      <c r="BB305" s="16"/>
      <c r="BD305" s="15"/>
      <c r="BE305" s="16"/>
      <c r="BG305" s="15"/>
      <c r="BH305" s="16"/>
      <c r="BJ305" s="15"/>
      <c r="BK305" s="16"/>
      <c r="BM305" s="15"/>
      <c r="BN305" s="16"/>
      <c r="BP305" s="15"/>
      <c r="BQ305" s="16"/>
      <c r="BS305" s="15"/>
      <c r="BT305" s="16"/>
      <c r="BV305" s="15"/>
      <c r="BW305" s="16"/>
      <c r="BY305" s="15"/>
      <c r="BZ305" s="16"/>
      <c r="CB305" s="15"/>
      <c r="CC305" s="16"/>
      <c r="CE305" s="15"/>
      <c r="CF305" s="16"/>
      <c r="CH305" s="15"/>
      <c r="CI305" s="16"/>
      <c r="CK305" s="234" t="s">
        <v>496</v>
      </c>
      <c r="CL305" s="235">
        <v>19</v>
      </c>
      <c r="CN305" s="15"/>
      <c r="CO305" s="16"/>
    </row>
    <row r="306" spans="1:93" ht="24.95" customHeight="1">
      <c r="A306" s="407" t="str">
        <f ca="1">IFERROR(IF(INDIRECT($A$14&amp;ROW())&lt;&gt;"",COUNTIF(Summary!$B$30:$B$1105,INDIRECT($A$14&amp;ROW())),""),"")</f>
        <v/>
      </c>
      <c r="B306" s="34"/>
      <c r="C306" s="16"/>
      <c r="E306" s="15"/>
      <c r="F306" s="16"/>
      <c r="H306" s="15"/>
      <c r="I306" s="16"/>
      <c r="K306" s="15"/>
      <c r="L306" s="16"/>
      <c r="N306" s="15"/>
      <c r="O306" s="16"/>
      <c r="Q306" s="15"/>
      <c r="R306" s="16"/>
      <c r="T306" s="15"/>
      <c r="U306" s="16"/>
      <c r="W306" s="15"/>
      <c r="X306" s="16"/>
      <c r="Z306" s="15"/>
      <c r="AA306" s="16"/>
      <c r="AC306" s="15"/>
      <c r="AD306" s="16"/>
      <c r="AF306" s="15"/>
      <c r="AG306" s="16"/>
      <c r="AI306" s="15"/>
      <c r="AJ306" s="16"/>
      <c r="AL306" s="15"/>
      <c r="AM306" s="16"/>
      <c r="AO306" s="15"/>
      <c r="AP306" s="16"/>
      <c r="AR306" s="15"/>
      <c r="AS306" s="16"/>
      <c r="AU306" s="15"/>
      <c r="AV306" s="16"/>
      <c r="AX306" s="15"/>
      <c r="AY306" s="400"/>
      <c r="BA306" s="15"/>
      <c r="BB306" s="16"/>
      <c r="BD306" s="15"/>
      <c r="BE306" s="16"/>
      <c r="BG306" s="15"/>
      <c r="BH306" s="16"/>
      <c r="BJ306" s="15"/>
      <c r="BK306" s="16"/>
      <c r="BM306" s="15"/>
      <c r="BN306" s="16"/>
      <c r="BP306" s="15"/>
      <c r="BQ306" s="16"/>
      <c r="BS306" s="15"/>
      <c r="BT306" s="16"/>
      <c r="BV306" s="15"/>
      <c r="BW306" s="16"/>
      <c r="BY306" s="15"/>
      <c r="BZ306" s="16"/>
      <c r="CB306" s="15"/>
      <c r="CC306" s="16"/>
      <c r="CE306" s="15"/>
      <c r="CF306" s="16"/>
      <c r="CH306" s="15"/>
      <c r="CI306" s="16"/>
      <c r="CK306" s="234" t="s">
        <v>497</v>
      </c>
      <c r="CL306" s="235">
        <v>31</v>
      </c>
      <c r="CN306" s="15"/>
      <c r="CO306" s="16"/>
    </row>
    <row r="307" spans="1:93" ht="24.95" customHeight="1">
      <c r="A307" s="407" t="str">
        <f ca="1">IFERROR(IF(INDIRECT($A$14&amp;ROW())&lt;&gt;"",COUNTIF(Summary!$B$30:$B$1105,INDIRECT($A$14&amp;ROW())),""),"")</f>
        <v/>
      </c>
      <c r="B307" s="34"/>
      <c r="C307" s="16"/>
      <c r="E307" s="15"/>
      <c r="F307" s="16"/>
      <c r="H307" s="15"/>
      <c r="I307" s="16"/>
      <c r="K307" s="15"/>
      <c r="L307" s="16"/>
      <c r="N307" s="15"/>
      <c r="O307" s="16"/>
      <c r="Q307" s="15"/>
      <c r="R307" s="16"/>
      <c r="T307" s="15"/>
      <c r="U307" s="16"/>
      <c r="W307" s="15"/>
      <c r="X307" s="16"/>
      <c r="Z307" s="15"/>
      <c r="AA307" s="16"/>
      <c r="AC307" s="15"/>
      <c r="AD307" s="16"/>
      <c r="AF307" s="15"/>
      <c r="AG307" s="16"/>
      <c r="AI307" s="15"/>
      <c r="AJ307" s="16"/>
      <c r="AL307" s="15"/>
      <c r="AM307" s="16"/>
      <c r="AO307" s="15"/>
      <c r="AP307" s="16"/>
      <c r="AR307" s="15"/>
      <c r="AS307" s="16"/>
      <c r="AU307" s="15"/>
      <c r="AV307" s="16"/>
      <c r="AX307" s="15"/>
      <c r="AY307" s="400"/>
      <c r="BA307" s="15"/>
      <c r="BB307" s="16"/>
      <c r="BD307" s="15"/>
      <c r="BE307" s="16"/>
      <c r="BG307" s="15"/>
      <c r="BH307" s="16"/>
      <c r="BJ307" s="15"/>
      <c r="BK307" s="16"/>
      <c r="BM307" s="15"/>
      <c r="BN307" s="16"/>
      <c r="BP307" s="15"/>
      <c r="BQ307" s="16"/>
      <c r="BS307" s="15"/>
      <c r="BT307" s="16"/>
      <c r="BV307" s="15"/>
      <c r="BW307" s="16"/>
      <c r="BY307" s="15"/>
      <c r="BZ307" s="16"/>
      <c r="CB307" s="15"/>
      <c r="CC307" s="16"/>
      <c r="CE307" s="15"/>
      <c r="CF307" s="16"/>
      <c r="CH307" s="15"/>
      <c r="CI307" s="16"/>
      <c r="CK307" s="234" t="s">
        <v>498</v>
      </c>
      <c r="CL307" s="235">
        <v>20</v>
      </c>
      <c r="CN307" s="15"/>
      <c r="CO307" s="16"/>
    </row>
    <row r="308" spans="1:93" ht="24.95" customHeight="1">
      <c r="A308" s="407" t="str">
        <f ca="1">IFERROR(IF(INDIRECT($A$14&amp;ROW())&lt;&gt;"",COUNTIF(Summary!$B$30:$B$1105,INDIRECT($A$14&amp;ROW())),""),"")</f>
        <v/>
      </c>
      <c r="B308" s="34"/>
      <c r="C308" s="16"/>
      <c r="E308" s="15"/>
      <c r="F308" s="16"/>
      <c r="H308" s="15"/>
      <c r="I308" s="16"/>
      <c r="K308" s="15"/>
      <c r="L308" s="16"/>
      <c r="N308" s="15"/>
      <c r="O308" s="16"/>
      <c r="Q308" s="15"/>
      <c r="R308" s="16"/>
      <c r="T308" s="15"/>
      <c r="U308" s="16"/>
      <c r="W308" s="15"/>
      <c r="X308" s="16"/>
      <c r="Z308" s="15"/>
      <c r="AA308" s="16"/>
      <c r="AC308" s="15"/>
      <c r="AD308" s="16"/>
      <c r="AF308" s="15"/>
      <c r="AG308" s="16"/>
      <c r="AI308" s="15"/>
      <c r="AJ308" s="16"/>
      <c r="AL308" s="15"/>
      <c r="AM308" s="16"/>
      <c r="AO308" s="15"/>
      <c r="AP308" s="16"/>
      <c r="AR308" s="15"/>
      <c r="AS308" s="16"/>
      <c r="AU308" s="15"/>
      <c r="AV308" s="16"/>
      <c r="AX308" s="15"/>
      <c r="AY308" s="400"/>
      <c r="BA308" s="15"/>
      <c r="BB308" s="16"/>
      <c r="BD308" s="15"/>
      <c r="BE308" s="16"/>
      <c r="BG308" s="15"/>
      <c r="BH308" s="16"/>
      <c r="BJ308" s="15"/>
      <c r="BK308" s="16"/>
      <c r="BM308" s="15"/>
      <c r="BN308" s="16"/>
      <c r="BP308" s="15"/>
      <c r="BQ308" s="16"/>
      <c r="BS308" s="15"/>
      <c r="BT308" s="16"/>
      <c r="BV308" s="15"/>
      <c r="BW308" s="16"/>
      <c r="BY308" s="15"/>
      <c r="BZ308" s="16"/>
      <c r="CB308" s="15"/>
      <c r="CC308" s="16"/>
      <c r="CE308" s="15"/>
      <c r="CF308" s="16"/>
      <c r="CH308" s="15"/>
      <c r="CI308" s="16"/>
      <c r="CK308" s="234" t="s">
        <v>499</v>
      </c>
      <c r="CL308" s="235">
        <v>35</v>
      </c>
      <c r="CN308" s="15"/>
      <c r="CO308" s="16"/>
    </row>
    <row r="309" spans="1:93" ht="24.95" customHeight="1">
      <c r="A309" s="407" t="str">
        <f ca="1">IFERROR(IF(INDIRECT($A$14&amp;ROW())&lt;&gt;"",COUNTIF(Summary!$B$30:$B$1105,INDIRECT($A$14&amp;ROW())),""),"")</f>
        <v/>
      </c>
      <c r="B309" s="34"/>
      <c r="C309" s="16"/>
      <c r="E309" s="15"/>
      <c r="F309" s="16"/>
      <c r="H309" s="15"/>
      <c r="I309" s="16"/>
      <c r="K309" s="15"/>
      <c r="L309" s="16"/>
      <c r="N309" s="15"/>
      <c r="O309" s="16"/>
      <c r="Q309" s="15"/>
      <c r="R309" s="16"/>
      <c r="T309" s="15"/>
      <c r="U309" s="16"/>
      <c r="W309" s="15"/>
      <c r="X309" s="16"/>
      <c r="Z309" s="15"/>
      <c r="AA309" s="16"/>
      <c r="AC309" s="15"/>
      <c r="AD309" s="16"/>
      <c r="AF309" s="15"/>
      <c r="AG309" s="16"/>
      <c r="AI309" s="15"/>
      <c r="AJ309" s="16"/>
      <c r="AL309" s="15"/>
      <c r="AM309" s="16"/>
      <c r="AO309" s="15"/>
      <c r="AP309" s="16"/>
      <c r="AR309" s="15"/>
      <c r="AS309" s="16"/>
      <c r="AU309" s="15"/>
      <c r="AV309" s="16"/>
      <c r="AX309" s="15"/>
      <c r="AY309" s="400"/>
      <c r="BA309" s="15"/>
      <c r="BB309" s="16"/>
      <c r="BD309" s="15"/>
      <c r="BE309" s="16"/>
      <c r="BG309" s="15"/>
      <c r="BH309" s="16"/>
      <c r="BJ309" s="15"/>
      <c r="BK309" s="16"/>
      <c r="BM309" s="15"/>
      <c r="BN309" s="16"/>
      <c r="BP309" s="15"/>
      <c r="BQ309" s="16"/>
      <c r="BS309" s="15"/>
      <c r="BT309" s="16"/>
      <c r="BV309" s="15"/>
      <c r="BW309" s="16"/>
      <c r="BY309" s="15"/>
      <c r="BZ309" s="16"/>
      <c r="CB309" s="15"/>
      <c r="CC309" s="16"/>
      <c r="CE309" s="15"/>
      <c r="CF309" s="16"/>
      <c r="CH309" s="15"/>
      <c r="CI309" s="16"/>
      <c r="CK309" s="234" t="s">
        <v>500</v>
      </c>
      <c r="CL309" s="235">
        <v>7</v>
      </c>
      <c r="CN309" s="15"/>
      <c r="CO309" s="16"/>
    </row>
    <row r="310" spans="1:93" ht="24.95" customHeight="1">
      <c r="A310" s="407" t="str">
        <f ca="1">IFERROR(IF(INDIRECT($A$14&amp;ROW())&lt;&gt;"",COUNTIF(Summary!$B$30:$B$1105,INDIRECT($A$14&amp;ROW())),""),"")</f>
        <v/>
      </c>
      <c r="B310" s="34"/>
      <c r="C310" s="16"/>
      <c r="E310" s="15"/>
      <c r="F310" s="16"/>
      <c r="H310" s="15"/>
      <c r="I310" s="16"/>
      <c r="K310" s="15"/>
      <c r="L310" s="16"/>
      <c r="N310" s="15"/>
      <c r="O310" s="16"/>
      <c r="Q310" s="15"/>
      <c r="R310" s="16"/>
      <c r="T310" s="15"/>
      <c r="U310" s="16"/>
      <c r="W310" s="15"/>
      <c r="X310" s="16"/>
      <c r="Z310" s="15"/>
      <c r="AA310" s="16"/>
      <c r="AC310" s="15"/>
      <c r="AD310" s="16"/>
      <c r="AF310" s="15"/>
      <c r="AG310" s="16"/>
      <c r="AI310" s="15"/>
      <c r="AJ310" s="16"/>
      <c r="AL310" s="15"/>
      <c r="AM310" s="16"/>
      <c r="AO310" s="15"/>
      <c r="AP310" s="16"/>
      <c r="AR310" s="15"/>
      <c r="AS310" s="16"/>
      <c r="AU310" s="15"/>
      <c r="AV310" s="16"/>
      <c r="AX310" s="15"/>
      <c r="AY310" s="400"/>
      <c r="BA310" s="15"/>
      <c r="BB310" s="16"/>
      <c r="BD310" s="15"/>
      <c r="BE310" s="16"/>
      <c r="BG310" s="15"/>
      <c r="BH310" s="16"/>
      <c r="BJ310" s="15"/>
      <c r="BK310" s="16"/>
      <c r="BM310" s="15"/>
      <c r="BN310" s="16"/>
      <c r="BP310" s="15"/>
      <c r="BQ310" s="16"/>
      <c r="BS310" s="15"/>
      <c r="BT310" s="16"/>
      <c r="BV310" s="15"/>
      <c r="BW310" s="16"/>
      <c r="BY310" s="15"/>
      <c r="BZ310" s="16"/>
      <c r="CB310" s="15"/>
      <c r="CC310" s="16"/>
      <c r="CE310" s="15"/>
      <c r="CF310" s="16"/>
      <c r="CH310" s="15"/>
      <c r="CI310" s="16"/>
      <c r="CK310" s="234" t="s">
        <v>501</v>
      </c>
      <c r="CL310" s="235">
        <v>17</v>
      </c>
      <c r="CN310" s="15"/>
      <c r="CO310" s="16"/>
    </row>
    <row r="311" spans="1:93" ht="24.95" customHeight="1">
      <c r="A311" s="407" t="str">
        <f ca="1">IFERROR(IF(INDIRECT($A$14&amp;ROW())&lt;&gt;"",COUNTIF(Summary!$B$30:$B$1105,INDIRECT($A$14&amp;ROW())),""),"")</f>
        <v/>
      </c>
      <c r="B311" s="34"/>
      <c r="C311" s="16"/>
      <c r="E311" s="15"/>
      <c r="F311" s="16"/>
      <c r="H311" s="15"/>
      <c r="I311" s="16"/>
      <c r="K311" s="15"/>
      <c r="L311" s="16"/>
      <c r="N311" s="15"/>
      <c r="O311" s="16"/>
      <c r="Q311" s="15"/>
      <c r="R311" s="16"/>
      <c r="T311" s="15"/>
      <c r="U311" s="16"/>
      <c r="W311" s="15"/>
      <c r="X311" s="16"/>
      <c r="Z311" s="15"/>
      <c r="AA311" s="16"/>
      <c r="AC311" s="15"/>
      <c r="AD311" s="16"/>
      <c r="AF311" s="15"/>
      <c r="AG311" s="16"/>
      <c r="AI311" s="15"/>
      <c r="AJ311" s="16"/>
      <c r="AL311" s="15"/>
      <c r="AM311" s="16"/>
      <c r="AO311" s="15"/>
      <c r="AP311" s="16"/>
      <c r="AR311" s="15"/>
      <c r="AS311" s="16"/>
      <c r="AU311" s="15"/>
      <c r="AV311" s="16"/>
      <c r="AX311" s="15"/>
      <c r="AY311" s="400"/>
      <c r="BA311" s="15"/>
      <c r="BB311" s="16"/>
      <c r="BD311" s="15"/>
      <c r="BE311" s="16"/>
      <c r="BG311" s="15"/>
      <c r="BH311" s="16"/>
      <c r="BJ311" s="15"/>
      <c r="BK311" s="16"/>
      <c r="BM311" s="15"/>
      <c r="BN311" s="16"/>
      <c r="BP311" s="15"/>
      <c r="BQ311" s="16"/>
      <c r="BS311" s="15"/>
      <c r="BT311" s="16"/>
      <c r="BV311" s="15"/>
      <c r="BW311" s="16"/>
      <c r="BY311" s="15"/>
      <c r="BZ311" s="16"/>
      <c r="CB311" s="15"/>
      <c r="CC311" s="16"/>
      <c r="CE311" s="15"/>
      <c r="CF311" s="16"/>
      <c r="CH311" s="15"/>
      <c r="CI311" s="16"/>
      <c r="CK311" s="234" t="s">
        <v>502</v>
      </c>
      <c r="CL311" s="235">
        <v>17</v>
      </c>
      <c r="CN311" s="15"/>
      <c r="CO311" s="16"/>
    </row>
    <row r="312" spans="1:93" ht="24.95" customHeight="1">
      <c r="A312" s="407" t="str">
        <f ca="1">IFERROR(IF(INDIRECT($A$14&amp;ROW())&lt;&gt;"",COUNTIF(Summary!$B$30:$B$1105,INDIRECT($A$14&amp;ROW())),""),"")</f>
        <v/>
      </c>
      <c r="B312" s="34"/>
      <c r="C312" s="16"/>
      <c r="E312" s="15"/>
      <c r="F312" s="16"/>
      <c r="H312" s="15"/>
      <c r="I312" s="16"/>
      <c r="K312" s="15"/>
      <c r="L312" s="16"/>
      <c r="N312" s="15"/>
      <c r="O312" s="16"/>
      <c r="Q312" s="15"/>
      <c r="R312" s="16"/>
      <c r="T312" s="15"/>
      <c r="U312" s="16"/>
      <c r="W312" s="15"/>
      <c r="X312" s="16"/>
      <c r="Z312" s="15"/>
      <c r="AA312" s="16"/>
      <c r="AC312" s="15"/>
      <c r="AD312" s="16"/>
      <c r="AF312" s="15"/>
      <c r="AG312" s="16"/>
      <c r="AI312" s="15"/>
      <c r="AJ312" s="16"/>
      <c r="AL312" s="15"/>
      <c r="AM312" s="16"/>
      <c r="AO312" s="15"/>
      <c r="AP312" s="16"/>
      <c r="AR312" s="15"/>
      <c r="AS312" s="16"/>
      <c r="AU312" s="15"/>
      <c r="AV312" s="16"/>
      <c r="AX312" s="15"/>
      <c r="AY312" s="400"/>
      <c r="BA312" s="15"/>
      <c r="BB312" s="16"/>
      <c r="BD312" s="15"/>
      <c r="BE312" s="16"/>
      <c r="BG312" s="15"/>
      <c r="BH312" s="16"/>
      <c r="BJ312" s="15"/>
      <c r="BK312" s="16"/>
      <c r="BM312" s="15"/>
      <c r="BN312" s="16"/>
      <c r="BP312" s="15"/>
      <c r="BQ312" s="16"/>
      <c r="BS312" s="15"/>
      <c r="BT312" s="16"/>
      <c r="BV312" s="15"/>
      <c r="BW312" s="16"/>
      <c r="BY312" s="15"/>
      <c r="BZ312" s="16"/>
      <c r="CB312" s="15"/>
      <c r="CC312" s="16"/>
      <c r="CE312" s="15"/>
      <c r="CF312" s="16"/>
      <c r="CH312" s="15"/>
      <c r="CI312" s="16"/>
      <c r="CK312" s="234" t="s">
        <v>503</v>
      </c>
      <c r="CL312" s="235">
        <v>21</v>
      </c>
      <c r="CN312" s="15"/>
      <c r="CO312" s="16"/>
    </row>
    <row r="313" spans="1:93" ht="24.95" customHeight="1">
      <c r="A313" s="407" t="str">
        <f ca="1">IFERROR(IF(INDIRECT($A$14&amp;ROW())&lt;&gt;"",COUNTIF(Summary!$B$30:$B$1105,INDIRECT($A$14&amp;ROW())),""),"")</f>
        <v/>
      </c>
      <c r="B313" s="34"/>
      <c r="C313" s="16"/>
      <c r="E313" s="15"/>
      <c r="F313" s="16"/>
      <c r="H313" s="15"/>
      <c r="I313" s="16"/>
      <c r="K313" s="15"/>
      <c r="L313" s="16"/>
      <c r="N313" s="15"/>
      <c r="O313" s="16"/>
      <c r="Q313" s="15"/>
      <c r="R313" s="16"/>
      <c r="T313" s="15"/>
      <c r="U313" s="16"/>
      <c r="W313" s="15"/>
      <c r="X313" s="16"/>
      <c r="Z313" s="15"/>
      <c r="AA313" s="16"/>
      <c r="AC313" s="15"/>
      <c r="AD313" s="16"/>
      <c r="AF313" s="15"/>
      <c r="AG313" s="16"/>
      <c r="AI313" s="15"/>
      <c r="AJ313" s="16"/>
      <c r="AL313" s="15"/>
      <c r="AM313" s="16"/>
      <c r="AO313" s="15"/>
      <c r="AP313" s="16"/>
      <c r="AR313" s="15"/>
      <c r="AS313" s="16"/>
      <c r="AU313" s="15"/>
      <c r="AV313" s="16"/>
      <c r="AX313" s="15"/>
      <c r="AY313" s="400"/>
      <c r="BA313" s="15"/>
      <c r="BB313" s="16"/>
      <c r="BD313" s="15"/>
      <c r="BE313" s="16"/>
      <c r="BG313" s="15"/>
      <c r="BH313" s="16"/>
      <c r="BJ313" s="15"/>
      <c r="BK313" s="16"/>
      <c r="BM313" s="15"/>
      <c r="BN313" s="16"/>
      <c r="BP313" s="15"/>
      <c r="BQ313" s="16"/>
      <c r="BS313" s="15"/>
      <c r="BT313" s="16"/>
      <c r="BV313" s="15"/>
      <c r="BW313" s="16"/>
      <c r="BY313" s="15"/>
      <c r="BZ313" s="16"/>
      <c r="CB313" s="15"/>
      <c r="CC313" s="16"/>
      <c r="CE313" s="15"/>
      <c r="CF313" s="16"/>
      <c r="CH313" s="15"/>
      <c r="CI313" s="16"/>
      <c r="CK313" s="234" t="s">
        <v>504</v>
      </c>
      <c r="CL313" s="235">
        <v>7</v>
      </c>
      <c r="CN313" s="15"/>
      <c r="CO313" s="16"/>
    </row>
    <row r="314" spans="1:93" ht="24.95" customHeight="1">
      <c r="A314" s="407" t="str">
        <f ca="1">IFERROR(IF(INDIRECT($A$14&amp;ROW())&lt;&gt;"",COUNTIF(Summary!$B$30:$B$1105,INDIRECT($A$14&amp;ROW())),""),"")</f>
        <v/>
      </c>
      <c r="B314" s="34"/>
      <c r="C314" s="16"/>
      <c r="E314" s="15"/>
      <c r="F314" s="16"/>
      <c r="H314" s="15"/>
      <c r="I314" s="16"/>
      <c r="K314" s="15"/>
      <c r="L314" s="16"/>
      <c r="N314" s="15"/>
      <c r="O314" s="16"/>
      <c r="Q314" s="15"/>
      <c r="R314" s="16"/>
      <c r="T314" s="15"/>
      <c r="U314" s="16"/>
      <c r="W314" s="15"/>
      <c r="X314" s="16"/>
      <c r="Z314" s="15"/>
      <c r="AA314" s="16"/>
      <c r="AC314" s="15"/>
      <c r="AD314" s="16"/>
      <c r="AF314" s="15"/>
      <c r="AG314" s="16"/>
      <c r="AI314" s="15"/>
      <c r="AJ314" s="16"/>
      <c r="AL314" s="15"/>
      <c r="AM314" s="16"/>
      <c r="AO314" s="15"/>
      <c r="AP314" s="16"/>
      <c r="AR314" s="15"/>
      <c r="AS314" s="16"/>
      <c r="AU314" s="15"/>
      <c r="AV314" s="16"/>
      <c r="AX314" s="15"/>
      <c r="AY314" s="400"/>
      <c r="BA314" s="15"/>
      <c r="BB314" s="16"/>
      <c r="BD314" s="15"/>
      <c r="BE314" s="16"/>
      <c r="BG314" s="15"/>
      <c r="BH314" s="16"/>
      <c r="BJ314" s="15"/>
      <c r="BK314" s="16"/>
      <c r="BM314" s="15"/>
      <c r="BN314" s="16"/>
      <c r="BP314" s="15"/>
      <c r="BQ314" s="16"/>
      <c r="BS314" s="15"/>
      <c r="BT314" s="16"/>
      <c r="BV314" s="15"/>
      <c r="BW314" s="16"/>
      <c r="BY314" s="15"/>
      <c r="BZ314" s="16"/>
      <c r="CB314" s="15"/>
      <c r="CC314" s="16"/>
      <c r="CE314" s="15"/>
      <c r="CF314" s="16"/>
      <c r="CH314" s="15"/>
      <c r="CI314" s="16"/>
      <c r="CK314" s="234" t="s">
        <v>505</v>
      </c>
      <c r="CL314" s="235">
        <v>20</v>
      </c>
      <c r="CN314" s="15"/>
      <c r="CO314" s="16"/>
    </row>
    <row r="315" spans="1:93" ht="24.95" customHeight="1">
      <c r="A315" s="407" t="str">
        <f ca="1">IFERROR(IF(INDIRECT($A$14&amp;ROW())&lt;&gt;"",COUNTIF(Summary!$B$30:$B$1105,INDIRECT($A$14&amp;ROW())),""),"")</f>
        <v/>
      </c>
      <c r="B315" s="34"/>
      <c r="C315" s="16"/>
      <c r="E315" s="15"/>
      <c r="F315" s="16"/>
      <c r="H315" s="15"/>
      <c r="I315" s="16"/>
      <c r="K315" s="15"/>
      <c r="L315" s="16"/>
      <c r="N315" s="15"/>
      <c r="O315" s="16"/>
      <c r="Q315" s="15"/>
      <c r="R315" s="16"/>
      <c r="T315" s="15"/>
      <c r="U315" s="16"/>
      <c r="W315" s="15"/>
      <c r="X315" s="16"/>
      <c r="Z315" s="15"/>
      <c r="AA315" s="16"/>
      <c r="AC315" s="15"/>
      <c r="AD315" s="16"/>
      <c r="AF315" s="15"/>
      <c r="AG315" s="16"/>
      <c r="AI315" s="15"/>
      <c r="AJ315" s="16"/>
      <c r="AL315" s="15"/>
      <c r="AM315" s="16"/>
      <c r="AO315" s="15"/>
      <c r="AP315" s="16"/>
      <c r="AR315" s="15"/>
      <c r="AS315" s="16"/>
      <c r="AU315" s="15"/>
      <c r="AV315" s="16"/>
      <c r="AX315" s="15"/>
      <c r="AY315" s="400"/>
      <c r="BA315" s="15"/>
      <c r="BB315" s="16"/>
      <c r="BD315" s="15"/>
      <c r="BE315" s="16"/>
      <c r="BG315" s="15"/>
      <c r="BH315" s="16"/>
      <c r="BJ315" s="15"/>
      <c r="BK315" s="16"/>
      <c r="BM315" s="15"/>
      <c r="BN315" s="16"/>
      <c r="BP315" s="15"/>
      <c r="BQ315" s="16"/>
      <c r="BS315" s="15"/>
      <c r="BT315" s="16"/>
      <c r="BV315" s="15"/>
      <c r="BW315" s="16"/>
      <c r="BY315" s="15"/>
      <c r="BZ315" s="16"/>
      <c r="CB315" s="15"/>
      <c r="CC315" s="16"/>
      <c r="CE315" s="15"/>
      <c r="CF315" s="16"/>
      <c r="CH315" s="15"/>
      <c r="CI315" s="16"/>
      <c r="CK315" s="234" t="s">
        <v>506</v>
      </c>
      <c r="CL315" s="235">
        <v>15</v>
      </c>
      <c r="CN315" s="15"/>
      <c r="CO315" s="16"/>
    </row>
    <row r="316" spans="1:93" ht="24.95" customHeight="1">
      <c r="A316" s="407" t="str">
        <f ca="1">IFERROR(IF(INDIRECT($A$14&amp;ROW())&lt;&gt;"",COUNTIF(Summary!$B$30:$B$1105,INDIRECT($A$14&amp;ROW())),""),"")</f>
        <v/>
      </c>
      <c r="B316" s="34"/>
      <c r="C316" s="16"/>
      <c r="E316" s="15"/>
      <c r="F316" s="16"/>
      <c r="H316" s="15"/>
      <c r="I316" s="16"/>
      <c r="K316" s="15"/>
      <c r="L316" s="16"/>
      <c r="N316" s="15"/>
      <c r="O316" s="16"/>
      <c r="Q316" s="15"/>
      <c r="R316" s="16"/>
      <c r="T316" s="15"/>
      <c r="U316" s="16"/>
      <c r="W316" s="15"/>
      <c r="X316" s="16"/>
      <c r="Z316" s="15"/>
      <c r="AA316" s="16"/>
      <c r="AC316" s="15"/>
      <c r="AD316" s="16"/>
      <c r="AF316" s="15"/>
      <c r="AG316" s="16"/>
      <c r="AI316" s="15"/>
      <c r="AJ316" s="16"/>
      <c r="AL316" s="15"/>
      <c r="AM316" s="16"/>
      <c r="AO316" s="15"/>
      <c r="AP316" s="16"/>
      <c r="AR316" s="15"/>
      <c r="AS316" s="16"/>
      <c r="AU316" s="15"/>
      <c r="AV316" s="16"/>
      <c r="AX316" s="15"/>
      <c r="AY316" s="400"/>
      <c r="BA316" s="15"/>
      <c r="BB316" s="16"/>
      <c r="BD316" s="15"/>
      <c r="BE316" s="16"/>
      <c r="BG316" s="15"/>
      <c r="BH316" s="16"/>
      <c r="BJ316" s="15"/>
      <c r="BK316" s="16"/>
      <c r="BM316" s="15"/>
      <c r="BN316" s="16"/>
      <c r="BP316" s="15"/>
      <c r="BQ316" s="16"/>
      <c r="BS316" s="15"/>
      <c r="BT316" s="16"/>
      <c r="BV316" s="15"/>
      <c r="BW316" s="16"/>
      <c r="BY316" s="15"/>
      <c r="BZ316" s="16"/>
      <c r="CB316" s="15"/>
      <c r="CC316" s="16"/>
      <c r="CE316" s="15"/>
      <c r="CF316" s="16"/>
      <c r="CH316" s="15"/>
      <c r="CI316" s="16"/>
      <c r="CK316" s="234" t="s">
        <v>507</v>
      </c>
      <c r="CL316" s="235">
        <v>11</v>
      </c>
      <c r="CN316" s="15"/>
      <c r="CO316" s="16"/>
    </row>
    <row r="317" spans="1:93" ht="24.95" customHeight="1">
      <c r="A317" s="407" t="str">
        <f ca="1">IFERROR(IF(INDIRECT($A$14&amp;ROW())&lt;&gt;"",COUNTIF(Summary!$B$30:$B$1105,INDIRECT($A$14&amp;ROW())),""),"")</f>
        <v/>
      </c>
      <c r="B317" s="34"/>
      <c r="C317" s="16"/>
      <c r="E317" s="15"/>
      <c r="F317" s="16"/>
      <c r="H317" s="15"/>
      <c r="I317" s="16"/>
      <c r="K317" s="15"/>
      <c r="L317" s="16"/>
      <c r="N317" s="15"/>
      <c r="O317" s="16"/>
      <c r="Q317" s="15"/>
      <c r="R317" s="16"/>
      <c r="T317" s="15"/>
      <c r="U317" s="16"/>
      <c r="W317" s="15"/>
      <c r="X317" s="16"/>
      <c r="Z317" s="15"/>
      <c r="AA317" s="16"/>
      <c r="AC317" s="15"/>
      <c r="AD317" s="16"/>
      <c r="AF317" s="15"/>
      <c r="AG317" s="16"/>
      <c r="AI317" s="15"/>
      <c r="AJ317" s="16"/>
      <c r="AL317" s="15"/>
      <c r="AM317" s="16"/>
      <c r="AO317" s="15"/>
      <c r="AP317" s="16"/>
      <c r="AR317" s="15"/>
      <c r="AS317" s="16"/>
      <c r="AU317" s="15"/>
      <c r="AV317" s="16"/>
      <c r="AX317" s="15"/>
      <c r="AY317" s="400"/>
      <c r="BA317" s="15"/>
      <c r="BB317" s="16"/>
      <c r="BD317" s="15"/>
      <c r="BE317" s="16"/>
      <c r="BG317" s="15"/>
      <c r="BH317" s="16"/>
      <c r="BJ317" s="15"/>
      <c r="BK317" s="16"/>
      <c r="BM317" s="15"/>
      <c r="BN317" s="16"/>
      <c r="BP317" s="15"/>
      <c r="BQ317" s="16"/>
      <c r="BS317" s="15"/>
      <c r="BT317" s="16"/>
      <c r="BV317" s="15"/>
      <c r="BW317" s="16"/>
      <c r="BY317" s="15"/>
      <c r="BZ317" s="16"/>
      <c r="CB317" s="15"/>
      <c r="CC317" s="16"/>
      <c r="CE317" s="15"/>
      <c r="CF317" s="16"/>
      <c r="CH317" s="15"/>
      <c r="CI317" s="16"/>
      <c r="CK317" s="234" t="s">
        <v>508</v>
      </c>
      <c r="CL317" s="235">
        <v>18</v>
      </c>
      <c r="CN317" s="15"/>
      <c r="CO317" s="16"/>
    </row>
    <row r="318" spans="1:93" ht="24.95" customHeight="1">
      <c r="A318" s="407" t="str">
        <f ca="1">IFERROR(IF(INDIRECT($A$14&amp;ROW())&lt;&gt;"",COUNTIF(Summary!$B$30:$B$1105,INDIRECT($A$14&amp;ROW())),""),"")</f>
        <v/>
      </c>
      <c r="B318" s="34"/>
      <c r="C318" s="16"/>
      <c r="E318" s="15"/>
      <c r="F318" s="16"/>
      <c r="H318" s="15"/>
      <c r="I318" s="16"/>
      <c r="K318" s="15"/>
      <c r="L318" s="16"/>
      <c r="N318" s="15"/>
      <c r="O318" s="16"/>
      <c r="Q318" s="15"/>
      <c r="R318" s="16"/>
      <c r="T318" s="15"/>
      <c r="U318" s="16"/>
      <c r="W318" s="15"/>
      <c r="X318" s="16"/>
      <c r="Z318" s="15"/>
      <c r="AA318" s="16"/>
      <c r="AC318" s="15"/>
      <c r="AD318" s="16"/>
      <c r="AF318" s="15"/>
      <c r="AG318" s="16"/>
      <c r="AI318" s="15"/>
      <c r="AJ318" s="16"/>
      <c r="AL318" s="15"/>
      <c r="AM318" s="16"/>
      <c r="AO318" s="15"/>
      <c r="AP318" s="16"/>
      <c r="AR318" s="15"/>
      <c r="AS318" s="16"/>
      <c r="AU318" s="15"/>
      <c r="AV318" s="16"/>
      <c r="AX318" s="15"/>
      <c r="AY318" s="400"/>
      <c r="BA318" s="15"/>
      <c r="BB318" s="16"/>
      <c r="BD318" s="15"/>
      <c r="BE318" s="16"/>
      <c r="BG318" s="15"/>
      <c r="BH318" s="16"/>
      <c r="BJ318" s="15"/>
      <c r="BK318" s="16"/>
      <c r="BM318" s="15"/>
      <c r="BN318" s="16"/>
      <c r="BP318" s="15"/>
      <c r="BQ318" s="16"/>
      <c r="BS318" s="15"/>
      <c r="BT318" s="16"/>
      <c r="BV318" s="15"/>
      <c r="BW318" s="16"/>
      <c r="BY318" s="15"/>
      <c r="BZ318" s="16"/>
      <c r="CB318" s="15"/>
      <c r="CC318" s="16"/>
      <c r="CE318" s="15"/>
      <c r="CF318" s="16"/>
      <c r="CH318" s="15"/>
      <c r="CI318" s="16"/>
      <c r="CK318" s="234" t="s">
        <v>607</v>
      </c>
      <c r="CL318" s="235">
        <v>17</v>
      </c>
      <c r="CN318" s="15"/>
      <c r="CO318" s="16"/>
    </row>
    <row r="319" spans="1:93" ht="24.95" customHeight="1">
      <c r="A319" s="407" t="str">
        <f ca="1">IFERROR(IF(INDIRECT($A$14&amp;ROW())&lt;&gt;"",COUNTIF(Summary!$B$30:$B$1105,INDIRECT($A$14&amp;ROW())),""),"")</f>
        <v/>
      </c>
      <c r="B319" s="34"/>
      <c r="C319" s="16"/>
      <c r="E319" s="15"/>
      <c r="F319" s="16"/>
      <c r="H319" s="15"/>
      <c r="I319" s="16"/>
      <c r="K319" s="15"/>
      <c r="L319" s="16"/>
      <c r="N319" s="15"/>
      <c r="O319" s="16"/>
      <c r="Q319" s="15"/>
      <c r="R319" s="16"/>
      <c r="T319" s="15"/>
      <c r="U319" s="16"/>
      <c r="W319" s="15"/>
      <c r="X319" s="16"/>
      <c r="Z319" s="15"/>
      <c r="AA319" s="16"/>
      <c r="AC319" s="15"/>
      <c r="AD319" s="16"/>
      <c r="AF319" s="15"/>
      <c r="AG319" s="16"/>
      <c r="AI319" s="15"/>
      <c r="AJ319" s="16"/>
      <c r="AL319" s="15"/>
      <c r="AM319" s="16"/>
      <c r="AO319" s="15"/>
      <c r="AP319" s="16"/>
      <c r="AR319" s="15"/>
      <c r="AS319" s="16"/>
      <c r="AU319" s="15"/>
      <c r="AV319" s="16"/>
      <c r="AX319" s="15"/>
      <c r="AY319" s="400"/>
      <c r="BA319" s="15"/>
      <c r="BB319" s="16"/>
      <c r="BD319" s="15"/>
      <c r="BE319" s="16"/>
      <c r="BG319" s="15"/>
      <c r="BH319" s="16"/>
      <c r="BJ319" s="15"/>
      <c r="BK319" s="16"/>
      <c r="BM319" s="15"/>
      <c r="BN319" s="16"/>
      <c r="BP319" s="15"/>
      <c r="BQ319" s="16"/>
      <c r="BS319" s="15"/>
      <c r="BT319" s="16"/>
      <c r="BV319" s="15"/>
      <c r="BW319" s="16"/>
      <c r="BY319" s="15"/>
      <c r="BZ319" s="16"/>
      <c r="CB319" s="15"/>
      <c r="CC319" s="16"/>
      <c r="CE319" s="15"/>
      <c r="CF319" s="16"/>
      <c r="CH319" s="15"/>
      <c r="CI319" s="16"/>
      <c r="CK319" s="234" t="s">
        <v>509</v>
      </c>
      <c r="CL319" s="235">
        <v>11</v>
      </c>
      <c r="CN319" s="15"/>
      <c r="CO319" s="16"/>
    </row>
    <row r="320" spans="1:93" ht="24.95" customHeight="1">
      <c r="A320" s="407" t="str">
        <f ca="1">IFERROR(IF(INDIRECT($A$14&amp;ROW())&lt;&gt;"",COUNTIF(Summary!$B$30:$B$1105,INDIRECT($A$14&amp;ROW())),""),"")</f>
        <v/>
      </c>
      <c r="B320" s="34"/>
      <c r="C320" s="16"/>
      <c r="E320" s="15"/>
      <c r="F320" s="16"/>
      <c r="H320" s="15"/>
      <c r="I320" s="16"/>
      <c r="K320" s="15"/>
      <c r="L320" s="16"/>
      <c r="N320" s="15"/>
      <c r="O320" s="16"/>
      <c r="Q320" s="15"/>
      <c r="R320" s="16"/>
      <c r="T320" s="15"/>
      <c r="U320" s="16"/>
      <c r="W320" s="15"/>
      <c r="X320" s="16"/>
      <c r="Z320" s="15"/>
      <c r="AA320" s="16"/>
      <c r="AC320" s="15"/>
      <c r="AD320" s="16"/>
      <c r="AF320" s="15"/>
      <c r="AG320" s="16"/>
      <c r="AI320" s="15"/>
      <c r="AJ320" s="16"/>
      <c r="AL320" s="15"/>
      <c r="AM320" s="16"/>
      <c r="AO320" s="15"/>
      <c r="AP320" s="16"/>
      <c r="AR320" s="15"/>
      <c r="AS320" s="16"/>
      <c r="AU320" s="15"/>
      <c r="AV320" s="16"/>
      <c r="AX320" s="15"/>
      <c r="AY320" s="400"/>
      <c r="BA320" s="15"/>
      <c r="BB320" s="16"/>
      <c r="BD320" s="15"/>
      <c r="BE320" s="16"/>
      <c r="BG320" s="15"/>
      <c r="BH320" s="16"/>
      <c r="BJ320" s="15"/>
      <c r="BK320" s="16"/>
      <c r="BM320" s="15"/>
      <c r="BN320" s="16"/>
      <c r="BP320" s="15"/>
      <c r="BQ320" s="16"/>
      <c r="BS320" s="15"/>
      <c r="BT320" s="16"/>
      <c r="BV320" s="15"/>
      <c r="BW320" s="16"/>
      <c r="BY320" s="15"/>
      <c r="BZ320" s="16"/>
      <c r="CB320" s="15"/>
      <c r="CC320" s="16"/>
      <c r="CE320" s="15"/>
      <c r="CF320" s="16"/>
      <c r="CH320" s="15"/>
      <c r="CI320" s="16"/>
      <c r="CK320" s="234" t="s">
        <v>510</v>
      </c>
      <c r="CL320" s="235">
        <v>7</v>
      </c>
      <c r="CN320" s="15"/>
      <c r="CO320" s="16"/>
    </row>
    <row r="321" spans="1:93" ht="24.95" customHeight="1">
      <c r="A321" s="407" t="str">
        <f ca="1">IFERROR(IF(INDIRECT($A$14&amp;ROW())&lt;&gt;"",COUNTIF(Summary!$B$30:$B$1105,INDIRECT($A$14&amp;ROW())),""),"")</f>
        <v/>
      </c>
      <c r="B321" s="34"/>
      <c r="C321" s="16"/>
      <c r="E321" s="15"/>
      <c r="F321" s="16"/>
      <c r="H321" s="15"/>
      <c r="I321" s="16"/>
      <c r="K321" s="15"/>
      <c r="L321" s="16"/>
      <c r="N321" s="15"/>
      <c r="O321" s="16"/>
      <c r="Q321" s="15"/>
      <c r="R321" s="16"/>
      <c r="T321" s="15"/>
      <c r="U321" s="16"/>
      <c r="W321" s="15"/>
      <c r="X321" s="16"/>
      <c r="Z321" s="15"/>
      <c r="AA321" s="16"/>
      <c r="AC321" s="15"/>
      <c r="AD321" s="16"/>
      <c r="AF321" s="15"/>
      <c r="AG321" s="16"/>
      <c r="AI321" s="15"/>
      <c r="AJ321" s="16"/>
      <c r="AL321" s="15"/>
      <c r="AM321" s="16"/>
      <c r="AO321" s="15"/>
      <c r="AP321" s="16"/>
      <c r="AR321" s="15"/>
      <c r="AS321" s="16"/>
      <c r="AU321" s="15"/>
      <c r="AV321" s="16"/>
      <c r="AX321" s="15"/>
      <c r="AY321" s="400"/>
      <c r="BA321" s="15"/>
      <c r="BB321" s="16"/>
      <c r="BD321" s="15"/>
      <c r="BE321" s="16"/>
      <c r="BG321" s="15"/>
      <c r="BH321" s="16"/>
      <c r="BJ321" s="15"/>
      <c r="BK321" s="16"/>
      <c r="BM321" s="15"/>
      <c r="BN321" s="16"/>
      <c r="BP321" s="15"/>
      <c r="BQ321" s="16"/>
      <c r="BS321" s="15"/>
      <c r="BT321" s="16"/>
      <c r="BV321" s="15"/>
      <c r="BW321" s="16"/>
      <c r="BY321" s="15"/>
      <c r="BZ321" s="16"/>
      <c r="CB321" s="15"/>
      <c r="CC321" s="16"/>
      <c r="CE321" s="15"/>
      <c r="CF321" s="16"/>
      <c r="CH321" s="15"/>
      <c r="CI321" s="16"/>
      <c r="CK321" s="234" t="s">
        <v>608</v>
      </c>
      <c r="CL321" s="235">
        <v>3</v>
      </c>
      <c r="CN321" s="15"/>
      <c r="CO321" s="16"/>
    </row>
    <row r="322" spans="1:93" ht="24.95" customHeight="1">
      <c r="A322" s="407" t="str">
        <f ca="1">IFERROR(IF(INDIRECT($A$14&amp;ROW())&lt;&gt;"",COUNTIF(Summary!$B$30:$B$1105,INDIRECT($A$14&amp;ROW())),""),"")</f>
        <v/>
      </c>
      <c r="B322" s="34"/>
      <c r="C322" s="16"/>
      <c r="E322" s="15"/>
      <c r="F322" s="16"/>
      <c r="H322" s="15"/>
      <c r="I322" s="16"/>
      <c r="K322" s="15"/>
      <c r="L322" s="16"/>
      <c r="N322" s="15"/>
      <c r="O322" s="16"/>
      <c r="Q322" s="15"/>
      <c r="R322" s="16"/>
      <c r="T322" s="15"/>
      <c r="U322" s="16"/>
      <c r="W322" s="15"/>
      <c r="X322" s="16"/>
      <c r="Z322" s="15"/>
      <c r="AA322" s="16"/>
      <c r="AC322" s="15"/>
      <c r="AD322" s="16"/>
      <c r="AF322" s="15"/>
      <c r="AG322" s="16"/>
      <c r="AI322" s="15"/>
      <c r="AJ322" s="16"/>
      <c r="AL322" s="15"/>
      <c r="AM322" s="16"/>
      <c r="AO322" s="15"/>
      <c r="AP322" s="16"/>
      <c r="AR322" s="15"/>
      <c r="AS322" s="16"/>
      <c r="AU322" s="15"/>
      <c r="AV322" s="16"/>
      <c r="AX322" s="15"/>
      <c r="AY322" s="400"/>
      <c r="BA322" s="15"/>
      <c r="BB322" s="16"/>
      <c r="BD322" s="15"/>
      <c r="BE322" s="16"/>
      <c r="BG322" s="15"/>
      <c r="BH322" s="16"/>
      <c r="BJ322" s="15"/>
      <c r="BK322" s="16"/>
      <c r="BM322" s="15"/>
      <c r="BN322" s="16"/>
      <c r="BP322" s="15"/>
      <c r="BQ322" s="16"/>
      <c r="BS322" s="15"/>
      <c r="BT322" s="16"/>
      <c r="BV322" s="15"/>
      <c r="BW322" s="16"/>
      <c r="BY322" s="15"/>
      <c r="BZ322" s="16"/>
      <c r="CB322" s="15"/>
      <c r="CC322" s="16"/>
      <c r="CE322" s="15"/>
      <c r="CF322" s="16"/>
      <c r="CH322" s="15"/>
      <c r="CI322" s="16"/>
      <c r="CK322" s="234" t="s">
        <v>511</v>
      </c>
      <c r="CL322" s="235">
        <v>3</v>
      </c>
      <c r="CN322" s="15"/>
      <c r="CO322" s="16"/>
    </row>
    <row r="323" spans="1:93" ht="24.95" customHeight="1">
      <c r="A323" s="407" t="str">
        <f ca="1">IFERROR(IF(INDIRECT($A$14&amp;ROW())&lt;&gt;"",COUNTIF(Summary!$B$30:$B$1105,INDIRECT($A$14&amp;ROW())),""),"")</f>
        <v/>
      </c>
      <c r="B323" s="34"/>
      <c r="C323" s="16"/>
      <c r="E323" s="15"/>
      <c r="F323" s="16"/>
      <c r="H323" s="15"/>
      <c r="I323" s="16"/>
      <c r="K323" s="15"/>
      <c r="L323" s="16"/>
      <c r="N323" s="15"/>
      <c r="O323" s="16"/>
      <c r="Q323" s="15"/>
      <c r="R323" s="16"/>
      <c r="T323" s="15"/>
      <c r="U323" s="16"/>
      <c r="W323" s="15"/>
      <c r="X323" s="16"/>
      <c r="Z323" s="15"/>
      <c r="AA323" s="16"/>
      <c r="AC323" s="15"/>
      <c r="AD323" s="16"/>
      <c r="AF323" s="15"/>
      <c r="AG323" s="16"/>
      <c r="AI323" s="15"/>
      <c r="AJ323" s="16"/>
      <c r="AL323" s="15"/>
      <c r="AM323" s="16"/>
      <c r="AO323" s="15"/>
      <c r="AP323" s="16"/>
      <c r="AR323" s="15"/>
      <c r="AS323" s="16"/>
      <c r="AU323" s="15"/>
      <c r="AV323" s="16"/>
      <c r="AX323" s="15"/>
      <c r="AY323" s="400"/>
      <c r="BA323" s="15"/>
      <c r="BB323" s="16"/>
      <c r="BD323" s="15"/>
      <c r="BE323" s="16"/>
      <c r="BG323" s="15"/>
      <c r="BH323" s="16"/>
      <c r="BJ323" s="15"/>
      <c r="BK323" s="16"/>
      <c r="BM323" s="15"/>
      <c r="BN323" s="16"/>
      <c r="BP323" s="15"/>
      <c r="BQ323" s="16"/>
      <c r="BS323" s="15"/>
      <c r="BT323" s="16"/>
      <c r="BV323" s="15"/>
      <c r="BW323" s="16"/>
      <c r="BY323" s="15"/>
      <c r="BZ323" s="16"/>
      <c r="CB323" s="15"/>
      <c r="CC323" s="16"/>
      <c r="CE323" s="15"/>
      <c r="CF323" s="16"/>
      <c r="CH323" s="15"/>
      <c r="CI323" s="16"/>
      <c r="CK323" s="234" t="s">
        <v>512</v>
      </c>
      <c r="CL323" s="235">
        <v>8</v>
      </c>
      <c r="CN323" s="15"/>
      <c r="CO323" s="16"/>
    </row>
    <row r="324" spans="1:93" ht="24.95" customHeight="1">
      <c r="A324" s="407" t="str">
        <f ca="1">IFERROR(IF(INDIRECT($A$14&amp;ROW())&lt;&gt;"",COUNTIF(Summary!$B$30:$B$1105,INDIRECT($A$14&amp;ROW())),""),"")</f>
        <v/>
      </c>
      <c r="B324" s="34"/>
      <c r="C324" s="16"/>
      <c r="E324" s="15"/>
      <c r="F324" s="16"/>
      <c r="H324" s="15"/>
      <c r="I324" s="16"/>
      <c r="K324" s="15"/>
      <c r="L324" s="16"/>
      <c r="N324" s="15"/>
      <c r="O324" s="16"/>
      <c r="Q324" s="15"/>
      <c r="R324" s="16"/>
      <c r="T324" s="15"/>
      <c r="U324" s="16"/>
      <c r="W324" s="15"/>
      <c r="X324" s="16"/>
      <c r="Z324" s="15"/>
      <c r="AA324" s="16"/>
      <c r="AC324" s="15"/>
      <c r="AD324" s="16"/>
      <c r="AF324" s="15"/>
      <c r="AG324" s="16"/>
      <c r="AI324" s="15"/>
      <c r="AJ324" s="16"/>
      <c r="AL324" s="15"/>
      <c r="AM324" s="16"/>
      <c r="AO324" s="15"/>
      <c r="AP324" s="16"/>
      <c r="AR324" s="15"/>
      <c r="AS324" s="16"/>
      <c r="AU324" s="15"/>
      <c r="AV324" s="16"/>
      <c r="AX324" s="15"/>
      <c r="AY324" s="400"/>
      <c r="BA324" s="15"/>
      <c r="BB324" s="16"/>
      <c r="BD324" s="15"/>
      <c r="BE324" s="16"/>
      <c r="BG324" s="15"/>
      <c r="BH324" s="16"/>
      <c r="BJ324" s="15"/>
      <c r="BK324" s="16"/>
      <c r="BM324" s="15"/>
      <c r="BN324" s="16"/>
      <c r="BP324" s="15"/>
      <c r="BQ324" s="16"/>
      <c r="BS324" s="15"/>
      <c r="BT324" s="16"/>
      <c r="BV324" s="15"/>
      <c r="BW324" s="16"/>
      <c r="BY324" s="15"/>
      <c r="BZ324" s="16"/>
      <c r="CB324" s="15"/>
      <c r="CC324" s="16"/>
      <c r="CE324" s="15"/>
      <c r="CF324" s="16"/>
      <c r="CH324" s="15"/>
      <c r="CI324" s="16"/>
      <c r="CK324" s="234" t="s">
        <v>513</v>
      </c>
      <c r="CL324" s="235">
        <v>7</v>
      </c>
      <c r="CN324" s="15"/>
      <c r="CO324" s="16"/>
    </row>
    <row r="325" spans="1:93" ht="24.95" customHeight="1">
      <c r="A325" s="407" t="str">
        <f ca="1">IFERROR(IF(INDIRECT($A$14&amp;ROW())&lt;&gt;"",COUNTIF(Summary!$B$30:$B$1105,INDIRECT($A$14&amp;ROW())),""),"")</f>
        <v/>
      </c>
      <c r="B325" s="34"/>
      <c r="C325" s="16"/>
      <c r="E325" s="15"/>
      <c r="F325" s="16"/>
      <c r="H325" s="15"/>
      <c r="I325" s="16"/>
      <c r="K325" s="15"/>
      <c r="L325" s="16"/>
      <c r="N325" s="15"/>
      <c r="O325" s="16"/>
      <c r="Q325" s="15"/>
      <c r="R325" s="16"/>
      <c r="T325" s="15"/>
      <c r="U325" s="16"/>
      <c r="W325" s="15"/>
      <c r="X325" s="16"/>
      <c r="Z325" s="15"/>
      <c r="AA325" s="16"/>
      <c r="AC325" s="15"/>
      <c r="AD325" s="16"/>
      <c r="AF325" s="15"/>
      <c r="AG325" s="16"/>
      <c r="AI325" s="15"/>
      <c r="AJ325" s="16"/>
      <c r="AL325" s="15"/>
      <c r="AM325" s="16"/>
      <c r="AO325" s="15"/>
      <c r="AP325" s="16"/>
      <c r="AR325" s="15"/>
      <c r="AS325" s="16"/>
      <c r="AU325" s="15"/>
      <c r="AV325" s="16"/>
      <c r="AX325" s="15"/>
      <c r="AY325" s="400"/>
      <c r="BA325" s="15"/>
      <c r="BB325" s="16"/>
      <c r="BD325" s="15"/>
      <c r="BE325" s="16"/>
      <c r="BG325" s="15"/>
      <c r="BH325" s="16"/>
      <c r="BJ325" s="15"/>
      <c r="BK325" s="16"/>
      <c r="BM325" s="15"/>
      <c r="BN325" s="16"/>
      <c r="BP325" s="15"/>
      <c r="BQ325" s="16"/>
      <c r="BS325" s="15"/>
      <c r="BT325" s="16"/>
      <c r="BV325" s="15"/>
      <c r="BW325" s="16"/>
      <c r="BY325" s="15"/>
      <c r="BZ325" s="16"/>
      <c r="CB325" s="15"/>
      <c r="CC325" s="16"/>
      <c r="CE325" s="15"/>
      <c r="CF325" s="16"/>
      <c r="CH325" s="15"/>
      <c r="CI325" s="16"/>
      <c r="CK325" s="234" t="s">
        <v>514</v>
      </c>
      <c r="CL325" s="235">
        <v>9</v>
      </c>
      <c r="CN325" s="15"/>
      <c r="CO325" s="16"/>
    </row>
    <row r="326" spans="1:93" ht="24.95" customHeight="1">
      <c r="A326" s="407" t="str">
        <f ca="1">IFERROR(IF(INDIRECT($A$14&amp;ROW())&lt;&gt;"",COUNTIF(Summary!$B$30:$B$1105,INDIRECT($A$14&amp;ROW())),""),"")</f>
        <v/>
      </c>
      <c r="B326" s="34"/>
      <c r="C326" s="16"/>
      <c r="E326" s="15"/>
      <c r="F326" s="16"/>
      <c r="H326" s="15"/>
      <c r="I326" s="16"/>
      <c r="K326" s="15"/>
      <c r="L326" s="16"/>
      <c r="N326" s="15"/>
      <c r="O326" s="16"/>
      <c r="Q326" s="15"/>
      <c r="R326" s="16"/>
      <c r="T326" s="15"/>
      <c r="U326" s="16"/>
      <c r="W326" s="15"/>
      <c r="X326" s="16"/>
      <c r="Z326" s="15"/>
      <c r="AA326" s="16"/>
      <c r="AC326" s="15"/>
      <c r="AD326" s="16"/>
      <c r="AF326" s="15"/>
      <c r="AG326" s="16"/>
      <c r="AI326" s="15"/>
      <c r="AJ326" s="16"/>
      <c r="AL326" s="15"/>
      <c r="AM326" s="16"/>
      <c r="AO326" s="15"/>
      <c r="AP326" s="16"/>
      <c r="AR326" s="15"/>
      <c r="AS326" s="16"/>
      <c r="AU326" s="15"/>
      <c r="AV326" s="16"/>
      <c r="AX326" s="15"/>
      <c r="AY326" s="400"/>
      <c r="BA326" s="15"/>
      <c r="BB326" s="16"/>
      <c r="BD326" s="15"/>
      <c r="BE326" s="16"/>
      <c r="BG326" s="15"/>
      <c r="BH326" s="16"/>
      <c r="BJ326" s="15"/>
      <c r="BK326" s="16"/>
      <c r="BM326" s="15"/>
      <c r="BN326" s="16"/>
      <c r="BP326" s="15"/>
      <c r="BQ326" s="16"/>
      <c r="BS326" s="15"/>
      <c r="BT326" s="16"/>
      <c r="BV326" s="15"/>
      <c r="BW326" s="16"/>
      <c r="BY326" s="15"/>
      <c r="BZ326" s="16"/>
      <c r="CB326" s="15"/>
      <c r="CC326" s="16"/>
      <c r="CE326" s="15"/>
      <c r="CF326" s="16"/>
      <c r="CH326" s="15"/>
      <c r="CI326" s="16"/>
      <c r="CK326" s="234" t="s">
        <v>515</v>
      </c>
      <c r="CL326" s="235">
        <v>4</v>
      </c>
      <c r="CN326" s="15"/>
      <c r="CO326" s="16"/>
    </row>
    <row r="327" spans="1:93" ht="24.95" customHeight="1">
      <c r="A327" s="407" t="str">
        <f ca="1">IFERROR(IF(INDIRECT($A$14&amp;ROW())&lt;&gt;"",COUNTIF(Summary!$B$30:$B$1105,INDIRECT($A$14&amp;ROW())),""),"")</f>
        <v/>
      </c>
      <c r="B327" s="34"/>
      <c r="C327" s="16"/>
      <c r="E327" s="15"/>
      <c r="F327" s="16"/>
      <c r="H327" s="15"/>
      <c r="I327" s="16"/>
      <c r="K327" s="15"/>
      <c r="L327" s="16"/>
      <c r="N327" s="15"/>
      <c r="O327" s="16"/>
      <c r="Q327" s="15"/>
      <c r="R327" s="16"/>
      <c r="T327" s="15"/>
      <c r="U327" s="16"/>
      <c r="W327" s="15"/>
      <c r="X327" s="16"/>
      <c r="Z327" s="15"/>
      <c r="AA327" s="16"/>
      <c r="AC327" s="15"/>
      <c r="AD327" s="16"/>
      <c r="AF327" s="15"/>
      <c r="AG327" s="16"/>
      <c r="AI327" s="15"/>
      <c r="AJ327" s="16"/>
      <c r="AL327" s="15"/>
      <c r="AM327" s="16"/>
      <c r="AO327" s="15"/>
      <c r="AP327" s="16"/>
      <c r="AR327" s="15"/>
      <c r="AS327" s="16"/>
      <c r="AU327" s="15"/>
      <c r="AV327" s="16"/>
      <c r="AX327" s="15"/>
      <c r="AY327" s="400"/>
      <c r="BA327" s="15"/>
      <c r="BB327" s="16"/>
      <c r="BD327" s="15"/>
      <c r="BE327" s="16"/>
      <c r="BG327" s="15"/>
      <c r="BH327" s="16"/>
      <c r="BJ327" s="15"/>
      <c r="BK327" s="16"/>
      <c r="BM327" s="15"/>
      <c r="BN327" s="16"/>
      <c r="BP327" s="15"/>
      <c r="BQ327" s="16"/>
      <c r="BS327" s="15"/>
      <c r="BT327" s="16"/>
      <c r="BV327" s="15"/>
      <c r="BW327" s="16"/>
      <c r="BY327" s="15"/>
      <c r="BZ327" s="16"/>
      <c r="CB327" s="15"/>
      <c r="CC327" s="16"/>
      <c r="CE327" s="15"/>
      <c r="CF327" s="16"/>
      <c r="CH327" s="15"/>
      <c r="CI327" s="16"/>
      <c r="CK327" s="234" t="s">
        <v>516</v>
      </c>
      <c r="CL327" s="235">
        <v>6</v>
      </c>
      <c r="CN327" s="15"/>
      <c r="CO327" s="16"/>
    </row>
    <row r="328" spans="1:93" ht="24.95" customHeight="1">
      <c r="A328" s="407" t="str">
        <f ca="1">IFERROR(IF(INDIRECT($A$14&amp;ROW())&lt;&gt;"",COUNTIF(Summary!$B$30:$B$1105,INDIRECT($A$14&amp;ROW())),""),"")</f>
        <v/>
      </c>
      <c r="B328" s="34"/>
      <c r="C328" s="16"/>
      <c r="E328" s="15"/>
      <c r="F328" s="16"/>
      <c r="H328" s="15"/>
      <c r="I328" s="16"/>
      <c r="K328" s="15"/>
      <c r="L328" s="16"/>
      <c r="N328" s="15"/>
      <c r="O328" s="16"/>
      <c r="Q328" s="15"/>
      <c r="R328" s="16"/>
      <c r="T328" s="15"/>
      <c r="U328" s="16"/>
      <c r="W328" s="15"/>
      <c r="X328" s="16"/>
      <c r="Z328" s="15"/>
      <c r="AA328" s="16"/>
      <c r="AC328" s="15"/>
      <c r="AD328" s="16"/>
      <c r="AF328" s="15"/>
      <c r="AG328" s="16"/>
      <c r="AI328" s="15"/>
      <c r="AJ328" s="16"/>
      <c r="AL328" s="15"/>
      <c r="AM328" s="16"/>
      <c r="AO328" s="15"/>
      <c r="AP328" s="16"/>
      <c r="AR328" s="15"/>
      <c r="AS328" s="16"/>
      <c r="AU328" s="15"/>
      <c r="AV328" s="16"/>
      <c r="AX328" s="15"/>
      <c r="AY328" s="400"/>
      <c r="BA328" s="15"/>
      <c r="BB328" s="16"/>
      <c r="BD328" s="15"/>
      <c r="BE328" s="16"/>
      <c r="BG328" s="15"/>
      <c r="BH328" s="16"/>
      <c r="BJ328" s="15"/>
      <c r="BK328" s="16"/>
      <c r="BM328" s="15"/>
      <c r="BN328" s="16"/>
      <c r="BP328" s="15"/>
      <c r="BQ328" s="16"/>
      <c r="BS328" s="15"/>
      <c r="BT328" s="16"/>
      <c r="BV328" s="15"/>
      <c r="BW328" s="16"/>
      <c r="BY328" s="15"/>
      <c r="BZ328" s="16"/>
      <c r="CB328" s="15"/>
      <c r="CC328" s="16"/>
      <c r="CE328" s="15"/>
      <c r="CF328" s="16"/>
      <c r="CH328" s="15"/>
      <c r="CI328" s="16"/>
      <c r="CK328" s="234" t="s">
        <v>517</v>
      </c>
      <c r="CL328" s="235">
        <v>1</v>
      </c>
      <c r="CN328" s="15"/>
      <c r="CO328" s="16"/>
    </row>
    <row r="329" spans="1:93" ht="24.95" customHeight="1">
      <c r="A329" s="407" t="str">
        <f ca="1">IFERROR(IF(INDIRECT($A$14&amp;ROW())&lt;&gt;"",COUNTIF(Summary!$B$30:$B$1105,INDIRECT($A$14&amp;ROW())),""),"")</f>
        <v/>
      </c>
      <c r="B329" s="34"/>
      <c r="C329" s="16"/>
      <c r="E329" s="15"/>
      <c r="F329" s="16"/>
      <c r="H329" s="15"/>
      <c r="I329" s="16"/>
      <c r="K329" s="15"/>
      <c r="L329" s="16"/>
      <c r="N329" s="15"/>
      <c r="O329" s="16"/>
      <c r="Q329" s="15"/>
      <c r="R329" s="16"/>
      <c r="T329" s="15"/>
      <c r="U329" s="16"/>
      <c r="W329" s="15"/>
      <c r="X329" s="16"/>
      <c r="Z329" s="15"/>
      <c r="AA329" s="16"/>
      <c r="AC329" s="15"/>
      <c r="AD329" s="16"/>
      <c r="AF329" s="15"/>
      <c r="AG329" s="16"/>
      <c r="AI329" s="15"/>
      <c r="AJ329" s="16"/>
      <c r="AL329" s="15"/>
      <c r="AM329" s="16"/>
      <c r="AO329" s="15"/>
      <c r="AP329" s="16"/>
      <c r="AR329" s="15"/>
      <c r="AS329" s="16"/>
      <c r="AU329" s="15"/>
      <c r="AV329" s="16"/>
      <c r="AX329" s="15"/>
      <c r="AY329" s="400"/>
      <c r="BA329" s="15"/>
      <c r="BB329" s="16"/>
      <c r="BD329" s="15"/>
      <c r="BE329" s="16"/>
      <c r="BG329" s="15"/>
      <c r="BH329" s="16"/>
      <c r="BJ329" s="15"/>
      <c r="BK329" s="16"/>
      <c r="BM329" s="15"/>
      <c r="BN329" s="16"/>
      <c r="BP329" s="15"/>
      <c r="BQ329" s="16"/>
      <c r="BS329" s="15"/>
      <c r="BT329" s="16"/>
      <c r="BV329" s="15"/>
      <c r="BW329" s="16"/>
      <c r="BY329" s="15"/>
      <c r="BZ329" s="16"/>
      <c r="CB329" s="15"/>
      <c r="CC329" s="16"/>
      <c r="CE329" s="15"/>
      <c r="CF329" s="16"/>
      <c r="CH329" s="15"/>
      <c r="CI329" s="16"/>
      <c r="CK329" s="234" t="s">
        <v>518</v>
      </c>
      <c r="CL329" s="235">
        <v>25</v>
      </c>
      <c r="CN329" s="15"/>
      <c r="CO329" s="16"/>
    </row>
    <row r="330" spans="1:93" ht="24.95" customHeight="1">
      <c r="A330" s="407" t="str">
        <f ca="1">IFERROR(IF(INDIRECT($A$14&amp;ROW())&lt;&gt;"",COUNTIF(Summary!$B$30:$B$1105,INDIRECT($A$14&amp;ROW())),""),"")</f>
        <v/>
      </c>
      <c r="B330" s="34"/>
      <c r="C330" s="16"/>
      <c r="E330" s="15"/>
      <c r="F330" s="16"/>
      <c r="H330" s="15"/>
      <c r="I330" s="16"/>
      <c r="K330" s="15"/>
      <c r="L330" s="16"/>
      <c r="N330" s="15"/>
      <c r="O330" s="16"/>
      <c r="Q330" s="15"/>
      <c r="R330" s="16"/>
      <c r="T330" s="15"/>
      <c r="U330" s="16"/>
      <c r="W330" s="15"/>
      <c r="X330" s="16"/>
      <c r="Z330" s="15"/>
      <c r="AA330" s="16"/>
      <c r="AC330" s="15"/>
      <c r="AD330" s="16"/>
      <c r="AF330" s="15"/>
      <c r="AG330" s="16"/>
      <c r="AI330" s="15"/>
      <c r="AJ330" s="16"/>
      <c r="AL330" s="15"/>
      <c r="AM330" s="16"/>
      <c r="AO330" s="15"/>
      <c r="AP330" s="16"/>
      <c r="AR330" s="15"/>
      <c r="AS330" s="16"/>
      <c r="AU330" s="15"/>
      <c r="AV330" s="16"/>
      <c r="AX330" s="15"/>
      <c r="AY330" s="400"/>
      <c r="BA330" s="15"/>
      <c r="BB330" s="16"/>
      <c r="BD330" s="15"/>
      <c r="BE330" s="16"/>
      <c r="BG330" s="15"/>
      <c r="BH330" s="16"/>
      <c r="BJ330" s="15"/>
      <c r="BK330" s="16"/>
      <c r="BM330" s="15"/>
      <c r="BN330" s="16"/>
      <c r="BP330" s="15"/>
      <c r="BQ330" s="16"/>
      <c r="BS330" s="15"/>
      <c r="BT330" s="16"/>
      <c r="BV330" s="15"/>
      <c r="BW330" s="16"/>
      <c r="BY330" s="15"/>
      <c r="BZ330" s="16"/>
      <c r="CB330" s="15"/>
      <c r="CC330" s="16"/>
      <c r="CE330" s="15"/>
      <c r="CF330" s="16"/>
      <c r="CH330" s="15"/>
      <c r="CI330" s="16"/>
      <c r="CK330" s="234" t="s">
        <v>519</v>
      </c>
      <c r="CL330" s="235">
        <v>50</v>
      </c>
      <c r="CN330" s="15"/>
      <c r="CO330" s="16"/>
    </row>
    <row r="331" spans="1:93" ht="24.95" customHeight="1">
      <c r="A331" s="407" t="str">
        <f ca="1">IFERROR(IF(INDIRECT($A$14&amp;ROW())&lt;&gt;"",COUNTIF(Summary!$B$30:$B$1105,INDIRECT($A$14&amp;ROW())),""),"")</f>
        <v/>
      </c>
      <c r="B331" s="34"/>
      <c r="C331" s="16"/>
      <c r="E331" s="15"/>
      <c r="F331" s="16"/>
      <c r="H331" s="15"/>
      <c r="I331" s="16"/>
      <c r="K331" s="15"/>
      <c r="L331" s="16"/>
      <c r="N331" s="15"/>
      <c r="O331" s="16"/>
      <c r="Q331" s="15"/>
      <c r="R331" s="16"/>
      <c r="T331" s="15"/>
      <c r="U331" s="16"/>
      <c r="W331" s="15"/>
      <c r="X331" s="16"/>
      <c r="Z331" s="15"/>
      <c r="AA331" s="16"/>
      <c r="AC331" s="15"/>
      <c r="AD331" s="16"/>
      <c r="AF331" s="15"/>
      <c r="AG331" s="16"/>
      <c r="AI331" s="15"/>
      <c r="AJ331" s="16"/>
      <c r="AL331" s="15"/>
      <c r="AM331" s="16"/>
      <c r="AO331" s="15"/>
      <c r="AP331" s="16"/>
      <c r="AR331" s="15"/>
      <c r="AS331" s="16"/>
      <c r="AU331" s="15"/>
      <c r="AV331" s="16"/>
      <c r="AX331" s="15"/>
      <c r="AY331" s="400"/>
      <c r="BA331" s="15"/>
      <c r="BB331" s="16"/>
      <c r="BD331" s="15"/>
      <c r="BE331" s="16"/>
      <c r="BG331" s="15"/>
      <c r="BH331" s="16"/>
      <c r="BJ331" s="15"/>
      <c r="BK331" s="16"/>
      <c r="BM331" s="15"/>
      <c r="BN331" s="16"/>
      <c r="BP331" s="15"/>
      <c r="BQ331" s="16"/>
      <c r="BS331" s="15"/>
      <c r="BT331" s="16"/>
      <c r="BV331" s="15"/>
      <c r="BW331" s="16"/>
      <c r="BY331" s="15"/>
      <c r="BZ331" s="16"/>
      <c r="CB331" s="15"/>
      <c r="CC331" s="16"/>
      <c r="CE331" s="15"/>
      <c r="CF331" s="16"/>
      <c r="CH331" s="15"/>
      <c r="CI331" s="16"/>
      <c r="CK331" s="234" t="s">
        <v>520</v>
      </c>
      <c r="CL331" s="235">
        <v>32</v>
      </c>
      <c r="CN331" s="15"/>
      <c r="CO331" s="16"/>
    </row>
    <row r="332" spans="1:93" ht="24.95" customHeight="1">
      <c r="A332" s="407" t="str">
        <f ca="1">IFERROR(IF(INDIRECT($A$14&amp;ROW())&lt;&gt;"",COUNTIF(Summary!$B$30:$B$1105,INDIRECT($A$14&amp;ROW())),""),"")</f>
        <v/>
      </c>
      <c r="B332" s="34"/>
      <c r="C332" s="16"/>
      <c r="E332" s="15"/>
      <c r="F332" s="16"/>
      <c r="H332" s="15"/>
      <c r="I332" s="16"/>
      <c r="K332" s="15"/>
      <c r="L332" s="16"/>
      <c r="N332" s="15"/>
      <c r="O332" s="16"/>
      <c r="Q332" s="15"/>
      <c r="R332" s="16"/>
      <c r="T332" s="15"/>
      <c r="U332" s="16"/>
      <c r="W332" s="15"/>
      <c r="X332" s="16"/>
      <c r="Z332" s="15"/>
      <c r="AA332" s="16"/>
      <c r="AC332" s="15"/>
      <c r="AD332" s="16"/>
      <c r="AF332" s="15"/>
      <c r="AG332" s="16"/>
      <c r="AI332" s="15"/>
      <c r="AJ332" s="16"/>
      <c r="AL332" s="15"/>
      <c r="AM332" s="16"/>
      <c r="AO332" s="15"/>
      <c r="AP332" s="16"/>
      <c r="AR332" s="15"/>
      <c r="AS332" s="16"/>
      <c r="AU332" s="15"/>
      <c r="AV332" s="16"/>
      <c r="AX332" s="15"/>
      <c r="AY332" s="400"/>
      <c r="BA332" s="15"/>
      <c r="BB332" s="16"/>
      <c r="BD332" s="15"/>
      <c r="BE332" s="16"/>
      <c r="BG332" s="15"/>
      <c r="BH332" s="16"/>
      <c r="BJ332" s="15"/>
      <c r="BK332" s="16"/>
      <c r="BM332" s="15"/>
      <c r="BN332" s="16"/>
      <c r="BP332" s="15"/>
      <c r="BQ332" s="16"/>
      <c r="BS332" s="15"/>
      <c r="BT332" s="16"/>
      <c r="BV332" s="15"/>
      <c r="BW332" s="16"/>
      <c r="BY332" s="15"/>
      <c r="BZ332" s="16"/>
      <c r="CB332" s="15"/>
      <c r="CC332" s="16"/>
      <c r="CE332" s="15"/>
      <c r="CF332" s="16"/>
      <c r="CH332" s="15"/>
      <c r="CI332" s="16"/>
      <c r="CK332" s="234" t="s">
        <v>521</v>
      </c>
      <c r="CL332" s="235">
        <v>14</v>
      </c>
      <c r="CN332" s="15"/>
      <c r="CO332" s="16"/>
    </row>
    <row r="333" spans="1:93" ht="24.95" customHeight="1">
      <c r="A333" s="407" t="str">
        <f ca="1">IFERROR(IF(INDIRECT($A$14&amp;ROW())&lt;&gt;"",COUNTIF(Summary!$B$30:$B$1105,INDIRECT($A$14&amp;ROW())),""),"")</f>
        <v/>
      </c>
      <c r="B333" s="34"/>
      <c r="C333" s="16"/>
      <c r="E333" s="15"/>
      <c r="F333" s="16"/>
      <c r="H333" s="15"/>
      <c r="I333" s="16"/>
      <c r="K333" s="15"/>
      <c r="L333" s="16"/>
      <c r="N333" s="15"/>
      <c r="O333" s="16"/>
      <c r="Q333" s="15"/>
      <c r="R333" s="16"/>
      <c r="T333" s="15"/>
      <c r="U333" s="16"/>
      <c r="W333" s="15"/>
      <c r="X333" s="16"/>
      <c r="Z333" s="15"/>
      <c r="AA333" s="16"/>
      <c r="AC333" s="15"/>
      <c r="AD333" s="16"/>
      <c r="AF333" s="15"/>
      <c r="AG333" s="16"/>
      <c r="AI333" s="15"/>
      <c r="AJ333" s="16"/>
      <c r="AL333" s="15"/>
      <c r="AM333" s="16"/>
      <c r="AO333" s="15"/>
      <c r="AP333" s="16"/>
      <c r="AR333" s="15"/>
      <c r="AS333" s="16"/>
      <c r="AU333" s="15"/>
      <c r="AV333" s="16"/>
      <c r="AX333" s="15"/>
      <c r="AY333" s="400"/>
      <c r="BA333" s="15"/>
      <c r="BB333" s="16"/>
      <c r="BD333" s="15"/>
      <c r="BE333" s="16"/>
      <c r="BG333" s="15"/>
      <c r="BH333" s="16"/>
      <c r="BJ333" s="15"/>
      <c r="BK333" s="16"/>
      <c r="BM333" s="15"/>
      <c r="BN333" s="16"/>
      <c r="BP333" s="15"/>
      <c r="BQ333" s="16"/>
      <c r="BS333" s="15"/>
      <c r="BT333" s="16"/>
      <c r="BV333" s="15"/>
      <c r="BW333" s="16"/>
      <c r="BY333" s="15"/>
      <c r="BZ333" s="16"/>
      <c r="CB333" s="15"/>
      <c r="CC333" s="16"/>
      <c r="CE333" s="15"/>
      <c r="CF333" s="16"/>
      <c r="CH333" s="15"/>
      <c r="CI333" s="16"/>
      <c r="CK333" s="234" t="s">
        <v>522</v>
      </c>
      <c r="CL333" s="235">
        <v>21</v>
      </c>
      <c r="CN333" s="15"/>
      <c r="CO333" s="16"/>
    </row>
    <row r="334" spans="1:93" ht="24.95" customHeight="1">
      <c r="A334" s="407" t="str">
        <f ca="1">IFERROR(IF(INDIRECT($A$14&amp;ROW())&lt;&gt;"",COUNTIF(Summary!$B$30:$B$1105,INDIRECT($A$14&amp;ROW())),""),"")</f>
        <v/>
      </c>
      <c r="B334" s="34"/>
      <c r="C334" s="16"/>
      <c r="E334" s="15"/>
      <c r="F334" s="16"/>
      <c r="H334" s="15"/>
      <c r="I334" s="16"/>
      <c r="K334" s="15"/>
      <c r="L334" s="16"/>
      <c r="N334" s="15"/>
      <c r="O334" s="16"/>
      <c r="Q334" s="15"/>
      <c r="R334" s="16"/>
      <c r="T334" s="15"/>
      <c r="U334" s="16"/>
      <c r="W334" s="15"/>
      <c r="X334" s="16"/>
      <c r="Z334" s="15"/>
      <c r="AA334" s="16"/>
      <c r="AC334" s="15"/>
      <c r="AD334" s="16"/>
      <c r="AF334" s="15"/>
      <c r="AG334" s="16"/>
      <c r="AI334" s="15"/>
      <c r="AJ334" s="16"/>
      <c r="AL334" s="15"/>
      <c r="AM334" s="16"/>
      <c r="AO334" s="15"/>
      <c r="AP334" s="16"/>
      <c r="AR334" s="15"/>
      <c r="AS334" s="16"/>
      <c r="AU334" s="15"/>
      <c r="AV334" s="16"/>
      <c r="AX334" s="15"/>
      <c r="AY334" s="400"/>
      <c r="BA334" s="15"/>
      <c r="BB334" s="16"/>
      <c r="BD334" s="15"/>
      <c r="BE334" s="16"/>
      <c r="BG334" s="15"/>
      <c r="BH334" s="16"/>
      <c r="BJ334" s="15"/>
      <c r="BK334" s="16"/>
      <c r="BM334" s="15"/>
      <c r="BN334" s="16"/>
      <c r="BP334" s="15"/>
      <c r="BQ334" s="16"/>
      <c r="BS334" s="15"/>
      <c r="BT334" s="16"/>
      <c r="BV334" s="15"/>
      <c r="BW334" s="16"/>
      <c r="BY334" s="15"/>
      <c r="BZ334" s="16"/>
      <c r="CB334" s="15"/>
      <c r="CC334" s="16"/>
      <c r="CE334" s="15"/>
      <c r="CF334" s="16"/>
      <c r="CH334" s="15"/>
      <c r="CI334" s="16"/>
      <c r="CK334" s="234" t="s">
        <v>523</v>
      </c>
      <c r="CL334" s="235">
        <v>29</v>
      </c>
      <c r="CN334" s="15"/>
      <c r="CO334" s="16"/>
    </row>
    <row r="335" spans="1:93" ht="24.95" customHeight="1">
      <c r="A335" s="407" t="str">
        <f ca="1">IFERROR(IF(INDIRECT($A$14&amp;ROW())&lt;&gt;"",COUNTIF(Summary!$B$30:$B$1105,INDIRECT($A$14&amp;ROW())),""),"")</f>
        <v/>
      </c>
      <c r="B335" s="34"/>
      <c r="C335" s="16"/>
      <c r="E335" s="15"/>
      <c r="F335" s="16"/>
      <c r="H335" s="15"/>
      <c r="I335" s="16"/>
      <c r="K335" s="15"/>
      <c r="L335" s="16"/>
      <c r="N335" s="15"/>
      <c r="O335" s="16"/>
      <c r="Q335" s="15"/>
      <c r="R335" s="16"/>
      <c r="T335" s="15"/>
      <c r="U335" s="16"/>
      <c r="W335" s="15"/>
      <c r="X335" s="16"/>
      <c r="Z335" s="15"/>
      <c r="AA335" s="16"/>
      <c r="AC335" s="15"/>
      <c r="AD335" s="16"/>
      <c r="AF335" s="15"/>
      <c r="AG335" s="16"/>
      <c r="AI335" s="15"/>
      <c r="AJ335" s="16"/>
      <c r="AL335" s="15"/>
      <c r="AM335" s="16"/>
      <c r="AO335" s="15"/>
      <c r="AP335" s="16"/>
      <c r="AR335" s="15"/>
      <c r="AS335" s="16"/>
      <c r="AU335" s="15"/>
      <c r="AV335" s="16"/>
      <c r="AX335" s="15"/>
      <c r="AY335" s="400"/>
      <c r="BA335" s="15"/>
      <c r="BB335" s="16"/>
      <c r="BD335" s="15"/>
      <c r="BE335" s="16"/>
      <c r="BG335" s="15"/>
      <c r="BH335" s="16"/>
      <c r="BJ335" s="15"/>
      <c r="BK335" s="16"/>
      <c r="BM335" s="15"/>
      <c r="BN335" s="16"/>
      <c r="BP335" s="15"/>
      <c r="BQ335" s="16"/>
      <c r="BS335" s="15"/>
      <c r="BT335" s="16"/>
      <c r="BV335" s="15"/>
      <c r="BW335" s="16"/>
      <c r="BY335" s="15"/>
      <c r="BZ335" s="16"/>
      <c r="CB335" s="15"/>
      <c r="CC335" s="16"/>
      <c r="CE335" s="15"/>
      <c r="CF335" s="16"/>
      <c r="CH335" s="15"/>
      <c r="CI335" s="16"/>
      <c r="CK335" s="234" t="s">
        <v>524</v>
      </c>
      <c r="CL335" s="235">
        <v>3</v>
      </c>
      <c r="CN335" s="15"/>
      <c r="CO335" s="16"/>
    </row>
    <row r="336" spans="1:93" ht="24.95" customHeight="1">
      <c r="A336" s="407" t="str">
        <f ca="1">IFERROR(IF(INDIRECT($A$14&amp;ROW())&lt;&gt;"",COUNTIF(Summary!$B$30:$B$1105,INDIRECT($A$14&amp;ROW())),""),"")</f>
        <v/>
      </c>
      <c r="B336" s="34"/>
      <c r="C336" s="16"/>
      <c r="E336" s="15"/>
      <c r="F336" s="16"/>
      <c r="H336" s="15"/>
      <c r="I336" s="16"/>
      <c r="K336" s="15"/>
      <c r="L336" s="16"/>
      <c r="N336" s="15"/>
      <c r="O336" s="16"/>
      <c r="Q336" s="15"/>
      <c r="R336" s="16"/>
      <c r="T336" s="15"/>
      <c r="U336" s="16"/>
      <c r="W336" s="15"/>
      <c r="X336" s="16"/>
      <c r="Z336" s="15"/>
      <c r="AA336" s="16"/>
      <c r="AC336" s="15"/>
      <c r="AD336" s="16"/>
      <c r="AF336" s="15"/>
      <c r="AG336" s="16"/>
      <c r="AI336" s="15"/>
      <c r="AJ336" s="16"/>
      <c r="AL336" s="15"/>
      <c r="AM336" s="16"/>
      <c r="AO336" s="15"/>
      <c r="AP336" s="16"/>
      <c r="AR336" s="15"/>
      <c r="AS336" s="16"/>
      <c r="AU336" s="15"/>
      <c r="AV336" s="16"/>
      <c r="AX336" s="15"/>
      <c r="AY336" s="400"/>
      <c r="BA336" s="15"/>
      <c r="BB336" s="16"/>
      <c r="BD336" s="15"/>
      <c r="BE336" s="16"/>
      <c r="BG336" s="15"/>
      <c r="BH336" s="16"/>
      <c r="BJ336" s="15"/>
      <c r="BK336" s="16"/>
      <c r="BM336" s="15"/>
      <c r="BN336" s="16"/>
      <c r="BP336" s="15"/>
      <c r="BQ336" s="16"/>
      <c r="BS336" s="15"/>
      <c r="BT336" s="16"/>
      <c r="BV336" s="15"/>
      <c r="BW336" s="16"/>
      <c r="BY336" s="15"/>
      <c r="BZ336" s="16"/>
      <c r="CB336" s="15"/>
      <c r="CC336" s="16"/>
      <c r="CE336" s="15"/>
      <c r="CF336" s="16"/>
      <c r="CH336" s="15"/>
      <c r="CI336" s="16"/>
      <c r="CK336" s="234" t="s">
        <v>525</v>
      </c>
      <c r="CL336" s="235">
        <v>2</v>
      </c>
      <c r="CN336" s="15"/>
      <c r="CO336" s="16"/>
    </row>
    <row r="337" spans="1:93" ht="24.95" customHeight="1">
      <c r="A337" s="407" t="str">
        <f ca="1">IFERROR(IF(INDIRECT($A$14&amp;ROW())&lt;&gt;"",COUNTIF(Summary!$B$30:$B$1105,INDIRECT($A$14&amp;ROW())),""),"")</f>
        <v/>
      </c>
      <c r="B337" s="34"/>
      <c r="C337" s="16"/>
      <c r="E337" s="15"/>
      <c r="F337" s="16"/>
      <c r="H337" s="15"/>
      <c r="I337" s="16"/>
      <c r="K337" s="15"/>
      <c r="L337" s="16"/>
      <c r="N337" s="15"/>
      <c r="O337" s="16"/>
      <c r="Q337" s="15"/>
      <c r="R337" s="16"/>
      <c r="T337" s="15"/>
      <c r="U337" s="16"/>
      <c r="W337" s="15"/>
      <c r="X337" s="16"/>
      <c r="Z337" s="15"/>
      <c r="AA337" s="16"/>
      <c r="AC337" s="15"/>
      <c r="AD337" s="16"/>
      <c r="AF337" s="15"/>
      <c r="AG337" s="16"/>
      <c r="AI337" s="15"/>
      <c r="AJ337" s="16"/>
      <c r="AL337" s="15"/>
      <c r="AM337" s="16"/>
      <c r="AO337" s="15"/>
      <c r="AP337" s="16"/>
      <c r="AR337" s="15"/>
      <c r="AS337" s="16"/>
      <c r="AU337" s="15"/>
      <c r="AV337" s="16"/>
      <c r="AX337" s="15"/>
      <c r="AY337" s="400"/>
      <c r="BA337" s="15"/>
      <c r="BB337" s="16"/>
      <c r="BD337" s="15"/>
      <c r="BE337" s="16"/>
      <c r="BG337" s="15"/>
      <c r="BH337" s="16"/>
      <c r="BJ337" s="15"/>
      <c r="BK337" s="16"/>
      <c r="BM337" s="15"/>
      <c r="BN337" s="16"/>
      <c r="BP337" s="15"/>
      <c r="BQ337" s="16"/>
      <c r="BS337" s="15"/>
      <c r="BT337" s="16"/>
      <c r="BV337" s="15"/>
      <c r="BW337" s="16"/>
      <c r="BY337" s="15"/>
      <c r="BZ337" s="16"/>
      <c r="CB337" s="15"/>
      <c r="CC337" s="16"/>
      <c r="CE337" s="15"/>
      <c r="CF337" s="16"/>
      <c r="CH337" s="15"/>
      <c r="CI337" s="16"/>
      <c r="CK337" s="234" t="s">
        <v>526</v>
      </c>
      <c r="CL337" s="235">
        <v>2</v>
      </c>
      <c r="CN337" s="15"/>
      <c r="CO337" s="16"/>
    </row>
    <row r="338" spans="1:93" ht="24.95" customHeight="1">
      <c r="A338" s="407" t="str">
        <f ca="1">IFERROR(IF(INDIRECT($A$14&amp;ROW())&lt;&gt;"",COUNTIF(Summary!$B$30:$B$1105,INDIRECT($A$14&amp;ROW())),""),"")</f>
        <v/>
      </c>
      <c r="B338" s="34"/>
      <c r="C338" s="16"/>
      <c r="E338" s="15"/>
      <c r="F338" s="16"/>
      <c r="H338" s="15"/>
      <c r="I338" s="16"/>
      <c r="K338" s="15"/>
      <c r="L338" s="16"/>
      <c r="N338" s="15"/>
      <c r="O338" s="16"/>
      <c r="Q338" s="15"/>
      <c r="R338" s="16"/>
      <c r="T338" s="15"/>
      <c r="U338" s="16"/>
      <c r="W338" s="15"/>
      <c r="X338" s="16"/>
      <c r="Z338" s="15"/>
      <c r="AA338" s="16"/>
      <c r="AC338" s="15"/>
      <c r="AD338" s="16"/>
      <c r="AF338" s="15"/>
      <c r="AG338" s="16"/>
      <c r="AI338" s="15"/>
      <c r="AJ338" s="16"/>
      <c r="AL338" s="15"/>
      <c r="AM338" s="16"/>
      <c r="AO338" s="15"/>
      <c r="AP338" s="16"/>
      <c r="AR338" s="15"/>
      <c r="AS338" s="16"/>
      <c r="AU338" s="15"/>
      <c r="AV338" s="16"/>
      <c r="AX338" s="15"/>
      <c r="AY338" s="400"/>
      <c r="BA338" s="15"/>
      <c r="BB338" s="16"/>
      <c r="BD338" s="15"/>
      <c r="BE338" s="16"/>
      <c r="BG338" s="15"/>
      <c r="BH338" s="16"/>
      <c r="BJ338" s="15"/>
      <c r="BK338" s="16"/>
      <c r="BM338" s="15"/>
      <c r="BN338" s="16"/>
      <c r="BP338" s="15"/>
      <c r="BQ338" s="16"/>
      <c r="BS338" s="15"/>
      <c r="BT338" s="16"/>
      <c r="BV338" s="15"/>
      <c r="BW338" s="16"/>
      <c r="BY338" s="15"/>
      <c r="BZ338" s="16"/>
      <c r="CB338" s="15"/>
      <c r="CC338" s="16"/>
      <c r="CE338" s="15"/>
      <c r="CF338" s="16"/>
      <c r="CH338" s="15"/>
      <c r="CI338" s="16"/>
      <c r="CK338" s="234" t="s">
        <v>527</v>
      </c>
      <c r="CL338" s="235">
        <v>48</v>
      </c>
      <c r="CN338" s="15"/>
      <c r="CO338" s="16"/>
    </row>
    <row r="339" spans="1:93" ht="24.95" customHeight="1">
      <c r="A339" s="407" t="str">
        <f ca="1">IFERROR(IF(INDIRECT($A$14&amp;ROW())&lt;&gt;"",COUNTIF(Summary!$B$30:$B$1105,INDIRECT($A$14&amp;ROW())),""),"")</f>
        <v/>
      </c>
      <c r="B339" s="34"/>
      <c r="C339" s="16"/>
      <c r="E339" s="15"/>
      <c r="F339" s="16"/>
      <c r="H339" s="15"/>
      <c r="I339" s="16"/>
      <c r="K339" s="15"/>
      <c r="L339" s="16"/>
      <c r="N339" s="15"/>
      <c r="O339" s="16"/>
      <c r="Q339" s="15"/>
      <c r="R339" s="16"/>
      <c r="T339" s="15"/>
      <c r="U339" s="16"/>
      <c r="W339" s="15"/>
      <c r="X339" s="16"/>
      <c r="Z339" s="15"/>
      <c r="AA339" s="16"/>
      <c r="AC339" s="15"/>
      <c r="AD339" s="16"/>
      <c r="AF339" s="15"/>
      <c r="AG339" s="16"/>
      <c r="AI339" s="15"/>
      <c r="AJ339" s="16"/>
      <c r="AL339" s="15"/>
      <c r="AM339" s="16"/>
      <c r="AO339" s="15"/>
      <c r="AP339" s="16"/>
      <c r="AR339" s="15"/>
      <c r="AS339" s="16"/>
      <c r="AU339" s="15"/>
      <c r="AV339" s="16"/>
      <c r="AX339" s="15"/>
      <c r="AY339" s="400"/>
      <c r="BA339" s="15"/>
      <c r="BB339" s="16"/>
      <c r="BD339" s="15"/>
      <c r="BE339" s="16"/>
      <c r="BG339" s="15"/>
      <c r="BH339" s="16"/>
      <c r="BJ339" s="15"/>
      <c r="BK339" s="16"/>
      <c r="BM339" s="15"/>
      <c r="BN339" s="16"/>
      <c r="BP339" s="15"/>
      <c r="BQ339" s="16"/>
      <c r="BS339" s="15"/>
      <c r="BT339" s="16"/>
      <c r="BV339" s="15"/>
      <c r="BW339" s="16"/>
      <c r="BY339" s="15"/>
      <c r="BZ339" s="16"/>
      <c r="CB339" s="15"/>
      <c r="CC339" s="16"/>
      <c r="CE339" s="15"/>
      <c r="CF339" s="16"/>
      <c r="CH339" s="15"/>
      <c r="CI339" s="16"/>
      <c r="CK339" s="234" t="s">
        <v>528</v>
      </c>
      <c r="CL339" s="235">
        <v>21</v>
      </c>
      <c r="CN339" s="15"/>
      <c r="CO339" s="16"/>
    </row>
    <row r="340" spans="1:93" ht="24.95" customHeight="1">
      <c r="A340" s="407" t="str">
        <f ca="1">IFERROR(IF(INDIRECT($A$14&amp;ROW())&lt;&gt;"",COUNTIF(Summary!$B$30:$B$1105,INDIRECT($A$14&amp;ROW())),""),"")</f>
        <v/>
      </c>
      <c r="B340" s="34"/>
      <c r="C340" s="16"/>
      <c r="E340" s="15"/>
      <c r="F340" s="16"/>
      <c r="H340" s="15"/>
      <c r="I340" s="16"/>
      <c r="K340" s="15"/>
      <c r="L340" s="16"/>
      <c r="N340" s="15"/>
      <c r="O340" s="16"/>
      <c r="Q340" s="15"/>
      <c r="R340" s="16"/>
      <c r="T340" s="15"/>
      <c r="U340" s="16"/>
      <c r="W340" s="15"/>
      <c r="X340" s="16"/>
      <c r="Z340" s="15"/>
      <c r="AA340" s="16"/>
      <c r="AC340" s="15"/>
      <c r="AD340" s="16"/>
      <c r="AF340" s="15"/>
      <c r="AG340" s="16"/>
      <c r="AI340" s="15"/>
      <c r="AJ340" s="16"/>
      <c r="AL340" s="15"/>
      <c r="AM340" s="16"/>
      <c r="AO340" s="15"/>
      <c r="AP340" s="16"/>
      <c r="AR340" s="15"/>
      <c r="AS340" s="16"/>
      <c r="AU340" s="15"/>
      <c r="AV340" s="16"/>
      <c r="AX340" s="15"/>
      <c r="AY340" s="400"/>
      <c r="BA340" s="15"/>
      <c r="BB340" s="16"/>
      <c r="BD340" s="15"/>
      <c r="BE340" s="16"/>
      <c r="BG340" s="15"/>
      <c r="BH340" s="16"/>
      <c r="BJ340" s="15"/>
      <c r="BK340" s="16"/>
      <c r="BM340" s="15"/>
      <c r="BN340" s="16"/>
      <c r="BP340" s="15"/>
      <c r="BQ340" s="16"/>
      <c r="BS340" s="15"/>
      <c r="BT340" s="16"/>
      <c r="BV340" s="15"/>
      <c r="BW340" s="16"/>
      <c r="BY340" s="15"/>
      <c r="BZ340" s="16"/>
      <c r="CB340" s="15"/>
      <c r="CC340" s="16"/>
      <c r="CE340" s="15"/>
      <c r="CF340" s="16"/>
      <c r="CH340" s="15"/>
      <c r="CI340" s="16"/>
      <c r="CK340" s="234" t="s">
        <v>529</v>
      </c>
      <c r="CL340" s="235">
        <v>16</v>
      </c>
      <c r="CN340" s="15"/>
      <c r="CO340" s="16"/>
    </row>
    <row r="341" spans="1:93" ht="24.95" customHeight="1">
      <c r="A341" s="407" t="str">
        <f ca="1">IFERROR(IF(INDIRECT($A$14&amp;ROW())&lt;&gt;"",COUNTIF(Summary!$B$30:$B$1105,INDIRECT($A$14&amp;ROW())),""),"")</f>
        <v/>
      </c>
      <c r="B341" s="34"/>
      <c r="C341" s="16"/>
      <c r="E341" s="15"/>
      <c r="F341" s="16"/>
      <c r="H341" s="15"/>
      <c r="I341" s="16"/>
      <c r="K341" s="15"/>
      <c r="L341" s="16"/>
      <c r="N341" s="15"/>
      <c r="O341" s="16"/>
      <c r="Q341" s="15"/>
      <c r="R341" s="16"/>
      <c r="T341" s="15"/>
      <c r="U341" s="16"/>
      <c r="W341" s="15"/>
      <c r="X341" s="16"/>
      <c r="Z341" s="15"/>
      <c r="AA341" s="16"/>
      <c r="AC341" s="15"/>
      <c r="AD341" s="16"/>
      <c r="AF341" s="15"/>
      <c r="AG341" s="16"/>
      <c r="AI341" s="15"/>
      <c r="AJ341" s="16"/>
      <c r="AL341" s="15"/>
      <c r="AM341" s="16"/>
      <c r="AO341" s="15"/>
      <c r="AP341" s="16"/>
      <c r="AR341" s="15"/>
      <c r="AS341" s="16"/>
      <c r="AU341" s="15"/>
      <c r="AV341" s="16"/>
      <c r="AX341" s="15"/>
      <c r="AY341" s="400"/>
      <c r="BA341" s="15"/>
      <c r="BB341" s="16"/>
      <c r="BD341" s="15"/>
      <c r="BE341" s="16"/>
      <c r="BG341" s="15"/>
      <c r="BH341" s="16"/>
      <c r="BJ341" s="15"/>
      <c r="BK341" s="16"/>
      <c r="BM341" s="15"/>
      <c r="BN341" s="16"/>
      <c r="BP341" s="15"/>
      <c r="BQ341" s="16"/>
      <c r="BS341" s="15"/>
      <c r="BT341" s="16"/>
      <c r="BV341" s="15"/>
      <c r="BW341" s="16"/>
      <c r="BY341" s="15"/>
      <c r="BZ341" s="16"/>
      <c r="CB341" s="15"/>
      <c r="CC341" s="16"/>
      <c r="CE341" s="15"/>
      <c r="CF341" s="16"/>
      <c r="CH341" s="15"/>
      <c r="CI341" s="16"/>
      <c r="CK341" s="234" t="s">
        <v>530</v>
      </c>
      <c r="CL341" s="235">
        <v>4</v>
      </c>
      <c r="CN341" s="15"/>
      <c r="CO341" s="16"/>
    </row>
    <row r="342" spans="1:93" ht="24.95" customHeight="1">
      <c r="A342" s="407" t="str">
        <f ca="1">IFERROR(IF(INDIRECT($A$14&amp;ROW())&lt;&gt;"",COUNTIF(Summary!$B$30:$B$1105,INDIRECT($A$14&amp;ROW())),""),"")</f>
        <v/>
      </c>
      <c r="B342" s="34"/>
      <c r="C342" s="16"/>
      <c r="E342" s="15"/>
      <c r="F342" s="16"/>
      <c r="H342" s="15"/>
      <c r="I342" s="16"/>
      <c r="K342" s="15"/>
      <c r="L342" s="16"/>
      <c r="N342" s="15"/>
      <c r="O342" s="16"/>
      <c r="Q342" s="15"/>
      <c r="R342" s="16"/>
      <c r="T342" s="15"/>
      <c r="U342" s="16"/>
      <c r="W342" s="15"/>
      <c r="X342" s="16"/>
      <c r="Z342" s="15"/>
      <c r="AA342" s="16"/>
      <c r="AC342" s="15"/>
      <c r="AD342" s="16"/>
      <c r="AF342" s="15"/>
      <c r="AG342" s="16"/>
      <c r="AI342" s="15"/>
      <c r="AJ342" s="16"/>
      <c r="AL342" s="15"/>
      <c r="AM342" s="16"/>
      <c r="AO342" s="15"/>
      <c r="AP342" s="16"/>
      <c r="AR342" s="15"/>
      <c r="AS342" s="16"/>
      <c r="AU342" s="15"/>
      <c r="AV342" s="16"/>
      <c r="AX342" s="15"/>
      <c r="AY342" s="400"/>
      <c r="BA342" s="15"/>
      <c r="BB342" s="16"/>
      <c r="BD342" s="15"/>
      <c r="BE342" s="16"/>
      <c r="BG342" s="15"/>
      <c r="BH342" s="16"/>
      <c r="BJ342" s="15"/>
      <c r="BK342" s="16"/>
      <c r="BM342" s="15"/>
      <c r="BN342" s="16"/>
      <c r="BP342" s="15"/>
      <c r="BQ342" s="16"/>
      <c r="BS342" s="15"/>
      <c r="BT342" s="16"/>
      <c r="BV342" s="15"/>
      <c r="BW342" s="16"/>
      <c r="BY342" s="15"/>
      <c r="BZ342" s="16"/>
      <c r="CB342" s="15"/>
      <c r="CC342" s="16"/>
      <c r="CE342" s="15"/>
      <c r="CF342" s="16"/>
      <c r="CH342" s="15"/>
      <c r="CI342" s="16"/>
      <c r="CK342" s="234" t="s">
        <v>548</v>
      </c>
      <c r="CL342" s="235">
        <v>6</v>
      </c>
      <c r="CN342" s="15"/>
      <c r="CO342" s="16"/>
    </row>
    <row r="343" spans="1:93" ht="24.95" customHeight="1">
      <c r="A343" s="407" t="str">
        <f ca="1">IFERROR(IF(INDIRECT($A$14&amp;ROW())&lt;&gt;"",COUNTIF(Summary!$B$30:$B$1105,INDIRECT($A$14&amp;ROW())),""),"")</f>
        <v/>
      </c>
      <c r="B343" s="34"/>
      <c r="C343" s="16"/>
      <c r="E343" s="15"/>
      <c r="F343" s="16"/>
      <c r="H343" s="15"/>
      <c r="I343" s="16"/>
      <c r="K343" s="15"/>
      <c r="L343" s="16"/>
      <c r="N343" s="15"/>
      <c r="O343" s="16"/>
      <c r="Q343" s="15"/>
      <c r="R343" s="16"/>
      <c r="T343" s="15"/>
      <c r="U343" s="16"/>
      <c r="W343" s="15"/>
      <c r="X343" s="16"/>
      <c r="Z343" s="15"/>
      <c r="AA343" s="16"/>
      <c r="AC343" s="15"/>
      <c r="AD343" s="16"/>
      <c r="AF343" s="15"/>
      <c r="AG343" s="16"/>
      <c r="AI343" s="15"/>
      <c r="AJ343" s="16"/>
      <c r="AL343" s="15"/>
      <c r="AM343" s="16"/>
      <c r="AO343" s="15"/>
      <c r="AP343" s="16"/>
      <c r="AR343" s="15"/>
      <c r="AS343" s="16"/>
      <c r="AU343" s="15"/>
      <c r="AV343" s="16"/>
      <c r="AX343" s="15"/>
      <c r="AY343" s="400"/>
      <c r="BA343" s="15"/>
      <c r="BB343" s="16"/>
      <c r="BD343" s="15"/>
      <c r="BE343" s="16"/>
      <c r="BG343" s="15"/>
      <c r="BH343" s="16"/>
      <c r="BJ343" s="15"/>
      <c r="BK343" s="16"/>
      <c r="BM343" s="15"/>
      <c r="BN343" s="16"/>
      <c r="BP343" s="15"/>
      <c r="BQ343" s="16"/>
      <c r="BS343" s="15"/>
      <c r="BT343" s="16"/>
      <c r="BV343" s="15"/>
      <c r="BW343" s="16"/>
      <c r="BY343" s="15"/>
      <c r="BZ343" s="16"/>
      <c r="CB343" s="15"/>
      <c r="CC343" s="16"/>
      <c r="CE343" s="15"/>
      <c r="CF343" s="16"/>
      <c r="CH343" s="15"/>
      <c r="CI343" s="16"/>
      <c r="CK343" s="234" t="s">
        <v>609</v>
      </c>
      <c r="CL343" s="235">
        <v>3</v>
      </c>
      <c r="CN343" s="15"/>
      <c r="CO343" s="16"/>
    </row>
    <row r="344" spans="1:93" ht="24.95" customHeight="1">
      <c r="A344" s="407" t="str">
        <f ca="1">IFERROR(IF(INDIRECT($A$14&amp;ROW())&lt;&gt;"",COUNTIF(Summary!$B$30:$B$1105,INDIRECT($A$14&amp;ROW())),""),"")</f>
        <v/>
      </c>
      <c r="B344" s="34"/>
      <c r="C344" s="16"/>
      <c r="E344" s="15"/>
      <c r="F344" s="16"/>
      <c r="H344" s="15"/>
      <c r="I344" s="16"/>
      <c r="K344" s="15"/>
      <c r="L344" s="16"/>
      <c r="N344" s="15"/>
      <c r="O344" s="16"/>
      <c r="Q344" s="15"/>
      <c r="R344" s="16"/>
      <c r="T344" s="15"/>
      <c r="U344" s="16"/>
      <c r="W344" s="15"/>
      <c r="X344" s="16"/>
      <c r="Z344" s="15"/>
      <c r="AA344" s="16"/>
      <c r="AC344" s="15"/>
      <c r="AD344" s="16"/>
      <c r="AF344" s="15"/>
      <c r="AG344" s="16"/>
      <c r="AI344" s="15"/>
      <c r="AJ344" s="16"/>
      <c r="AL344" s="15"/>
      <c r="AM344" s="16"/>
      <c r="AO344" s="15"/>
      <c r="AP344" s="16"/>
      <c r="AR344" s="15"/>
      <c r="AS344" s="16"/>
      <c r="AU344" s="15"/>
      <c r="AV344" s="16"/>
      <c r="AX344" s="15"/>
      <c r="AY344" s="400"/>
      <c r="BA344" s="15"/>
      <c r="BB344" s="16"/>
      <c r="BD344" s="15"/>
      <c r="BE344" s="16"/>
      <c r="BG344" s="15"/>
      <c r="BH344" s="16"/>
      <c r="BJ344" s="15"/>
      <c r="BK344" s="16"/>
      <c r="BM344" s="15"/>
      <c r="BN344" s="16"/>
      <c r="BP344" s="15"/>
      <c r="BQ344" s="16"/>
      <c r="BS344" s="15"/>
      <c r="BT344" s="16"/>
      <c r="BV344" s="15"/>
      <c r="BW344" s="16"/>
      <c r="BY344" s="15"/>
      <c r="BZ344" s="16"/>
      <c r="CB344" s="15"/>
      <c r="CC344" s="16"/>
      <c r="CE344" s="15"/>
      <c r="CF344" s="16"/>
      <c r="CH344" s="15"/>
      <c r="CI344" s="16"/>
      <c r="CK344" s="234" t="s">
        <v>531</v>
      </c>
      <c r="CL344" s="235">
        <v>51</v>
      </c>
      <c r="CN344" s="15"/>
      <c r="CO344" s="16"/>
    </row>
    <row r="345" spans="1:93" ht="24.95" customHeight="1">
      <c r="A345" s="407" t="str">
        <f ca="1">IFERROR(IF(INDIRECT($A$14&amp;ROW())&lt;&gt;"",COUNTIF(Summary!$B$30:$B$1105,INDIRECT($A$14&amp;ROW())),""),"")</f>
        <v/>
      </c>
      <c r="B345" s="34"/>
      <c r="C345" s="16"/>
      <c r="E345" s="15"/>
      <c r="F345" s="16"/>
      <c r="H345" s="15"/>
      <c r="I345" s="16"/>
      <c r="K345" s="15"/>
      <c r="L345" s="16"/>
      <c r="N345" s="15"/>
      <c r="O345" s="16"/>
      <c r="Q345" s="15"/>
      <c r="R345" s="16"/>
      <c r="T345" s="15"/>
      <c r="U345" s="16"/>
      <c r="W345" s="15"/>
      <c r="X345" s="16"/>
      <c r="Z345" s="15"/>
      <c r="AA345" s="16"/>
      <c r="AC345" s="15"/>
      <c r="AD345" s="16"/>
      <c r="AF345" s="15"/>
      <c r="AG345" s="16"/>
      <c r="AI345" s="15"/>
      <c r="AJ345" s="16"/>
      <c r="AL345" s="15"/>
      <c r="AM345" s="16"/>
      <c r="AO345" s="15"/>
      <c r="AP345" s="16"/>
      <c r="AR345" s="15"/>
      <c r="AS345" s="16"/>
      <c r="AU345" s="15"/>
      <c r="AV345" s="16"/>
      <c r="AX345" s="15"/>
      <c r="AY345" s="400"/>
      <c r="BA345" s="15"/>
      <c r="BB345" s="16"/>
      <c r="BD345" s="15"/>
      <c r="BE345" s="16"/>
      <c r="BG345" s="15"/>
      <c r="BH345" s="16"/>
      <c r="BJ345" s="15"/>
      <c r="BK345" s="16"/>
      <c r="BM345" s="15"/>
      <c r="BN345" s="16"/>
      <c r="BP345" s="15"/>
      <c r="BQ345" s="16"/>
      <c r="BS345" s="15"/>
      <c r="BT345" s="16"/>
      <c r="BV345" s="15"/>
      <c r="BW345" s="16"/>
      <c r="BY345" s="15"/>
      <c r="BZ345" s="16"/>
      <c r="CB345" s="15"/>
      <c r="CC345" s="16"/>
      <c r="CE345" s="15"/>
      <c r="CF345" s="16"/>
      <c r="CH345" s="15"/>
      <c r="CI345" s="16"/>
      <c r="CK345" s="234" t="s">
        <v>532</v>
      </c>
      <c r="CL345" s="235">
        <v>4</v>
      </c>
      <c r="CN345" s="15"/>
      <c r="CO345" s="16"/>
    </row>
    <row r="346" spans="1:93" ht="24.95" customHeight="1">
      <c r="A346" s="407" t="str">
        <f ca="1">IFERROR(IF(INDIRECT($A$14&amp;ROW())&lt;&gt;"",COUNTIF(Summary!$B$30:$B$1105,INDIRECT($A$14&amp;ROW())),""),"")</f>
        <v/>
      </c>
      <c r="B346" s="34"/>
      <c r="C346" s="16"/>
      <c r="E346" s="15"/>
      <c r="F346" s="16"/>
      <c r="H346" s="15"/>
      <c r="I346" s="16"/>
      <c r="K346" s="15"/>
      <c r="L346" s="16"/>
      <c r="N346" s="15"/>
      <c r="O346" s="16"/>
      <c r="Q346" s="15"/>
      <c r="R346" s="16"/>
      <c r="T346" s="15"/>
      <c r="U346" s="16"/>
      <c r="W346" s="15"/>
      <c r="X346" s="16"/>
      <c r="Z346" s="15"/>
      <c r="AA346" s="16"/>
      <c r="AC346" s="15"/>
      <c r="AD346" s="16"/>
      <c r="AF346" s="15"/>
      <c r="AG346" s="16"/>
      <c r="AI346" s="15"/>
      <c r="AJ346" s="16"/>
      <c r="AL346" s="15"/>
      <c r="AM346" s="16"/>
      <c r="AO346" s="15"/>
      <c r="AP346" s="16"/>
      <c r="AR346" s="15"/>
      <c r="AS346" s="16"/>
      <c r="AU346" s="15"/>
      <c r="AV346" s="16"/>
      <c r="AX346" s="15"/>
      <c r="AY346" s="400"/>
      <c r="BA346" s="15"/>
      <c r="BB346" s="16"/>
      <c r="BD346" s="15"/>
      <c r="BE346" s="16"/>
      <c r="BG346" s="15"/>
      <c r="BH346" s="16"/>
      <c r="BJ346" s="15"/>
      <c r="BK346" s="16"/>
      <c r="BM346" s="15"/>
      <c r="BN346" s="16"/>
      <c r="BP346" s="15"/>
      <c r="BQ346" s="16"/>
      <c r="BS346" s="15"/>
      <c r="BT346" s="16"/>
      <c r="BV346" s="15"/>
      <c r="BW346" s="16"/>
      <c r="BY346" s="15"/>
      <c r="BZ346" s="16"/>
      <c r="CB346" s="15"/>
      <c r="CC346" s="16"/>
      <c r="CE346" s="15"/>
      <c r="CF346" s="16"/>
      <c r="CH346" s="15"/>
      <c r="CI346" s="16"/>
      <c r="CK346" s="234" t="s">
        <v>533</v>
      </c>
      <c r="CL346" s="235">
        <v>37</v>
      </c>
      <c r="CN346" s="15"/>
      <c r="CO346" s="16"/>
    </row>
    <row r="347" spans="1:93" ht="24.95" customHeight="1">
      <c r="A347" s="407" t="str">
        <f ca="1">IFERROR(IF(INDIRECT($A$14&amp;ROW())&lt;&gt;"",COUNTIF(Summary!$B$30:$B$1105,INDIRECT($A$14&amp;ROW())),""),"")</f>
        <v/>
      </c>
      <c r="B347" s="34"/>
      <c r="C347" s="16"/>
      <c r="E347" s="15"/>
      <c r="F347" s="16"/>
      <c r="H347" s="15"/>
      <c r="I347" s="16"/>
      <c r="K347" s="15"/>
      <c r="L347" s="16"/>
      <c r="N347" s="15"/>
      <c r="O347" s="16"/>
      <c r="Q347" s="15"/>
      <c r="R347" s="16"/>
      <c r="T347" s="15"/>
      <c r="U347" s="16"/>
      <c r="W347" s="15"/>
      <c r="X347" s="16"/>
      <c r="Z347" s="15"/>
      <c r="AA347" s="16"/>
      <c r="AC347" s="15"/>
      <c r="AD347" s="16"/>
      <c r="AF347" s="15"/>
      <c r="AG347" s="16"/>
      <c r="AI347" s="15"/>
      <c r="AJ347" s="16"/>
      <c r="AL347" s="15"/>
      <c r="AM347" s="16"/>
      <c r="AO347" s="15"/>
      <c r="AP347" s="16"/>
      <c r="AR347" s="15"/>
      <c r="AS347" s="16"/>
      <c r="AU347" s="15"/>
      <c r="AV347" s="16"/>
      <c r="AX347" s="15"/>
      <c r="AY347" s="400"/>
      <c r="BA347" s="15"/>
      <c r="BB347" s="16"/>
      <c r="BD347" s="15"/>
      <c r="BE347" s="16"/>
      <c r="BG347" s="15"/>
      <c r="BH347" s="16"/>
      <c r="BJ347" s="15"/>
      <c r="BK347" s="16"/>
      <c r="BM347" s="15"/>
      <c r="BN347" s="16"/>
      <c r="BP347" s="15"/>
      <c r="BQ347" s="16"/>
      <c r="BS347" s="15"/>
      <c r="BT347" s="16"/>
      <c r="BV347" s="15"/>
      <c r="BW347" s="16"/>
      <c r="BY347" s="15"/>
      <c r="BZ347" s="16"/>
      <c r="CB347" s="15"/>
      <c r="CC347" s="16"/>
      <c r="CE347" s="15"/>
      <c r="CF347" s="16"/>
      <c r="CH347" s="15"/>
      <c r="CI347" s="16"/>
      <c r="CK347" s="234" t="s">
        <v>534</v>
      </c>
      <c r="CL347" s="235">
        <v>5</v>
      </c>
      <c r="CN347" s="15"/>
      <c r="CO347" s="16"/>
    </row>
    <row r="348" spans="1:93" ht="24.95" customHeight="1">
      <c r="A348" s="407" t="str">
        <f ca="1">IFERROR(IF(INDIRECT($A$14&amp;ROW())&lt;&gt;"",COUNTIF(Summary!$B$30:$B$1105,INDIRECT($A$14&amp;ROW())),""),"")</f>
        <v/>
      </c>
      <c r="B348" s="34"/>
      <c r="C348" s="16"/>
      <c r="E348" s="15"/>
      <c r="F348" s="16"/>
      <c r="H348" s="15"/>
      <c r="I348" s="16"/>
      <c r="K348" s="15"/>
      <c r="L348" s="16"/>
      <c r="N348" s="15"/>
      <c r="O348" s="16"/>
      <c r="Q348" s="15"/>
      <c r="R348" s="16"/>
      <c r="T348" s="15"/>
      <c r="U348" s="16"/>
      <c r="W348" s="15"/>
      <c r="X348" s="16"/>
      <c r="Z348" s="15"/>
      <c r="AA348" s="16"/>
      <c r="AC348" s="15"/>
      <c r="AD348" s="16"/>
      <c r="AF348" s="15"/>
      <c r="AG348" s="16"/>
      <c r="AI348" s="15"/>
      <c r="AJ348" s="16"/>
      <c r="AL348" s="15"/>
      <c r="AM348" s="16"/>
      <c r="AO348" s="15"/>
      <c r="AP348" s="16"/>
      <c r="AR348" s="15"/>
      <c r="AS348" s="16"/>
      <c r="AU348" s="15"/>
      <c r="AV348" s="16"/>
      <c r="AX348" s="15"/>
      <c r="AY348" s="400"/>
      <c r="BA348" s="15"/>
      <c r="BB348" s="16"/>
      <c r="BD348" s="15"/>
      <c r="BE348" s="16"/>
      <c r="BG348" s="15"/>
      <c r="BH348" s="16"/>
      <c r="BJ348" s="15"/>
      <c r="BK348" s="16"/>
      <c r="BM348" s="15"/>
      <c r="BN348" s="16"/>
      <c r="BP348" s="15"/>
      <c r="BQ348" s="16"/>
      <c r="BS348" s="15"/>
      <c r="BT348" s="16"/>
      <c r="BV348" s="15"/>
      <c r="BW348" s="16"/>
      <c r="BY348" s="15"/>
      <c r="BZ348" s="16"/>
      <c r="CB348" s="15"/>
      <c r="CC348" s="16"/>
      <c r="CE348" s="15"/>
      <c r="CF348" s="16"/>
      <c r="CH348" s="15"/>
      <c r="CI348" s="16"/>
      <c r="CK348" s="234" t="s">
        <v>535</v>
      </c>
      <c r="CL348" s="235">
        <v>55</v>
      </c>
      <c r="CN348" s="15"/>
      <c r="CO348" s="16"/>
    </row>
    <row r="349" spans="1:93" ht="24.95" customHeight="1">
      <c r="A349" s="407" t="str">
        <f ca="1">IFERROR(IF(INDIRECT($A$14&amp;ROW())&lt;&gt;"",COUNTIF(Summary!$B$30:$B$1105,INDIRECT($A$14&amp;ROW())),""),"")</f>
        <v/>
      </c>
      <c r="B349" s="34"/>
      <c r="C349" s="16"/>
      <c r="E349" s="15"/>
      <c r="F349" s="16"/>
      <c r="H349" s="15"/>
      <c r="I349" s="16"/>
      <c r="K349" s="15"/>
      <c r="L349" s="16"/>
      <c r="N349" s="15"/>
      <c r="O349" s="16"/>
      <c r="Q349" s="15"/>
      <c r="R349" s="16"/>
      <c r="T349" s="15"/>
      <c r="U349" s="16"/>
      <c r="W349" s="15"/>
      <c r="X349" s="16"/>
      <c r="Z349" s="15"/>
      <c r="AA349" s="16"/>
      <c r="AC349" s="15"/>
      <c r="AD349" s="16"/>
      <c r="AF349" s="15"/>
      <c r="AG349" s="16"/>
      <c r="AI349" s="15"/>
      <c r="AJ349" s="16"/>
      <c r="AL349" s="15"/>
      <c r="AM349" s="16"/>
      <c r="AO349" s="15"/>
      <c r="AP349" s="16"/>
      <c r="AR349" s="15"/>
      <c r="AS349" s="16"/>
      <c r="AU349" s="15"/>
      <c r="AV349" s="16"/>
      <c r="AX349" s="15"/>
      <c r="AY349" s="400"/>
      <c r="BA349" s="15"/>
      <c r="BB349" s="16"/>
      <c r="BD349" s="15"/>
      <c r="BE349" s="16"/>
      <c r="BG349" s="15"/>
      <c r="BH349" s="16"/>
      <c r="BJ349" s="15"/>
      <c r="BK349" s="16"/>
      <c r="BM349" s="15"/>
      <c r="BN349" s="16"/>
      <c r="BP349" s="15"/>
      <c r="BQ349" s="16"/>
      <c r="BS349" s="15"/>
      <c r="BT349" s="16"/>
      <c r="BV349" s="15"/>
      <c r="BW349" s="16"/>
      <c r="BY349" s="15"/>
      <c r="BZ349" s="16"/>
      <c r="CB349" s="15"/>
      <c r="CC349" s="16"/>
      <c r="CE349" s="15"/>
      <c r="CF349" s="16"/>
      <c r="CH349" s="15"/>
      <c r="CI349" s="16"/>
      <c r="CK349" s="234" t="s">
        <v>536</v>
      </c>
      <c r="CL349" s="235">
        <v>9</v>
      </c>
      <c r="CN349" s="15"/>
      <c r="CO349" s="16"/>
    </row>
    <row r="350" spans="1:93" ht="24.95" customHeight="1">
      <c r="A350" s="407" t="str">
        <f ca="1">IFERROR(IF(INDIRECT($A$14&amp;ROW())&lt;&gt;"",COUNTIF(Summary!$B$30:$B$1105,INDIRECT($A$14&amp;ROW())),""),"")</f>
        <v/>
      </c>
      <c r="B350" s="34"/>
      <c r="C350" s="16"/>
      <c r="E350" s="15"/>
      <c r="F350" s="16"/>
      <c r="H350" s="15"/>
      <c r="I350" s="16"/>
      <c r="K350" s="15"/>
      <c r="L350" s="16"/>
      <c r="N350" s="15"/>
      <c r="O350" s="16"/>
      <c r="Q350" s="15"/>
      <c r="R350" s="16"/>
      <c r="T350" s="15"/>
      <c r="U350" s="16"/>
      <c r="W350" s="15"/>
      <c r="X350" s="16"/>
      <c r="Z350" s="15"/>
      <c r="AA350" s="16"/>
      <c r="AC350" s="15"/>
      <c r="AD350" s="16"/>
      <c r="AF350" s="15"/>
      <c r="AG350" s="16"/>
      <c r="AI350" s="15"/>
      <c r="AJ350" s="16"/>
      <c r="AL350" s="15"/>
      <c r="AM350" s="16"/>
      <c r="AO350" s="15"/>
      <c r="AP350" s="16"/>
      <c r="AR350" s="15"/>
      <c r="AS350" s="16"/>
      <c r="AU350" s="15"/>
      <c r="AV350" s="16"/>
      <c r="AX350" s="15"/>
      <c r="AY350" s="400"/>
      <c r="BA350" s="15"/>
      <c r="BB350" s="16"/>
      <c r="BD350" s="15"/>
      <c r="BE350" s="16"/>
      <c r="BG350" s="15"/>
      <c r="BH350" s="16"/>
      <c r="BJ350" s="15"/>
      <c r="BK350" s="16"/>
      <c r="BM350" s="15"/>
      <c r="BN350" s="16"/>
      <c r="BP350" s="15"/>
      <c r="BQ350" s="16"/>
      <c r="BS350" s="15"/>
      <c r="BT350" s="16"/>
      <c r="BV350" s="15"/>
      <c r="BW350" s="16"/>
      <c r="BY350" s="15"/>
      <c r="BZ350" s="16"/>
      <c r="CB350" s="15"/>
      <c r="CC350" s="16"/>
      <c r="CE350" s="15"/>
      <c r="CF350" s="16"/>
      <c r="CH350" s="15"/>
      <c r="CI350" s="16"/>
      <c r="CK350" s="234" t="s">
        <v>1177</v>
      </c>
      <c r="CL350" s="235">
        <v>10</v>
      </c>
      <c r="CN350" s="15"/>
      <c r="CO350" s="16"/>
    </row>
    <row r="351" spans="1:93" ht="24.95" customHeight="1">
      <c r="A351" s="407" t="str">
        <f ca="1">IFERROR(IF(INDIRECT($A$14&amp;ROW())&lt;&gt;"",COUNTIF(Summary!$B$30:$B$1105,INDIRECT($A$14&amp;ROW())),""),"")</f>
        <v/>
      </c>
      <c r="B351" s="34"/>
      <c r="C351" s="16"/>
      <c r="E351" s="15"/>
      <c r="F351" s="16"/>
      <c r="H351" s="15"/>
      <c r="I351" s="16"/>
      <c r="K351" s="15"/>
      <c r="L351" s="16"/>
      <c r="N351" s="15"/>
      <c r="O351" s="16"/>
      <c r="Q351" s="15"/>
      <c r="R351" s="16"/>
      <c r="T351" s="15"/>
      <c r="U351" s="16"/>
      <c r="W351" s="15"/>
      <c r="X351" s="16"/>
      <c r="Z351" s="15"/>
      <c r="AA351" s="16"/>
      <c r="AC351" s="15"/>
      <c r="AD351" s="16"/>
      <c r="AF351" s="15"/>
      <c r="AG351" s="16"/>
      <c r="AI351" s="15"/>
      <c r="AJ351" s="16"/>
      <c r="AL351" s="15"/>
      <c r="AM351" s="16"/>
      <c r="AO351" s="15"/>
      <c r="AP351" s="16"/>
      <c r="AR351" s="15"/>
      <c r="AS351" s="16"/>
      <c r="AU351" s="15"/>
      <c r="AV351" s="16"/>
      <c r="AX351" s="15"/>
      <c r="AY351" s="400"/>
      <c r="BA351" s="15"/>
      <c r="BB351" s="16"/>
      <c r="BD351" s="15"/>
      <c r="BE351" s="16"/>
      <c r="BG351" s="15"/>
      <c r="BH351" s="16"/>
      <c r="BJ351" s="15"/>
      <c r="BK351" s="16"/>
      <c r="BM351" s="15"/>
      <c r="BN351" s="16"/>
      <c r="BP351" s="15"/>
      <c r="BQ351" s="16"/>
      <c r="BS351" s="15"/>
      <c r="BT351" s="16"/>
      <c r="BV351" s="15"/>
      <c r="BW351" s="16"/>
      <c r="BY351" s="15"/>
      <c r="BZ351" s="16"/>
      <c r="CB351" s="15"/>
      <c r="CC351" s="16"/>
      <c r="CE351" s="15"/>
      <c r="CF351" s="16"/>
      <c r="CH351" s="15"/>
      <c r="CI351" s="16"/>
      <c r="CK351" s="234" t="s">
        <v>1178</v>
      </c>
      <c r="CL351" s="235">
        <v>16</v>
      </c>
      <c r="CN351" s="15"/>
      <c r="CO351" s="16"/>
    </row>
    <row r="352" spans="1:93" ht="24.95" customHeight="1">
      <c r="A352" s="407" t="str">
        <f ca="1">IFERROR(IF(INDIRECT($A$14&amp;ROW())&lt;&gt;"",COUNTIF(Summary!$B$30:$B$1105,INDIRECT($A$14&amp;ROW())),""),"")</f>
        <v/>
      </c>
      <c r="B352" s="34"/>
      <c r="C352" s="16"/>
      <c r="E352" s="15"/>
      <c r="F352" s="16"/>
      <c r="H352" s="15"/>
      <c r="I352" s="16"/>
      <c r="K352" s="15"/>
      <c r="L352" s="16"/>
      <c r="N352" s="15"/>
      <c r="O352" s="16"/>
      <c r="Q352" s="15"/>
      <c r="R352" s="16"/>
      <c r="T352" s="15"/>
      <c r="U352" s="16"/>
      <c r="W352" s="15"/>
      <c r="X352" s="16"/>
      <c r="Z352" s="15"/>
      <c r="AA352" s="16"/>
      <c r="AC352" s="15"/>
      <c r="AD352" s="16"/>
      <c r="AF352" s="15"/>
      <c r="AG352" s="16"/>
      <c r="AI352" s="15"/>
      <c r="AJ352" s="16"/>
      <c r="AL352" s="15"/>
      <c r="AM352" s="16"/>
      <c r="AO352" s="15"/>
      <c r="AP352" s="16"/>
      <c r="AR352" s="15"/>
      <c r="AS352" s="16"/>
      <c r="AU352" s="15"/>
      <c r="AV352" s="16"/>
      <c r="AX352" s="15"/>
      <c r="AY352" s="400"/>
      <c r="BA352" s="15"/>
      <c r="BB352" s="16"/>
      <c r="BD352" s="15"/>
      <c r="BE352" s="16"/>
      <c r="BG352" s="15"/>
      <c r="BH352" s="16"/>
      <c r="BJ352" s="15"/>
      <c r="BK352" s="16"/>
      <c r="BM352" s="15"/>
      <c r="BN352" s="16"/>
      <c r="BP352" s="15"/>
      <c r="BQ352" s="16"/>
      <c r="BS352" s="15"/>
      <c r="BT352" s="16"/>
      <c r="BV352" s="15"/>
      <c r="BW352" s="16"/>
      <c r="BY352" s="15"/>
      <c r="BZ352" s="16"/>
      <c r="CB352" s="15"/>
      <c r="CC352" s="16"/>
      <c r="CE352" s="15"/>
      <c r="CF352" s="16"/>
      <c r="CH352" s="15"/>
      <c r="CI352" s="16"/>
      <c r="CK352" s="234" t="s">
        <v>1283</v>
      </c>
      <c r="CL352" s="235">
        <v>25</v>
      </c>
      <c r="CN352" s="15"/>
      <c r="CO352" s="16"/>
    </row>
    <row r="353" spans="1:93" ht="24.95" customHeight="1">
      <c r="A353" s="407" t="str">
        <f ca="1">IFERROR(IF(INDIRECT($A$14&amp;ROW())&lt;&gt;"",COUNTIF(Summary!$B$30:$B$1105,INDIRECT($A$14&amp;ROW())),""),"")</f>
        <v/>
      </c>
      <c r="B353" s="34"/>
      <c r="C353" s="16"/>
      <c r="E353" s="15"/>
      <c r="F353" s="16"/>
      <c r="H353" s="15"/>
      <c r="I353" s="16"/>
      <c r="K353" s="15"/>
      <c r="L353" s="16"/>
      <c r="N353" s="15"/>
      <c r="O353" s="16"/>
      <c r="Q353" s="15"/>
      <c r="R353" s="16"/>
      <c r="T353" s="15"/>
      <c r="U353" s="16"/>
      <c r="W353" s="15"/>
      <c r="X353" s="16"/>
      <c r="Z353" s="15"/>
      <c r="AA353" s="16"/>
      <c r="AC353" s="15"/>
      <c r="AD353" s="16"/>
      <c r="AF353" s="15"/>
      <c r="AG353" s="16"/>
      <c r="AI353" s="15"/>
      <c r="AJ353" s="16"/>
      <c r="AL353" s="15"/>
      <c r="AM353" s="16"/>
      <c r="AO353" s="15"/>
      <c r="AP353" s="16"/>
      <c r="AR353" s="15"/>
      <c r="AS353" s="16"/>
      <c r="AU353" s="15"/>
      <c r="AV353" s="16"/>
      <c r="AX353" s="15"/>
      <c r="AY353" s="400"/>
      <c r="BA353" s="15"/>
      <c r="BB353" s="16"/>
      <c r="BD353" s="15"/>
      <c r="BE353" s="16"/>
      <c r="BG353" s="15"/>
      <c r="BH353" s="16"/>
      <c r="BJ353" s="15"/>
      <c r="BK353" s="16"/>
      <c r="BM353" s="15"/>
      <c r="BN353" s="16"/>
      <c r="BP353" s="15"/>
      <c r="BQ353" s="16"/>
      <c r="BS353" s="15"/>
      <c r="BT353" s="16"/>
      <c r="BV353" s="15"/>
      <c r="BW353" s="16"/>
      <c r="BY353" s="15"/>
      <c r="BZ353" s="16"/>
      <c r="CB353" s="15"/>
      <c r="CC353" s="16"/>
      <c r="CE353" s="15"/>
      <c r="CF353" s="16"/>
      <c r="CH353" s="15"/>
      <c r="CI353" s="16"/>
      <c r="CK353" s="234" t="s">
        <v>1284</v>
      </c>
      <c r="CL353" s="235">
        <v>41</v>
      </c>
      <c r="CN353" s="15"/>
      <c r="CO353" s="16"/>
    </row>
    <row r="354" spans="1:93" ht="24.95" customHeight="1">
      <c r="A354" s="407" t="str">
        <f ca="1">IFERROR(IF(INDIRECT($A$14&amp;ROW())&lt;&gt;"",COUNTIF(Summary!$B$30:$B$1105,INDIRECT($A$14&amp;ROW())),""),"")</f>
        <v/>
      </c>
      <c r="B354" s="34"/>
      <c r="C354" s="16"/>
      <c r="E354" s="15"/>
      <c r="F354" s="16"/>
      <c r="H354" s="15"/>
      <c r="I354" s="16"/>
      <c r="K354" s="15"/>
      <c r="L354" s="16"/>
      <c r="N354" s="15"/>
      <c r="O354" s="16"/>
      <c r="Q354" s="15"/>
      <c r="R354" s="16"/>
      <c r="T354" s="15"/>
      <c r="U354" s="16"/>
      <c r="W354" s="15"/>
      <c r="X354" s="16"/>
      <c r="Z354" s="15"/>
      <c r="AA354" s="16"/>
      <c r="AC354" s="15"/>
      <c r="AD354" s="16"/>
      <c r="AF354" s="15"/>
      <c r="AG354" s="16"/>
      <c r="AI354" s="15"/>
      <c r="AJ354" s="16"/>
      <c r="AL354" s="15"/>
      <c r="AM354" s="16"/>
      <c r="AO354" s="15"/>
      <c r="AP354" s="16"/>
      <c r="AR354" s="15"/>
      <c r="AS354" s="16"/>
      <c r="AU354" s="15"/>
      <c r="AV354" s="16"/>
      <c r="AX354" s="15"/>
      <c r="AY354" s="400"/>
      <c r="BA354" s="15"/>
      <c r="BB354" s="16"/>
      <c r="BD354" s="15"/>
      <c r="BE354" s="16"/>
      <c r="BG354" s="15"/>
      <c r="BH354" s="16"/>
      <c r="BJ354" s="15"/>
      <c r="BK354" s="16"/>
      <c r="BM354" s="15"/>
      <c r="BN354" s="16"/>
      <c r="BP354" s="15"/>
      <c r="BQ354" s="16"/>
      <c r="BS354" s="15"/>
      <c r="BT354" s="16"/>
      <c r="BV354" s="15"/>
      <c r="BW354" s="16"/>
      <c r="BY354" s="15"/>
      <c r="BZ354" s="16"/>
      <c r="CB354" s="15"/>
      <c r="CC354" s="16"/>
      <c r="CE354" s="15"/>
      <c r="CF354" s="16"/>
      <c r="CH354" s="15"/>
      <c r="CI354" s="16"/>
      <c r="CK354" s="234" t="s">
        <v>1231</v>
      </c>
      <c r="CL354" s="235">
        <v>13</v>
      </c>
      <c r="CN354" s="15"/>
      <c r="CO354" s="16"/>
    </row>
    <row r="355" spans="1:93" ht="24.95" customHeight="1">
      <c r="A355" s="407" t="str">
        <f ca="1">IFERROR(IF(INDIRECT($A$14&amp;ROW())&lt;&gt;"",COUNTIF(Summary!$B$30:$B$1105,INDIRECT($A$14&amp;ROW())),""),"")</f>
        <v/>
      </c>
      <c r="B355" s="34"/>
      <c r="C355" s="16"/>
      <c r="E355" s="15"/>
      <c r="F355" s="16"/>
      <c r="H355" s="15"/>
      <c r="I355" s="16"/>
      <c r="K355" s="15"/>
      <c r="L355" s="16"/>
      <c r="N355" s="15"/>
      <c r="O355" s="16"/>
      <c r="Q355" s="15"/>
      <c r="R355" s="16"/>
      <c r="T355" s="15"/>
      <c r="U355" s="16"/>
      <c r="W355" s="15"/>
      <c r="X355" s="16"/>
      <c r="Z355" s="15"/>
      <c r="AA355" s="16"/>
      <c r="AC355" s="15"/>
      <c r="AD355" s="16"/>
      <c r="AF355" s="15"/>
      <c r="AG355" s="16"/>
      <c r="AI355" s="15"/>
      <c r="AJ355" s="16"/>
      <c r="AL355" s="15"/>
      <c r="AM355" s="16"/>
      <c r="AO355" s="15"/>
      <c r="AP355" s="16"/>
      <c r="AR355" s="15"/>
      <c r="AS355" s="16"/>
      <c r="AU355" s="15"/>
      <c r="AV355" s="16"/>
      <c r="AX355" s="15"/>
      <c r="AY355" s="400"/>
      <c r="BA355" s="15"/>
      <c r="BB355" s="16"/>
      <c r="BD355" s="15"/>
      <c r="BE355" s="16"/>
      <c r="BG355" s="15"/>
      <c r="BH355" s="16"/>
      <c r="BJ355" s="15"/>
      <c r="BK355" s="16"/>
      <c r="BM355" s="15"/>
      <c r="BN355" s="16"/>
      <c r="BP355" s="15"/>
      <c r="BQ355" s="16"/>
      <c r="BS355" s="15"/>
      <c r="BT355" s="16"/>
      <c r="BV355" s="15"/>
      <c r="BW355" s="16"/>
      <c r="BY355" s="15"/>
      <c r="BZ355" s="16"/>
      <c r="CB355" s="15"/>
      <c r="CC355" s="16"/>
      <c r="CE355" s="15"/>
      <c r="CF355" s="16"/>
      <c r="CH355" s="15"/>
      <c r="CI355" s="16"/>
      <c r="CK355" s="234" t="s">
        <v>1232</v>
      </c>
      <c r="CL355" s="235">
        <v>14</v>
      </c>
      <c r="CN355" s="15"/>
      <c r="CO355" s="16"/>
    </row>
    <row r="356" spans="1:93" ht="24.95" customHeight="1">
      <c r="A356" s="407" t="str">
        <f ca="1">IFERROR(IF(INDIRECT($A$14&amp;ROW())&lt;&gt;"",COUNTIF(Summary!$B$30:$B$1105,INDIRECT($A$14&amp;ROW())),""),"")</f>
        <v/>
      </c>
      <c r="B356" s="34"/>
      <c r="C356" s="16"/>
      <c r="E356" s="15"/>
      <c r="F356" s="16"/>
      <c r="H356" s="15"/>
      <c r="I356" s="16"/>
      <c r="K356" s="15"/>
      <c r="L356" s="16"/>
      <c r="N356" s="15"/>
      <c r="O356" s="16"/>
      <c r="Q356" s="15"/>
      <c r="R356" s="16"/>
      <c r="T356" s="15"/>
      <c r="U356" s="16"/>
      <c r="W356" s="15"/>
      <c r="X356" s="16"/>
      <c r="Z356" s="15"/>
      <c r="AA356" s="16"/>
      <c r="AC356" s="15"/>
      <c r="AD356" s="16"/>
      <c r="AF356" s="15"/>
      <c r="AG356" s="16"/>
      <c r="AI356" s="15"/>
      <c r="AJ356" s="16"/>
      <c r="AL356" s="15"/>
      <c r="AM356" s="16"/>
      <c r="AO356" s="15"/>
      <c r="AP356" s="16"/>
      <c r="AR356" s="15"/>
      <c r="AS356" s="16"/>
      <c r="AU356" s="15"/>
      <c r="AV356" s="16"/>
      <c r="AX356" s="15"/>
      <c r="AY356" s="400"/>
      <c r="BA356" s="15"/>
      <c r="BB356" s="16"/>
      <c r="BD356" s="15"/>
      <c r="BE356" s="16"/>
      <c r="BG356" s="15"/>
      <c r="BH356" s="16"/>
      <c r="BJ356" s="15"/>
      <c r="BK356" s="16"/>
      <c r="BM356" s="15"/>
      <c r="BN356" s="16"/>
      <c r="BP356" s="15"/>
      <c r="BQ356" s="16"/>
      <c r="BS356" s="15"/>
      <c r="BT356" s="16"/>
      <c r="BV356" s="15"/>
      <c r="BW356" s="16"/>
      <c r="BY356" s="15"/>
      <c r="BZ356" s="16"/>
      <c r="CB356" s="15"/>
      <c r="CC356" s="16"/>
      <c r="CE356" s="15"/>
      <c r="CF356" s="16"/>
      <c r="CH356" s="15"/>
      <c r="CI356" s="16"/>
      <c r="CK356" s="234" t="s">
        <v>347</v>
      </c>
      <c r="CL356" s="235">
        <v>14</v>
      </c>
      <c r="CN356" s="15"/>
      <c r="CO356" s="16"/>
    </row>
    <row r="357" spans="1:93" ht="24.95" customHeight="1">
      <c r="A357" s="407" t="str">
        <f ca="1">IFERROR(IF(INDIRECT($A$14&amp;ROW())&lt;&gt;"",COUNTIF(Summary!$B$30:$B$1105,INDIRECT($A$14&amp;ROW())),""),"")</f>
        <v/>
      </c>
      <c r="B357" s="34"/>
      <c r="C357" s="16"/>
      <c r="E357" s="15"/>
      <c r="F357" s="16"/>
      <c r="H357" s="15"/>
      <c r="I357" s="16"/>
      <c r="K357" s="15"/>
      <c r="L357" s="16"/>
      <c r="N357" s="15"/>
      <c r="O357" s="16"/>
      <c r="Q357" s="15"/>
      <c r="R357" s="16"/>
      <c r="T357" s="15"/>
      <c r="U357" s="16"/>
      <c r="W357" s="15"/>
      <c r="X357" s="16"/>
      <c r="Z357" s="15"/>
      <c r="AA357" s="16"/>
      <c r="AC357" s="15"/>
      <c r="AD357" s="16"/>
      <c r="AF357" s="15"/>
      <c r="AG357" s="16"/>
      <c r="AI357" s="15"/>
      <c r="AJ357" s="16"/>
      <c r="AL357" s="15"/>
      <c r="AM357" s="16"/>
      <c r="AO357" s="15"/>
      <c r="AP357" s="16"/>
      <c r="AR357" s="15"/>
      <c r="AS357" s="16"/>
      <c r="AU357" s="15"/>
      <c r="AV357" s="16"/>
      <c r="AX357" s="15"/>
      <c r="AY357" s="400"/>
      <c r="BA357" s="15"/>
      <c r="BB357" s="16"/>
      <c r="BD357" s="15"/>
      <c r="BE357" s="16"/>
      <c r="BG357" s="15"/>
      <c r="BH357" s="16"/>
      <c r="BJ357" s="15"/>
      <c r="BK357" s="16"/>
      <c r="BM357" s="15"/>
      <c r="BN357" s="16"/>
      <c r="BP357" s="15"/>
      <c r="BQ357" s="16"/>
      <c r="BS357" s="15"/>
      <c r="BT357" s="16"/>
      <c r="BV357" s="15"/>
      <c r="BW357" s="16"/>
      <c r="BY357" s="15"/>
      <c r="BZ357" s="16"/>
      <c r="CB357" s="15"/>
      <c r="CC357" s="16"/>
      <c r="CE357" s="15"/>
      <c r="CF357" s="16"/>
      <c r="CH357" s="15"/>
      <c r="CI357" s="16"/>
      <c r="CK357" s="234" t="s">
        <v>348</v>
      </c>
      <c r="CL357" s="235">
        <v>110</v>
      </c>
      <c r="CN357" s="15"/>
      <c r="CO357" s="16"/>
    </row>
    <row r="358" spans="1:93" ht="24.95" customHeight="1">
      <c r="A358" s="407" t="str">
        <f ca="1">IFERROR(IF(INDIRECT($A$14&amp;ROW())&lt;&gt;"",COUNTIF(Summary!$B$30:$B$1105,INDIRECT($A$14&amp;ROW())),""),"")</f>
        <v/>
      </c>
      <c r="B358" s="34"/>
      <c r="C358" s="16"/>
      <c r="E358" s="15"/>
      <c r="F358" s="16"/>
      <c r="H358" s="15"/>
      <c r="I358" s="16"/>
      <c r="K358" s="15"/>
      <c r="L358" s="16"/>
      <c r="N358" s="15"/>
      <c r="O358" s="16"/>
      <c r="Q358" s="15"/>
      <c r="R358" s="16"/>
      <c r="T358" s="15"/>
      <c r="U358" s="16"/>
      <c r="W358" s="15"/>
      <c r="X358" s="16"/>
      <c r="Z358" s="15"/>
      <c r="AA358" s="16"/>
      <c r="AC358" s="15"/>
      <c r="AD358" s="16"/>
      <c r="AF358" s="15"/>
      <c r="AG358" s="16"/>
      <c r="AI358" s="15"/>
      <c r="AJ358" s="16"/>
      <c r="AL358" s="15"/>
      <c r="AM358" s="16"/>
      <c r="AO358" s="15"/>
      <c r="AP358" s="16"/>
      <c r="AR358" s="15"/>
      <c r="AS358" s="16"/>
      <c r="AU358" s="15"/>
      <c r="AV358" s="16"/>
      <c r="AX358" s="15"/>
      <c r="AY358" s="400"/>
      <c r="BA358" s="15"/>
      <c r="BB358" s="16"/>
      <c r="BD358" s="15"/>
      <c r="BE358" s="16"/>
      <c r="BG358" s="15"/>
      <c r="BH358" s="16"/>
      <c r="BJ358" s="15"/>
      <c r="BK358" s="16"/>
      <c r="BM358" s="15"/>
      <c r="BN358" s="16"/>
      <c r="BP358" s="15"/>
      <c r="BQ358" s="16"/>
      <c r="BS358" s="15"/>
      <c r="BT358" s="16"/>
      <c r="BV358" s="15"/>
      <c r="BW358" s="16"/>
      <c r="BY358" s="15"/>
      <c r="BZ358" s="16"/>
      <c r="CB358" s="15"/>
      <c r="CC358" s="16"/>
      <c r="CE358" s="15"/>
      <c r="CF358" s="16"/>
      <c r="CH358" s="15"/>
      <c r="CI358" s="16"/>
      <c r="CK358" s="234" t="s">
        <v>349</v>
      </c>
      <c r="CL358" s="235">
        <v>35</v>
      </c>
      <c r="CN358" s="15"/>
      <c r="CO358" s="16"/>
    </row>
    <row r="359" spans="1:93" ht="24.95" customHeight="1">
      <c r="A359" s="407" t="str">
        <f ca="1">IFERROR(IF(INDIRECT($A$14&amp;ROW())&lt;&gt;"",COUNTIF(Summary!$B$30:$B$1105,INDIRECT($A$14&amp;ROW())),""),"")</f>
        <v/>
      </c>
      <c r="B359" s="34"/>
      <c r="C359" s="16"/>
      <c r="E359" s="15"/>
      <c r="F359" s="16"/>
      <c r="H359" s="15"/>
      <c r="I359" s="16"/>
      <c r="K359" s="15"/>
      <c r="L359" s="16"/>
      <c r="N359" s="15"/>
      <c r="O359" s="16"/>
      <c r="Q359" s="15"/>
      <c r="R359" s="16"/>
      <c r="T359" s="15"/>
      <c r="U359" s="16"/>
      <c r="W359" s="15"/>
      <c r="X359" s="16"/>
      <c r="Z359" s="15"/>
      <c r="AA359" s="16"/>
      <c r="AC359" s="15"/>
      <c r="AD359" s="16"/>
      <c r="AF359" s="15"/>
      <c r="AG359" s="16"/>
      <c r="AI359" s="15"/>
      <c r="AJ359" s="16"/>
      <c r="AL359" s="15"/>
      <c r="AM359" s="16"/>
      <c r="AO359" s="15"/>
      <c r="AP359" s="16"/>
      <c r="AR359" s="15"/>
      <c r="AS359" s="16"/>
      <c r="AU359" s="15"/>
      <c r="AV359" s="16"/>
      <c r="AX359" s="15"/>
      <c r="AY359" s="400"/>
      <c r="BA359" s="15"/>
      <c r="BB359" s="16"/>
      <c r="BD359" s="15"/>
      <c r="BE359" s="16"/>
      <c r="BG359" s="15"/>
      <c r="BH359" s="16"/>
      <c r="BJ359" s="15"/>
      <c r="BK359" s="16"/>
      <c r="BM359" s="15"/>
      <c r="BN359" s="16"/>
      <c r="BP359" s="15"/>
      <c r="BQ359" s="16"/>
      <c r="BS359" s="15"/>
      <c r="BT359" s="16"/>
      <c r="BV359" s="15"/>
      <c r="BW359" s="16"/>
      <c r="BY359" s="15"/>
      <c r="BZ359" s="16"/>
      <c r="CB359" s="15"/>
      <c r="CC359" s="16"/>
      <c r="CE359" s="15"/>
      <c r="CF359" s="16"/>
      <c r="CH359" s="15"/>
      <c r="CI359" s="16"/>
      <c r="CK359" s="234" t="s">
        <v>350</v>
      </c>
      <c r="CL359" s="235">
        <v>17</v>
      </c>
      <c r="CN359" s="15"/>
      <c r="CO359" s="16"/>
    </row>
    <row r="360" spans="1:93" ht="24.95" customHeight="1">
      <c r="A360" s="407" t="str">
        <f ca="1">IFERROR(IF(INDIRECT($A$14&amp;ROW())&lt;&gt;"",COUNTIF(Summary!$B$30:$B$1105,INDIRECT($A$14&amp;ROW())),""),"")</f>
        <v/>
      </c>
      <c r="B360" s="34"/>
      <c r="C360" s="16"/>
      <c r="E360" s="15"/>
      <c r="F360" s="16"/>
      <c r="H360" s="15"/>
      <c r="I360" s="16"/>
      <c r="K360" s="15"/>
      <c r="L360" s="16"/>
      <c r="N360" s="15"/>
      <c r="O360" s="16"/>
      <c r="Q360" s="15"/>
      <c r="R360" s="16"/>
      <c r="T360" s="15"/>
      <c r="U360" s="16"/>
      <c r="W360" s="15"/>
      <c r="X360" s="16"/>
      <c r="Z360" s="15"/>
      <c r="AA360" s="16"/>
      <c r="AC360" s="15"/>
      <c r="AD360" s="16"/>
      <c r="AF360" s="15"/>
      <c r="AG360" s="16"/>
      <c r="AI360" s="15"/>
      <c r="AJ360" s="16"/>
      <c r="AL360" s="15"/>
      <c r="AM360" s="16"/>
      <c r="AO360" s="15"/>
      <c r="AP360" s="16"/>
      <c r="AR360" s="15"/>
      <c r="AS360" s="16"/>
      <c r="AU360" s="15"/>
      <c r="AV360" s="16"/>
      <c r="AX360" s="15"/>
      <c r="AY360" s="400"/>
      <c r="BA360" s="15"/>
      <c r="BB360" s="16"/>
      <c r="BD360" s="15"/>
      <c r="BE360" s="16"/>
      <c r="BG360" s="15"/>
      <c r="BH360" s="16"/>
      <c r="BJ360" s="15"/>
      <c r="BK360" s="16"/>
      <c r="BM360" s="15"/>
      <c r="BN360" s="16"/>
      <c r="BP360" s="15"/>
      <c r="BQ360" s="16"/>
      <c r="BS360" s="15"/>
      <c r="BT360" s="16"/>
      <c r="BV360" s="15"/>
      <c r="BW360" s="16"/>
      <c r="BY360" s="15"/>
      <c r="BZ360" s="16"/>
      <c r="CB360" s="15"/>
      <c r="CC360" s="16"/>
      <c r="CE360" s="15"/>
      <c r="CF360" s="16"/>
      <c r="CH360" s="15"/>
      <c r="CI360" s="16"/>
      <c r="CK360" s="234" t="s">
        <v>351</v>
      </c>
      <c r="CL360" s="235">
        <v>33</v>
      </c>
      <c r="CN360" s="15"/>
      <c r="CO360" s="16"/>
    </row>
    <row r="361" spans="1:93" ht="24.95" customHeight="1">
      <c r="A361" s="407" t="str">
        <f ca="1">IFERROR(IF(INDIRECT($A$14&amp;ROW())&lt;&gt;"",COUNTIF(Summary!$B$30:$B$1105,INDIRECT($A$14&amp;ROW())),""),"")</f>
        <v/>
      </c>
      <c r="B361" s="34"/>
      <c r="C361" s="16"/>
      <c r="E361" s="15"/>
      <c r="F361" s="16"/>
      <c r="H361" s="15"/>
      <c r="I361" s="16"/>
      <c r="K361" s="15"/>
      <c r="L361" s="16"/>
      <c r="N361" s="15"/>
      <c r="O361" s="16"/>
      <c r="Q361" s="15"/>
      <c r="R361" s="16"/>
      <c r="T361" s="15"/>
      <c r="U361" s="16"/>
      <c r="W361" s="15"/>
      <c r="X361" s="16"/>
      <c r="Z361" s="15"/>
      <c r="AA361" s="16"/>
      <c r="AC361" s="15"/>
      <c r="AD361" s="16"/>
      <c r="AF361" s="15"/>
      <c r="AG361" s="16"/>
      <c r="AI361" s="15"/>
      <c r="AJ361" s="16"/>
      <c r="AL361" s="15"/>
      <c r="AM361" s="16"/>
      <c r="AO361" s="15"/>
      <c r="AP361" s="16"/>
      <c r="AR361" s="15"/>
      <c r="AS361" s="16"/>
      <c r="AU361" s="15"/>
      <c r="AV361" s="16"/>
      <c r="AX361" s="15"/>
      <c r="AY361" s="400"/>
      <c r="BA361" s="15"/>
      <c r="BB361" s="16"/>
      <c r="BD361" s="15"/>
      <c r="BE361" s="16"/>
      <c r="BG361" s="15"/>
      <c r="BH361" s="16"/>
      <c r="BJ361" s="15"/>
      <c r="BK361" s="16"/>
      <c r="BM361" s="15"/>
      <c r="BN361" s="16"/>
      <c r="BP361" s="15"/>
      <c r="BQ361" s="16"/>
      <c r="BS361" s="15"/>
      <c r="BT361" s="16"/>
      <c r="BV361" s="15"/>
      <c r="BW361" s="16"/>
      <c r="BY361" s="15"/>
      <c r="BZ361" s="16"/>
      <c r="CB361" s="15"/>
      <c r="CC361" s="16"/>
      <c r="CE361" s="15"/>
      <c r="CF361" s="16"/>
      <c r="CH361" s="15"/>
      <c r="CI361" s="16"/>
      <c r="CK361" s="234" t="s">
        <v>352</v>
      </c>
      <c r="CL361" s="235">
        <v>45</v>
      </c>
      <c r="CN361" s="15"/>
      <c r="CO361" s="16"/>
    </row>
    <row r="362" spans="1:93" ht="24.95" customHeight="1">
      <c r="A362" s="407" t="str">
        <f ca="1">IFERROR(IF(INDIRECT($A$14&amp;ROW())&lt;&gt;"",COUNTIF(Summary!$B$30:$B$1105,INDIRECT($A$14&amp;ROW())),""),"")</f>
        <v/>
      </c>
      <c r="B362" s="34"/>
      <c r="C362" s="16"/>
      <c r="E362" s="15"/>
      <c r="F362" s="16"/>
      <c r="H362" s="15"/>
      <c r="I362" s="16"/>
      <c r="K362" s="15"/>
      <c r="L362" s="16"/>
      <c r="N362" s="15"/>
      <c r="O362" s="16"/>
      <c r="Q362" s="15"/>
      <c r="R362" s="16"/>
      <c r="T362" s="15"/>
      <c r="U362" s="16"/>
      <c r="W362" s="15"/>
      <c r="X362" s="16"/>
      <c r="Z362" s="15"/>
      <c r="AA362" s="16"/>
      <c r="AC362" s="15"/>
      <c r="AD362" s="16"/>
      <c r="AF362" s="15"/>
      <c r="AG362" s="16"/>
      <c r="AI362" s="15"/>
      <c r="AJ362" s="16"/>
      <c r="AL362" s="15"/>
      <c r="AM362" s="16"/>
      <c r="AO362" s="15"/>
      <c r="AP362" s="16"/>
      <c r="AR362" s="15"/>
      <c r="AS362" s="16"/>
      <c r="AU362" s="15"/>
      <c r="AV362" s="16"/>
      <c r="AX362" s="15"/>
      <c r="AY362" s="400"/>
      <c r="BA362" s="15"/>
      <c r="BB362" s="16"/>
      <c r="BD362" s="15"/>
      <c r="BE362" s="16"/>
      <c r="BG362" s="15"/>
      <c r="BH362" s="16"/>
      <c r="BJ362" s="15"/>
      <c r="BK362" s="16"/>
      <c r="BM362" s="15"/>
      <c r="BN362" s="16"/>
      <c r="BP362" s="15"/>
      <c r="BQ362" s="16"/>
      <c r="BS362" s="15"/>
      <c r="BT362" s="16"/>
      <c r="BV362" s="15"/>
      <c r="BW362" s="16"/>
      <c r="BY362" s="15"/>
      <c r="BZ362" s="16"/>
      <c r="CB362" s="15"/>
      <c r="CC362" s="16"/>
      <c r="CE362" s="15"/>
      <c r="CF362" s="16"/>
      <c r="CH362" s="15"/>
      <c r="CI362" s="16"/>
      <c r="CK362" s="234" t="s">
        <v>353</v>
      </c>
      <c r="CL362" s="235">
        <v>40</v>
      </c>
      <c r="CN362" s="15"/>
      <c r="CO362" s="16"/>
    </row>
    <row r="363" spans="1:93" ht="24.95" customHeight="1">
      <c r="A363" s="407" t="str">
        <f ca="1">IFERROR(IF(INDIRECT($A$14&amp;ROW())&lt;&gt;"",COUNTIF(Summary!$B$30:$B$1105,INDIRECT($A$14&amp;ROW())),""),"")</f>
        <v/>
      </c>
      <c r="B363" s="34"/>
      <c r="C363" s="16"/>
      <c r="E363" s="15"/>
      <c r="F363" s="16"/>
      <c r="H363" s="15"/>
      <c r="I363" s="16"/>
      <c r="K363" s="15"/>
      <c r="L363" s="16"/>
      <c r="N363" s="15"/>
      <c r="O363" s="16"/>
      <c r="Q363" s="15"/>
      <c r="R363" s="16"/>
      <c r="T363" s="15"/>
      <c r="U363" s="16"/>
      <c r="W363" s="15"/>
      <c r="X363" s="16"/>
      <c r="Z363" s="15"/>
      <c r="AA363" s="16"/>
      <c r="AC363" s="15"/>
      <c r="AD363" s="16"/>
      <c r="AF363" s="15"/>
      <c r="AG363" s="16"/>
      <c r="AI363" s="15"/>
      <c r="AJ363" s="16"/>
      <c r="AL363" s="15"/>
      <c r="AM363" s="16"/>
      <c r="AO363" s="15"/>
      <c r="AP363" s="16"/>
      <c r="AR363" s="15"/>
      <c r="AS363" s="16"/>
      <c r="AU363" s="15"/>
      <c r="AV363" s="16"/>
      <c r="AX363" s="15"/>
      <c r="AY363" s="400"/>
      <c r="BA363" s="15"/>
      <c r="BB363" s="16"/>
      <c r="BD363" s="15"/>
      <c r="BE363" s="16"/>
      <c r="BG363" s="15"/>
      <c r="BH363" s="16"/>
      <c r="BJ363" s="15"/>
      <c r="BK363" s="16"/>
      <c r="BM363" s="15"/>
      <c r="BN363" s="16"/>
      <c r="BP363" s="15"/>
      <c r="BQ363" s="16"/>
      <c r="BS363" s="15"/>
      <c r="BT363" s="16"/>
      <c r="BV363" s="15"/>
      <c r="BW363" s="16"/>
      <c r="BY363" s="15"/>
      <c r="BZ363" s="16"/>
      <c r="CB363" s="15"/>
      <c r="CC363" s="16"/>
      <c r="CE363" s="15"/>
      <c r="CF363" s="16"/>
      <c r="CH363" s="15"/>
      <c r="CI363" s="16"/>
      <c r="CK363" s="234" t="s">
        <v>354</v>
      </c>
      <c r="CL363" s="235">
        <v>52</v>
      </c>
      <c r="CN363" s="15"/>
      <c r="CO363" s="16"/>
    </row>
    <row r="364" spans="1:93" ht="24.95" customHeight="1">
      <c r="A364" s="407" t="str">
        <f ca="1">IFERROR(IF(INDIRECT($A$14&amp;ROW())&lt;&gt;"",COUNTIF(Summary!$B$30:$B$1105,INDIRECT($A$14&amp;ROW())),""),"")</f>
        <v/>
      </c>
      <c r="B364" s="34"/>
      <c r="C364" s="16"/>
      <c r="E364" s="15"/>
      <c r="F364" s="16"/>
      <c r="H364" s="15"/>
      <c r="I364" s="16"/>
      <c r="K364" s="15"/>
      <c r="L364" s="16"/>
      <c r="N364" s="15"/>
      <c r="O364" s="16"/>
      <c r="Q364" s="15"/>
      <c r="R364" s="16"/>
      <c r="T364" s="15"/>
      <c r="U364" s="16"/>
      <c r="W364" s="15"/>
      <c r="X364" s="16"/>
      <c r="Z364" s="15"/>
      <c r="AA364" s="16"/>
      <c r="AC364" s="15"/>
      <c r="AD364" s="16"/>
      <c r="AF364" s="15"/>
      <c r="AG364" s="16"/>
      <c r="AI364" s="15"/>
      <c r="AJ364" s="16"/>
      <c r="AL364" s="15"/>
      <c r="AM364" s="16"/>
      <c r="AO364" s="15"/>
      <c r="AP364" s="16"/>
      <c r="AR364" s="15"/>
      <c r="AS364" s="16"/>
      <c r="AU364" s="15"/>
      <c r="AV364" s="16"/>
      <c r="AX364" s="15"/>
      <c r="AY364" s="400"/>
      <c r="BA364" s="15"/>
      <c r="BB364" s="16"/>
      <c r="BD364" s="15"/>
      <c r="BE364" s="16"/>
      <c r="BG364" s="15"/>
      <c r="BH364" s="16"/>
      <c r="BJ364" s="15"/>
      <c r="BK364" s="16"/>
      <c r="BM364" s="15"/>
      <c r="BN364" s="16"/>
      <c r="BP364" s="15"/>
      <c r="BQ364" s="16"/>
      <c r="BS364" s="15"/>
      <c r="BT364" s="16"/>
      <c r="BV364" s="15"/>
      <c r="BW364" s="16"/>
      <c r="BY364" s="15"/>
      <c r="BZ364" s="16"/>
      <c r="CB364" s="15"/>
      <c r="CC364" s="16"/>
      <c r="CE364" s="15"/>
      <c r="CF364" s="16"/>
      <c r="CH364" s="15"/>
      <c r="CI364" s="16"/>
      <c r="CK364" s="234" t="s">
        <v>355</v>
      </c>
      <c r="CL364" s="235">
        <v>9</v>
      </c>
      <c r="CN364" s="15"/>
      <c r="CO364" s="16"/>
    </row>
    <row r="365" spans="1:93" ht="24.95" customHeight="1">
      <c r="A365" s="407" t="str">
        <f ca="1">IFERROR(IF(INDIRECT($A$14&amp;ROW())&lt;&gt;"",COUNTIF(Summary!$B$30:$B$1105,INDIRECT($A$14&amp;ROW())),""),"")</f>
        <v/>
      </c>
      <c r="B365" s="34"/>
      <c r="C365" s="16"/>
      <c r="E365" s="15"/>
      <c r="F365" s="16"/>
      <c r="H365" s="15"/>
      <c r="I365" s="16"/>
      <c r="K365" s="15"/>
      <c r="L365" s="16"/>
      <c r="N365" s="15"/>
      <c r="O365" s="16"/>
      <c r="Q365" s="15"/>
      <c r="R365" s="16"/>
      <c r="T365" s="15"/>
      <c r="U365" s="16"/>
      <c r="W365" s="15"/>
      <c r="X365" s="16"/>
      <c r="Z365" s="15"/>
      <c r="AA365" s="16"/>
      <c r="AC365" s="15"/>
      <c r="AD365" s="16"/>
      <c r="AF365" s="15"/>
      <c r="AG365" s="16"/>
      <c r="AI365" s="15"/>
      <c r="AJ365" s="16"/>
      <c r="AL365" s="15"/>
      <c r="AM365" s="16"/>
      <c r="AO365" s="15"/>
      <c r="AP365" s="16"/>
      <c r="AR365" s="15"/>
      <c r="AS365" s="16"/>
      <c r="AU365" s="15"/>
      <c r="AV365" s="16"/>
      <c r="AX365" s="15"/>
      <c r="AY365" s="400"/>
      <c r="BA365" s="15"/>
      <c r="BB365" s="16"/>
      <c r="BD365" s="15"/>
      <c r="BE365" s="16"/>
      <c r="BG365" s="15"/>
      <c r="BH365" s="16"/>
      <c r="BJ365" s="15"/>
      <c r="BK365" s="16"/>
      <c r="BM365" s="15"/>
      <c r="BN365" s="16"/>
      <c r="BP365" s="15"/>
      <c r="BQ365" s="16"/>
      <c r="BS365" s="15"/>
      <c r="BT365" s="16"/>
      <c r="BV365" s="15"/>
      <c r="BW365" s="16"/>
      <c r="BY365" s="15"/>
      <c r="BZ365" s="16"/>
      <c r="CB365" s="15"/>
      <c r="CC365" s="16"/>
      <c r="CE365" s="15"/>
      <c r="CF365" s="16"/>
      <c r="CH365" s="15"/>
      <c r="CI365" s="16"/>
      <c r="CK365" s="234" t="s">
        <v>356</v>
      </c>
      <c r="CL365" s="235">
        <v>9</v>
      </c>
      <c r="CN365" s="15"/>
      <c r="CO365" s="16"/>
    </row>
    <row r="366" spans="1:93" ht="24.95" customHeight="1">
      <c r="A366" s="407" t="str">
        <f ca="1">IFERROR(IF(INDIRECT($A$14&amp;ROW())&lt;&gt;"",COUNTIF(Summary!$B$30:$B$1105,INDIRECT($A$14&amp;ROW())),""),"")</f>
        <v/>
      </c>
      <c r="B366" s="34"/>
      <c r="C366" s="16"/>
      <c r="E366" s="15"/>
      <c r="F366" s="16"/>
      <c r="H366" s="15"/>
      <c r="I366" s="16"/>
      <c r="K366" s="15"/>
      <c r="L366" s="16"/>
      <c r="N366" s="15"/>
      <c r="O366" s="16"/>
      <c r="Q366" s="15"/>
      <c r="R366" s="16"/>
      <c r="T366" s="15"/>
      <c r="U366" s="16"/>
      <c r="W366" s="15"/>
      <c r="X366" s="16"/>
      <c r="Z366" s="15"/>
      <c r="AA366" s="16"/>
      <c r="AC366" s="15"/>
      <c r="AD366" s="16"/>
      <c r="AF366" s="15"/>
      <c r="AG366" s="16"/>
      <c r="AI366" s="15"/>
      <c r="AJ366" s="16"/>
      <c r="AL366" s="15"/>
      <c r="AM366" s="16"/>
      <c r="AO366" s="15"/>
      <c r="AP366" s="16"/>
      <c r="AR366" s="15"/>
      <c r="AS366" s="16"/>
      <c r="AU366" s="15"/>
      <c r="AV366" s="16"/>
      <c r="AX366" s="15"/>
      <c r="AY366" s="400"/>
      <c r="BA366" s="15"/>
      <c r="BB366" s="16"/>
      <c r="BD366" s="15"/>
      <c r="BE366" s="16"/>
      <c r="BG366" s="15"/>
      <c r="BH366" s="16"/>
      <c r="BJ366" s="15"/>
      <c r="BK366" s="16"/>
      <c r="BM366" s="15"/>
      <c r="BN366" s="16"/>
      <c r="BP366" s="15"/>
      <c r="BQ366" s="16"/>
      <c r="BS366" s="15"/>
      <c r="BT366" s="16"/>
      <c r="BV366" s="15"/>
      <c r="BW366" s="16"/>
      <c r="BY366" s="15"/>
      <c r="BZ366" s="16"/>
      <c r="CB366" s="15"/>
      <c r="CC366" s="16"/>
      <c r="CE366" s="15"/>
      <c r="CF366" s="16"/>
      <c r="CH366" s="15"/>
      <c r="CI366" s="16"/>
      <c r="CK366" s="234" t="s">
        <v>357</v>
      </c>
      <c r="CL366" s="235">
        <v>22</v>
      </c>
      <c r="CN366" s="15"/>
      <c r="CO366" s="16"/>
    </row>
    <row r="367" spans="1:93" ht="24.95" customHeight="1">
      <c r="A367" s="407" t="str">
        <f ca="1">IFERROR(IF(INDIRECT($A$14&amp;ROW())&lt;&gt;"",COUNTIF(Summary!$B$30:$B$1105,INDIRECT($A$14&amp;ROW())),""),"")</f>
        <v/>
      </c>
      <c r="B367" s="34"/>
      <c r="C367" s="16"/>
      <c r="E367" s="15"/>
      <c r="F367" s="16"/>
      <c r="H367" s="15"/>
      <c r="I367" s="16"/>
      <c r="K367" s="15"/>
      <c r="L367" s="16"/>
      <c r="N367" s="15"/>
      <c r="O367" s="16"/>
      <c r="Q367" s="15"/>
      <c r="R367" s="16"/>
      <c r="T367" s="15"/>
      <c r="U367" s="16"/>
      <c r="W367" s="15"/>
      <c r="X367" s="16"/>
      <c r="Z367" s="15"/>
      <c r="AA367" s="16"/>
      <c r="AC367" s="15"/>
      <c r="AD367" s="16"/>
      <c r="AF367" s="15"/>
      <c r="AG367" s="16"/>
      <c r="AI367" s="15"/>
      <c r="AJ367" s="16"/>
      <c r="AL367" s="15"/>
      <c r="AM367" s="16"/>
      <c r="AO367" s="15"/>
      <c r="AP367" s="16"/>
      <c r="AR367" s="15"/>
      <c r="AS367" s="16"/>
      <c r="AU367" s="15"/>
      <c r="AV367" s="16"/>
      <c r="AX367" s="15"/>
      <c r="AY367" s="400"/>
      <c r="BA367" s="15"/>
      <c r="BB367" s="16"/>
      <c r="BD367" s="15"/>
      <c r="BE367" s="16"/>
      <c r="BG367" s="15"/>
      <c r="BH367" s="16"/>
      <c r="BJ367" s="15"/>
      <c r="BK367" s="16"/>
      <c r="BM367" s="15"/>
      <c r="BN367" s="16"/>
      <c r="BP367" s="15"/>
      <c r="BQ367" s="16"/>
      <c r="BS367" s="15"/>
      <c r="BT367" s="16"/>
      <c r="BV367" s="15"/>
      <c r="BW367" s="16"/>
      <c r="BY367" s="15"/>
      <c r="BZ367" s="16"/>
      <c r="CB367" s="15"/>
      <c r="CC367" s="16"/>
      <c r="CE367" s="15"/>
      <c r="CF367" s="16"/>
      <c r="CH367" s="15"/>
      <c r="CI367" s="16"/>
      <c r="CK367" s="234" t="s">
        <v>358</v>
      </c>
      <c r="CL367" s="235">
        <v>9</v>
      </c>
      <c r="CN367" s="15"/>
      <c r="CO367" s="16"/>
    </row>
    <row r="368" spans="1:93" ht="24.95" customHeight="1">
      <c r="A368" s="407" t="str">
        <f ca="1">IFERROR(IF(INDIRECT($A$14&amp;ROW())&lt;&gt;"",COUNTIF(Summary!$B$30:$B$1105,INDIRECT($A$14&amp;ROW())),""),"")</f>
        <v/>
      </c>
      <c r="B368" s="34"/>
      <c r="C368" s="16"/>
      <c r="E368" s="15"/>
      <c r="F368" s="16"/>
      <c r="H368" s="15"/>
      <c r="I368" s="16"/>
      <c r="K368" s="15"/>
      <c r="L368" s="16"/>
      <c r="N368" s="15"/>
      <c r="O368" s="16"/>
      <c r="Q368" s="15"/>
      <c r="R368" s="16"/>
      <c r="T368" s="15"/>
      <c r="U368" s="16"/>
      <c r="W368" s="15"/>
      <c r="X368" s="16"/>
      <c r="Z368" s="15"/>
      <c r="AA368" s="16"/>
      <c r="AC368" s="15"/>
      <c r="AD368" s="16"/>
      <c r="AF368" s="15"/>
      <c r="AG368" s="16"/>
      <c r="AI368" s="15"/>
      <c r="AJ368" s="16"/>
      <c r="AL368" s="15"/>
      <c r="AM368" s="16"/>
      <c r="AO368" s="15"/>
      <c r="AP368" s="16"/>
      <c r="AR368" s="15"/>
      <c r="AS368" s="16"/>
      <c r="AU368" s="15"/>
      <c r="AV368" s="16"/>
      <c r="AX368" s="15"/>
      <c r="AY368" s="400"/>
      <c r="BA368" s="15"/>
      <c r="BB368" s="16"/>
      <c r="BD368" s="15"/>
      <c r="BE368" s="16"/>
      <c r="BG368" s="15"/>
      <c r="BH368" s="16"/>
      <c r="BJ368" s="15"/>
      <c r="BK368" s="16"/>
      <c r="BM368" s="15"/>
      <c r="BN368" s="16"/>
      <c r="BP368" s="15"/>
      <c r="BQ368" s="16"/>
      <c r="BS368" s="15"/>
      <c r="BT368" s="16"/>
      <c r="BV368" s="15"/>
      <c r="BW368" s="16"/>
      <c r="BY368" s="15"/>
      <c r="BZ368" s="16"/>
      <c r="CB368" s="15"/>
      <c r="CC368" s="16"/>
      <c r="CE368" s="15"/>
      <c r="CF368" s="16"/>
      <c r="CH368" s="15"/>
      <c r="CI368" s="16"/>
      <c r="CK368" s="234" t="s">
        <v>359</v>
      </c>
      <c r="CL368" s="235">
        <v>10</v>
      </c>
      <c r="CN368" s="15"/>
      <c r="CO368" s="16"/>
    </row>
    <row r="369" spans="1:93" ht="24.95" customHeight="1">
      <c r="A369" s="407" t="str">
        <f ca="1">IFERROR(IF(INDIRECT($A$14&amp;ROW())&lt;&gt;"",COUNTIF(Summary!$B$30:$B$1105,INDIRECT($A$14&amp;ROW())),""),"")</f>
        <v/>
      </c>
      <c r="B369" s="34"/>
      <c r="C369" s="16"/>
      <c r="E369" s="15"/>
      <c r="F369" s="16"/>
      <c r="H369" s="15"/>
      <c r="I369" s="16"/>
      <c r="K369" s="15"/>
      <c r="L369" s="16"/>
      <c r="N369" s="15"/>
      <c r="O369" s="16"/>
      <c r="Q369" s="15"/>
      <c r="R369" s="16"/>
      <c r="T369" s="15"/>
      <c r="U369" s="16"/>
      <c r="W369" s="15"/>
      <c r="X369" s="16"/>
      <c r="Z369" s="15"/>
      <c r="AA369" s="16"/>
      <c r="AC369" s="15"/>
      <c r="AD369" s="16"/>
      <c r="AF369" s="15"/>
      <c r="AG369" s="16"/>
      <c r="AI369" s="15"/>
      <c r="AJ369" s="16"/>
      <c r="AL369" s="15"/>
      <c r="AM369" s="16"/>
      <c r="AO369" s="15"/>
      <c r="AP369" s="16"/>
      <c r="AR369" s="15"/>
      <c r="AS369" s="16"/>
      <c r="AU369" s="15"/>
      <c r="AV369" s="16"/>
      <c r="AX369" s="15"/>
      <c r="AY369" s="400"/>
      <c r="BA369" s="15"/>
      <c r="BB369" s="16"/>
      <c r="BD369" s="15"/>
      <c r="BE369" s="16"/>
      <c r="BG369" s="15"/>
      <c r="BH369" s="16"/>
      <c r="BJ369" s="15"/>
      <c r="BK369" s="16"/>
      <c r="BM369" s="15"/>
      <c r="BN369" s="16"/>
      <c r="BP369" s="15"/>
      <c r="BQ369" s="16"/>
      <c r="BS369" s="15"/>
      <c r="BT369" s="16"/>
      <c r="BV369" s="15"/>
      <c r="BW369" s="16"/>
      <c r="BY369" s="15"/>
      <c r="BZ369" s="16"/>
      <c r="CB369" s="15"/>
      <c r="CC369" s="16"/>
      <c r="CE369" s="15"/>
      <c r="CF369" s="16"/>
      <c r="CH369" s="15"/>
      <c r="CI369" s="16"/>
      <c r="CK369" s="234" t="s">
        <v>360</v>
      </c>
      <c r="CL369" s="235">
        <v>7</v>
      </c>
      <c r="CN369" s="15"/>
      <c r="CO369" s="16"/>
    </row>
    <row r="370" spans="1:93" ht="24.95" customHeight="1">
      <c r="A370" s="407" t="str">
        <f ca="1">IFERROR(IF(INDIRECT($A$14&amp;ROW())&lt;&gt;"",COUNTIF(Summary!$B$30:$B$1105,INDIRECT($A$14&amp;ROW())),""),"")</f>
        <v/>
      </c>
      <c r="B370" s="34"/>
      <c r="C370" s="16"/>
      <c r="E370" s="15"/>
      <c r="F370" s="16"/>
      <c r="H370" s="15"/>
      <c r="I370" s="16"/>
      <c r="K370" s="15"/>
      <c r="L370" s="16"/>
      <c r="N370" s="15"/>
      <c r="O370" s="16"/>
      <c r="Q370" s="15"/>
      <c r="R370" s="16"/>
      <c r="T370" s="15"/>
      <c r="U370" s="16"/>
      <c r="W370" s="15"/>
      <c r="X370" s="16"/>
      <c r="Z370" s="15"/>
      <c r="AA370" s="16"/>
      <c r="AC370" s="15"/>
      <c r="AD370" s="16"/>
      <c r="AF370" s="15"/>
      <c r="AG370" s="16"/>
      <c r="AI370" s="15"/>
      <c r="AJ370" s="16"/>
      <c r="AL370" s="15"/>
      <c r="AM370" s="16"/>
      <c r="AO370" s="15"/>
      <c r="AP370" s="16"/>
      <c r="AR370" s="15"/>
      <c r="AS370" s="16"/>
      <c r="AU370" s="15"/>
      <c r="AV370" s="16"/>
      <c r="AX370" s="15"/>
      <c r="AY370" s="400"/>
      <c r="BA370" s="15"/>
      <c r="BB370" s="16"/>
      <c r="BD370" s="15"/>
      <c r="BE370" s="16"/>
      <c r="BG370" s="15"/>
      <c r="BH370" s="16"/>
      <c r="BJ370" s="15"/>
      <c r="BK370" s="16"/>
      <c r="BM370" s="15"/>
      <c r="BN370" s="16"/>
      <c r="BP370" s="15"/>
      <c r="BQ370" s="16"/>
      <c r="BS370" s="15"/>
      <c r="BT370" s="16"/>
      <c r="BV370" s="15"/>
      <c r="BW370" s="16"/>
      <c r="BY370" s="15"/>
      <c r="BZ370" s="16"/>
      <c r="CB370" s="15"/>
      <c r="CC370" s="16"/>
      <c r="CE370" s="15"/>
      <c r="CF370" s="16"/>
      <c r="CH370" s="15"/>
      <c r="CI370" s="16"/>
      <c r="CK370" s="234" t="s">
        <v>361</v>
      </c>
      <c r="CL370" s="235">
        <v>4</v>
      </c>
      <c r="CN370" s="15"/>
      <c r="CO370" s="16"/>
    </row>
    <row r="371" spans="1:93" ht="24.95" customHeight="1">
      <c r="A371" s="407" t="str">
        <f ca="1">IFERROR(IF(INDIRECT($A$14&amp;ROW())&lt;&gt;"",COUNTIF(Summary!$B$30:$B$1105,INDIRECT($A$14&amp;ROW())),""),"")</f>
        <v/>
      </c>
      <c r="B371" s="34"/>
      <c r="C371" s="16"/>
      <c r="E371" s="15"/>
      <c r="F371" s="16"/>
      <c r="H371" s="15"/>
      <c r="I371" s="16"/>
      <c r="K371" s="15"/>
      <c r="L371" s="16"/>
      <c r="N371" s="15"/>
      <c r="O371" s="16"/>
      <c r="Q371" s="15"/>
      <c r="R371" s="16"/>
      <c r="T371" s="15"/>
      <c r="U371" s="16"/>
      <c r="W371" s="15"/>
      <c r="X371" s="16"/>
      <c r="Z371" s="15"/>
      <c r="AA371" s="16"/>
      <c r="AC371" s="15"/>
      <c r="AD371" s="16"/>
      <c r="AF371" s="15"/>
      <c r="AG371" s="16"/>
      <c r="AI371" s="15"/>
      <c r="AJ371" s="16"/>
      <c r="AL371" s="15"/>
      <c r="AM371" s="16"/>
      <c r="AO371" s="15"/>
      <c r="AP371" s="16"/>
      <c r="AR371" s="15"/>
      <c r="AS371" s="16"/>
      <c r="AU371" s="15"/>
      <c r="AV371" s="16"/>
      <c r="AX371" s="15"/>
      <c r="AY371" s="400"/>
      <c r="BA371" s="15"/>
      <c r="BB371" s="16"/>
      <c r="BD371" s="15"/>
      <c r="BE371" s="16"/>
      <c r="BG371" s="15"/>
      <c r="BH371" s="16"/>
      <c r="BJ371" s="15"/>
      <c r="BK371" s="16"/>
      <c r="BM371" s="15"/>
      <c r="BN371" s="16"/>
      <c r="BP371" s="15"/>
      <c r="BQ371" s="16"/>
      <c r="BS371" s="15"/>
      <c r="BT371" s="16"/>
      <c r="BV371" s="15"/>
      <c r="BW371" s="16"/>
      <c r="BY371" s="15"/>
      <c r="BZ371" s="16"/>
      <c r="CB371" s="15"/>
      <c r="CC371" s="16"/>
      <c r="CE371" s="15"/>
      <c r="CF371" s="16"/>
      <c r="CH371" s="15"/>
      <c r="CI371" s="16"/>
      <c r="CK371" s="234" t="s">
        <v>362</v>
      </c>
      <c r="CL371" s="235">
        <v>14</v>
      </c>
      <c r="CN371" s="15"/>
      <c r="CO371" s="16"/>
    </row>
    <row r="372" spans="1:93" ht="24.95" customHeight="1">
      <c r="A372" s="407" t="str">
        <f ca="1">IFERROR(IF(INDIRECT($A$14&amp;ROW())&lt;&gt;"",COUNTIF(Summary!$B$30:$B$1105,INDIRECT($A$14&amp;ROW())),""),"")</f>
        <v/>
      </c>
      <c r="B372" s="34"/>
      <c r="C372" s="16"/>
      <c r="E372" s="15"/>
      <c r="F372" s="16"/>
      <c r="H372" s="15"/>
      <c r="I372" s="16"/>
      <c r="K372" s="15"/>
      <c r="L372" s="16"/>
      <c r="N372" s="15"/>
      <c r="O372" s="16"/>
      <c r="Q372" s="15"/>
      <c r="R372" s="16"/>
      <c r="T372" s="15"/>
      <c r="U372" s="16"/>
      <c r="W372" s="15"/>
      <c r="X372" s="16"/>
      <c r="Z372" s="15"/>
      <c r="AA372" s="16"/>
      <c r="AC372" s="15"/>
      <c r="AD372" s="16"/>
      <c r="AF372" s="15"/>
      <c r="AG372" s="16"/>
      <c r="AI372" s="15"/>
      <c r="AJ372" s="16"/>
      <c r="AL372" s="15"/>
      <c r="AM372" s="16"/>
      <c r="AO372" s="15"/>
      <c r="AP372" s="16"/>
      <c r="AR372" s="15"/>
      <c r="AS372" s="16"/>
      <c r="AU372" s="15"/>
      <c r="AV372" s="16"/>
      <c r="AX372" s="15"/>
      <c r="AY372" s="400"/>
      <c r="BA372" s="15"/>
      <c r="BB372" s="16"/>
      <c r="BD372" s="15"/>
      <c r="BE372" s="16"/>
      <c r="BG372" s="15"/>
      <c r="BH372" s="16"/>
      <c r="BJ372" s="15"/>
      <c r="BK372" s="16"/>
      <c r="BM372" s="15"/>
      <c r="BN372" s="16"/>
      <c r="BP372" s="15"/>
      <c r="BQ372" s="16"/>
      <c r="BS372" s="15"/>
      <c r="BT372" s="16"/>
      <c r="BV372" s="15"/>
      <c r="BW372" s="16"/>
      <c r="BY372" s="15"/>
      <c r="BZ372" s="16"/>
      <c r="CB372" s="15"/>
      <c r="CC372" s="16"/>
      <c r="CE372" s="15"/>
      <c r="CF372" s="16"/>
      <c r="CH372" s="15"/>
      <c r="CI372" s="16"/>
      <c r="CK372" s="234" t="s">
        <v>401</v>
      </c>
      <c r="CL372" s="235">
        <v>87</v>
      </c>
      <c r="CN372" s="15"/>
      <c r="CO372" s="16"/>
    </row>
    <row r="373" spans="1:93" ht="24.95" customHeight="1">
      <c r="A373" s="407" t="str">
        <f ca="1">IFERROR(IF(INDIRECT($A$14&amp;ROW())&lt;&gt;"",COUNTIF(Summary!$B$30:$B$1105,INDIRECT($A$14&amp;ROW())),""),"")</f>
        <v/>
      </c>
      <c r="B373" s="34"/>
      <c r="C373" s="16"/>
      <c r="E373" s="15"/>
      <c r="F373" s="16"/>
      <c r="H373" s="15"/>
      <c r="I373" s="16"/>
      <c r="K373" s="15"/>
      <c r="L373" s="16"/>
      <c r="N373" s="15"/>
      <c r="O373" s="16"/>
      <c r="Q373" s="15"/>
      <c r="R373" s="16"/>
      <c r="T373" s="15"/>
      <c r="U373" s="16"/>
      <c r="W373" s="15"/>
      <c r="X373" s="16"/>
      <c r="Z373" s="15"/>
      <c r="AA373" s="16"/>
      <c r="AC373" s="15"/>
      <c r="AD373" s="16"/>
      <c r="AF373" s="15"/>
      <c r="AG373" s="16"/>
      <c r="AI373" s="15"/>
      <c r="AJ373" s="16"/>
      <c r="AL373" s="15"/>
      <c r="AM373" s="16"/>
      <c r="AO373" s="15"/>
      <c r="AP373" s="16"/>
      <c r="AR373" s="15"/>
      <c r="AS373" s="16"/>
      <c r="AU373" s="15"/>
      <c r="AV373" s="16"/>
      <c r="AX373" s="15"/>
      <c r="AY373" s="400"/>
      <c r="BA373" s="15"/>
      <c r="BB373" s="16"/>
      <c r="BD373" s="15"/>
      <c r="BE373" s="16"/>
      <c r="BG373" s="15"/>
      <c r="BH373" s="16"/>
      <c r="BJ373" s="15"/>
      <c r="BK373" s="16"/>
      <c r="BM373" s="15"/>
      <c r="BN373" s="16"/>
      <c r="BP373" s="15"/>
      <c r="BQ373" s="16"/>
      <c r="BS373" s="15"/>
      <c r="BT373" s="16"/>
      <c r="BV373" s="15"/>
      <c r="BW373" s="16"/>
      <c r="BY373" s="15"/>
      <c r="BZ373" s="16"/>
      <c r="CB373" s="15"/>
      <c r="CC373" s="16"/>
      <c r="CE373" s="15"/>
      <c r="CF373" s="16"/>
      <c r="CH373" s="15"/>
      <c r="CI373" s="16"/>
      <c r="CK373" s="234" t="s">
        <v>402</v>
      </c>
      <c r="CL373" s="235">
        <v>72</v>
      </c>
      <c r="CN373" s="15"/>
      <c r="CO373" s="16"/>
    </row>
    <row r="374" spans="1:93" ht="24.95" customHeight="1">
      <c r="A374" s="407" t="str">
        <f ca="1">IFERROR(IF(INDIRECT($A$14&amp;ROW())&lt;&gt;"",COUNTIF(Summary!$B$30:$B$1105,INDIRECT($A$14&amp;ROW())),""),"")</f>
        <v/>
      </c>
      <c r="B374" s="34"/>
      <c r="C374" s="16"/>
      <c r="E374" s="15"/>
      <c r="F374" s="16"/>
      <c r="H374" s="15"/>
      <c r="I374" s="16"/>
      <c r="K374" s="15"/>
      <c r="L374" s="16"/>
      <c r="N374" s="15"/>
      <c r="O374" s="16"/>
      <c r="Q374" s="15"/>
      <c r="R374" s="16"/>
      <c r="T374" s="15"/>
      <c r="U374" s="16"/>
      <c r="W374" s="15"/>
      <c r="X374" s="16"/>
      <c r="Z374" s="15"/>
      <c r="AA374" s="16"/>
      <c r="AC374" s="15"/>
      <c r="AD374" s="16"/>
      <c r="AF374" s="15"/>
      <c r="AG374" s="16"/>
      <c r="AI374" s="15"/>
      <c r="AJ374" s="16"/>
      <c r="AL374" s="15"/>
      <c r="AM374" s="16"/>
      <c r="AO374" s="15"/>
      <c r="AP374" s="16"/>
      <c r="AR374" s="15"/>
      <c r="AS374" s="16"/>
      <c r="AU374" s="15"/>
      <c r="AV374" s="16"/>
      <c r="AX374" s="15"/>
      <c r="AY374" s="400"/>
      <c r="BA374" s="15"/>
      <c r="BB374" s="16"/>
      <c r="BD374" s="15"/>
      <c r="BE374" s="16"/>
      <c r="BG374" s="15"/>
      <c r="BH374" s="16"/>
      <c r="BJ374" s="15"/>
      <c r="BK374" s="16"/>
      <c r="BM374" s="15"/>
      <c r="BN374" s="16"/>
      <c r="BP374" s="15"/>
      <c r="BQ374" s="16"/>
      <c r="BS374" s="15"/>
      <c r="BT374" s="16"/>
      <c r="BV374" s="15"/>
      <c r="BW374" s="16"/>
      <c r="BY374" s="15"/>
      <c r="BZ374" s="16"/>
      <c r="CB374" s="15"/>
      <c r="CC374" s="16"/>
      <c r="CE374" s="15"/>
      <c r="CF374" s="16"/>
      <c r="CH374" s="15"/>
      <c r="CI374" s="16"/>
      <c r="CK374" s="234" t="s">
        <v>403</v>
      </c>
      <c r="CL374" s="235">
        <v>327</v>
      </c>
      <c r="CN374" s="15"/>
      <c r="CO374" s="16"/>
    </row>
    <row r="375" spans="1:93" ht="24.95" customHeight="1">
      <c r="A375" s="407" t="str">
        <f ca="1">IFERROR(IF(INDIRECT($A$14&amp;ROW())&lt;&gt;"",COUNTIF(Summary!$B$30:$B$1105,INDIRECT($A$14&amp;ROW())),""),"")</f>
        <v/>
      </c>
      <c r="B375" s="34"/>
      <c r="C375" s="16"/>
      <c r="E375" s="15"/>
      <c r="F375" s="16"/>
      <c r="H375" s="15"/>
      <c r="I375" s="16"/>
      <c r="K375" s="15"/>
      <c r="L375" s="16"/>
      <c r="N375" s="15"/>
      <c r="O375" s="16"/>
      <c r="Q375" s="15"/>
      <c r="R375" s="16"/>
      <c r="T375" s="15"/>
      <c r="U375" s="16"/>
      <c r="W375" s="15"/>
      <c r="X375" s="16"/>
      <c r="Z375" s="15"/>
      <c r="AA375" s="16"/>
      <c r="AC375" s="15"/>
      <c r="AD375" s="16"/>
      <c r="AF375" s="15"/>
      <c r="AG375" s="16"/>
      <c r="AI375" s="15"/>
      <c r="AJ375" s="16"/>
      <c r="AL375" s="15"/>
      <c r="AM375" s="16"/>
      <c r="AO375" s="15"/>
      <c r="AP375" s="16"/>
      <c r="AR375" s="15"/>
      <c r="AS375" s="16"/>
      <c r="AU375" s="15"/>
      <c r="AV375" s="16"/>
      <c r="AX375" s="15"/>
      <c r="AY375" s="400"/>
      <c r="BA375" s="15"/>
      <c r="BB375" s="16"/>
      <c r="BD375" s="15"/>
      <c r="BE375" s="16"/>
      <c r="BG375" s="15"/>
      <c r="BH375" s="16"/>
      <c r="BJ375" s="15"/>
      <c r="BK375" s="16"/>
      <c r="BM375" s="15"/>
      <c r="BN375" s="16"/>
      <c r="BP375" s="15"/>
      <c r="BQ375" s="16"/>
      <c r="BS375" s="15"/>
      <c r="BT375" s="16"/>
      <c r="BV375" s="15"/>
      <c r="BW375" s="16"/>
      <c r="BY375" s="15"/>
      <c r="BZ375" s="16"/>
      <c r="CB375" s="15"/>
      <c r="CC375" s="16"/>
      <c r="CE375" s="15"/>
      <c r="CF375" s="16"/>
      <c r="CH375" s="15"/>
      <c r="CI375" s="16"/>
      <c r="CK375" s="234" t="s">
        <v>404</v>
      </c>
      <c r="CL375" s="235">
        <v>731</v>
      </c>
      <c r="CN375" s="15"/>
      <c r="CO375" s="16"/>
    </row>
    <row r="376" spans="1:93" ht="24.95" customHeight="1">
      <c r="A376" s="407" t="str">
        <f ca="1">IFERROR(IF(INDIRECT($A$14&amp;ROW())&lt;&gt;"",COUNTIF(Summary!$B$30:$B$1105,INDIRECT($A$14&amp;ROW())),""),"")</f>
        <v/>
      </c>
      <c r="B376" s="34"/>
      <c r="C376" s="16"/>
      <c r="E376" s="15"/>
      <c r="F376" s="16"/>
      <c r="H376" s="15"/>
      <c r="I376" s="16"/>
      <c r="K376" s="15"/>
      <c r="L376" s="16"/>
      <c r="N376" s="15"/>
      <c r="O376" s="16"/>
      <c r="Q376" s="15"/>
      <c r="R376" s="16"/>
      <c r="T376" s="15"/>
      <c r="U376" s="16"/>
      <c r="W376" s="15"/>
      <c r="X376" s="16"/>
      <c r="Z376" s="15"/>
      <c r="AA376" s="16"/>
      <c r="AC376" s="15"/>
      <c r="AD376" s="16"/>
      <c r="AF376" s="15"/>
      <c r="AG376" s="16"/>
      <c r="AI376" s="15"/>
      <c r="AJ376" s="16"/>
      <c r="AL376" s="15"/>
      <c r="AM376" s="16"/>
      <c r="AO376" s="15"/>
      <c r="AP376" s="16"/>
      <c r="AR376" s="15"/>
      <c r="AS376" s="16"/>
      <c r="AU376" s="15"/>
      <c r="AV376" s="16"/>
      <c r="AX376" s="15"/>
      <c r="AY376" s="400"/>
      <c r="BA376" s="15"/>
      <c r="BB376" s="16"/>
      <c r="BD376" s="15"/>
      <c r="BE376" s="16"/>
      <c r="BG376" s="15"/>
      <c r="BH376" s="16"/>
      <c r="BJ376" s="15"/>
      <c r="BK376" s="16"/>
      <c r="BM376" s="15"/>
      <c r="BN376" s="16"/>
      <c r="BP376" s="15"/>
      <c r="BQ376" s="16"/>
      <c r="BS376" s="15"/>
      <c r="BT376" s="16"/>
      <c r="BV376" s="15"/>
      <c r="BW376" s="16"/>
      <c r="BY376" s="15"/>
      <c r="BZ376" s="16"/>
      <c r="CB376" s="15"/>
      <c r="CC376" s="16"/>
      <c r="CE376" s="15"/>
      <c r="CF376" s="16"/>
      <c r="CH376" s="15"/>
      <c r="CI376" s="16"/>
      <c r="CK376" s="234" t="s">
        <v>1233</v>
      </c>
      <c r="CL376" s="235">
        <v>5</v>
      </c>
      <c r="CN376" s="15"/>
      <c r="CO376" s="16"/>
    </row>
    <row r="377" spans="1:93" ht="24.95" customHeight="1">
      <c r="A377" s="407" t="str">
        <f ca="1">IFERROR(IF(INDIRECT($A$14&amp;ROW())&lt;&gt;"",COUNTIF(Summary!$B$30:$B$1105,INDIRECT($A$14&amp;ROW())),""),"")</f>
        <v/>
      </c>
      <c r="B377" s="34"/>
      <c r="C377" s="16"/>
      <c r="E377" s="15"/>
      <c r="F377" s="16"/>
      <c r="H377" s="15"/>
      <c r="I377" s="16"/>
      <c r="K377" s="15"/>
      <c r="L377" s="16"/>
      <c r="N377" s="15"/>
      <c r="O377" s="16"/>
      <c r="Q377" s="15"/>
      <c r="R377" s="16"/>
      <c r="T377" s="15"/>
      <c r="U377" s="16"/>
      <c r="W377" s="15"/>
      <c r="X377" s="16"/>
      <c r="Z377" s="15"/>
      <c r="AA377" s="16"/>
      <c r="AC377" s="15"/>
      <c r="AD377" s="16"/>
      <c r="AF377" s="15"/>
      <c r="AG377" s="16"/>
      <c r="AI377" s="15"/>
      <c r="AJ377" s="16"/>
      <c r="AL377" s="15"/>
      <c r="AM377" s="16"/>
      <c r="AO377" s="15"/>
      <c r="AP377" s="16"/>
      <c r="AR377" s="15"/>
      <c r="AS377" s="16"/>
      <c r="AU377" s="15"/>
      <c r="AV377" s="16"/>
      <c r="AX377" s="15"/>
      <c r="AY377" s="400"/>
      <c r="BA377" s="15"/>
      <c r="BB377" s="16"/>
      <c r="BD377" s="15"/>
      <c r="BE377" s="16"/>
      <c r="BG377" s="15"/>
      <c r="BH377" s="16"/>
      <c r="BJ377" s="15"/>
      <c r="BK377" s="16"/>
      <c r="BM377" s="15"/>
      <c r="BN377" s="16"/>
      <c r="BP377" s="15"/>
      <c r="BQ377" s="16"/>
      <c r="BS377" s="15"/>
      <c r="BT377" s="16"/>
      <c r="BV377" s="15"/>
      <c r="BW377" s="16"/>
      <c r="BY377" s="15"/>
      <c r="BZ377" s="16"/>
      <c r="CB377" s="15"/>
      <c r="CC377" s="16"/>
      <c r="CE377" s="15"/>
      <c r="CF377" s="16"/>
      <c r="CH377" s="15"/>
      <c r="CI377" s="16"/>
      <c r="CK377" s="234" t="s">
        <v>405</v>
      </c>
      <c r="CL377" s="235">
        <v>212</v>
      </c>
      <c r="CN377" s="15"/>
      <c r="CO377" s="16"/>
    </row>
    <row r="378" spans="1:93" ht="24.95" customHeight="1">
      <c r="A378" s="407" t="str">
        <f ca="1">IFERROR(IF(INDIRECT($A$14&amp;ROW())&lt;&gt;"",COUNTIF(Summary!$B$30:$B$1105,INDIRECT($A$14&amp;ROW())),""),"")</f>
        <v/>
      </c>
      <c r="B378" s="34"/>
      <c r="C378" s="16"/>
      <c r="E378" s="15"/>
      <c r="F378" s="16"/>
      <c r="H378" s="15"/>
      <c r="I378" s="16"/>
      <c r="K378" s="15"/>
      <c r="L378" s="16"/>
      <c r="N378" s="15"/>
      <c r="O378" s="16"/>
      <c r="Q378" s="15"/>
      <c r="R378" s="16"/>
      <c r="T378" s="15"/>
      <c r="U378" s="16"/>
      <c r="W378" s="15"/>
      <c r="X378" s="16"/>
      <c r="Z378" s="15"/>
      <c r="AA378" s="16"/>
      <c r="AC378" s="15"/>
      <c r="AD378" s="16"/>
      <c r="AF378" s="15"/>
      <c r="AG378" s="16"/>
      <c r="AI378" s="15"/>
      <c r="AJ378" s="16"/>
      <c r="AL378" s="15"/>
      <c r="AM378" s="16"/>
      <c r="AO378" s="15"/>
      <c r="AP378" s="16"/>
      <c r="AR378" s="15"/>
      <c r="AS378" s="16"/>
      <c r="AU378" s="15"/>
      <c r="AV378" s="16"/>
      <c r="AX378" s="15"/>
      <c r="AY378" s="400"/>
      <c r="BA378" s="15"/>
      <c r="BB378" s="16"/>
      <c r="BD378" s="15"/>
      <c r="BE378" s="16"/>
      <c r="BG378" s="15"/>
      <c r="BH378" s="16"/>
      <c r="BJ378" s="15"/>
      <c r="BK378" s="16"/>
      <c r="BM378" s="15"/>
      <c r="BN378" s="16"/>
      <c r="BP378" s="15"/>
      <c r="BQ378" s="16"/>
      <c r="BS378" s="15"/>
      <c r="BT378" s="16"/>
      <c r="BV378" s="15"/>
      <c r="BW378" s="16"/>
      <c r="BY378" s="15"/>
      <c r="BZ378" s="16"/>
      <c r="CB378" s="15"/>
      <c r="CC378" s="16"/>
      <c r="CE378" s="15"/>
      <c r="CF378" s="16"/>
      <c r="CH378" s="15"/>
      <c r="CI378" s="16"/>
      <c r="CK378" s="234" t="s">
        <v>406</v>
      </c>
      <c r="CL378" s="235">
        <v>71</v>
      </c>
      <c r="CN378" s="15"/>
      <c r="CO378" s="16"/>
    </row>
    <row r="379" spans="1:93" ht="24.95" customHeight="1">
      <c r="A379" s="407" t="str">
        <f ca="1">IFERROR(IF(INDIRECT($A$14&amp;ROW())&lt;&gt;"",COUNTIF(Summary!$B$30:$B$1105,INDIRECT($A$14&amp;ROW())),""),"")</f>
        <v/>
      </c>
      <c r="B379" s="34"/>
      <c r="C379" s="16"/>
      <c r="E379" s="15"/>
      <c r="F379" s="16"/>
      <c r="H379" s="15"/>
      <c r="I379" s="16"/>
      <c r="K379" s="15"/>
      <c r="L379" s="16"/>
      <c r="N379" s="15"/>
      <c r="O379" s="16"/>
      <c r="Q379" s="15"/>
      <c r="R379" s="16"/>
      <c r="T379" s="15"/>
      <c r="U379" s="16"/>
      <c r="W379" s="15"/>
      <c r="X379" s="16"/>
      <c r="Z379" s="15"/>
      <c r="AA379" s="16"/>
      <c r="AC379" s="15"/>
      <c r="AD379" s="16"/>
      <c r="AF379" s="15"/>
      <c r="AG379" s="16"/>
      <c r="AI379" s="15"/>
      <c r="AJ379" s="16"/>
      <c r="AL379" s="15"/>
      <c r="AM379" s="16"/>
      <c r="AO379" s="15"/>
      <c r="AP379" s="16"/>
      <c r="AR379" s="15"/>
      <c r="AS379" s="16"/>
      <c r="AU379" s="15"/>
      <c r="AV379" s="16"/>
      <c r="AX379" s="15"/>
      <c r="AY379" s="400"/>
      <c r="BA379" s="15"/>
      <c r="BB379" s="16"/>
      <c r="BD379" s="15"/>
      <c r="BE379" s="16"/>
      <c r="BG379" s="15"/>
      <c r="BH379" s="16"/>
      <c r="BJ379" s="15"/>
      <c r="BK379" s="16"/>
      <c r="BM379" s="15"/>
      <c r="BN379" s="16"/>
      <c r="BP379" s="15"/>
      <c r="BQ379" s="16"/>
      <c r="BS379" s="15"/>
      <c r="BT379" s="16"/>
      <c r="BV379" s="15"/>
      <c r="BW379" s="16"/>
      <c r="BY379" s="15"/>
      <c r="BZ379" s="16"/>
      <c r="CB379" s="15"/>
      <c r="CC379" s="16"/>
      <c r="CE379" s="15"/>
      <c r="CF379" s="16"/>
      <c r="CH379" s="15"/>
      <c r="CI379" s="16"/>
      <c r="CK379" s="234" t="s">
        <v>1234</v>
      </c>
      <c r="CL379" s="235">
        <v>1</v>
      </c>
      <c r="CN379" s="15"/>
      <c r="CO379" s="16"/>
    </row>
    <row r="380" spans="1:93" ht="24.95" customHeight="1">
      <c r="A380" s="407" t="str">
        <f ca="1">IFERROR(IF(INDIRECT($A$14&amp;ROW())&lt;&gt;"",COUNTIF(Summary!$B$30:$B$1105,INDIRECT($A$14&amp;ROW())),""),"")</f>
        <v/>
      </c>
      <c r="B380" s="34"/>
      <c r="C380" s="16"/>
      <c r="E380" s="15"/>
      <c r="F380" s="16"/>
      <c r="H380" s="15"/>
      <c r="I380" s="16"/>
      <c r="K380" s="15"/>
      <c r="L380" s="16"/>
      <c r="N380" s="15"/>
      <c r="O380" s="16"/>
      <c r="Q380" s="15"/>
      <c r="R380" s="16"/>
      <c r="T380" s="15"/>
      <c r="U380" s="16"/>
      <c r="W380" s="15"/>
      <c r="X380" s="16"/>
      <c r="Z380" s="15"/>
      <c r="AA380" s="16"/>
      <c r="AC380" s="15"/>
      <c r="AD380" s="16"/>
      <c r="AF380" s="15"/>
      <c r="AG380" s="16"/>
      <c r="AI380" s="15"/>
      <c r="AJ380" s="16"/>
      <c r="AL380" s="15"/>
      <c r="AM380" s="16"/>
      <c r="AO380" s="15"/>
      <c r="AP380" s="16"/>
      <c r="AR380" s="15"/>
      <c r="AS380" s="16"/>
      <c r="AU380" s="15"/>
      <c r="AV380" s="16"/>
      <c r="AX380" s="15"/>
      <c r="AY380" s="400"/>
      <c r="BA380" s="15"/>
      <c r="BB380" s="16"/>
      <c r="BD380" s="15"/>
      <c r="BE380" s="16"/>
      <c r="BG380" s="15"/>
      <c r="BH380" s="16"/>
      <c r="BJ380" s="15"/>
      <c r="BK380" s="16"/>
      <c r="BM380" s="15"/>
      <c r="BN380" s="16"/>
      <c r="BP380" s="15"/>
      <c r="BQ380" s="16"/>
      <c r="BS380" s="15"/>
      <c r="BT380" s="16"/>
      <c r="BV380" s="15"/>
      <c r="BW380" s="16"/>
      <c r="BY380" s="15"/>
      <c r="BZ380" s="16"/>
      <c r="CB380" s="15"/>
      <c r="CC380" s="16"/>
      <c r="CE380" s="15"/>
      <c r="CF380" s="16"/>
      <c r="CH380" s="15"/>
      <c r="CI380" s="16"/>
      <c r="CK380" s="234" t="s">
        <v>1235</v>
      </c>
      <c r="CL380" s="235">
        <v>1</v>
      </c>
      <c r="CN380" s="15"/>
      <c r="CO380" s="16"/>
    </row>
    <row r="381" spans="1:93" ht="24.95" customHeight="1">
      <c r="A381" s="407" t="str">
        <f ca="1">IFERROR(IF(INDIRECT($A$14&amp;ROW())&lt;&gt;"",COUNTIF(Summary!$B$30:$B$1105,INDIRECT($A$14&amp;ROW())),""),"")</f>
        <v/>
      </c>
      <c r="B381" s="34"/>
      <c r="C381" s="16"/>
      <c r="E381" s="15"/>
      <c r="F381" s="16"/>
      <c r="H381" s="15"/>
      <c r="I381" s="16"/>
      <c r="K381" s="15"/>
      <c r="L381" s="16"/>
      <c r="N381" s="15"/>
      <c r="O381" s="16"/>
      <c r="Q381" s="15"/>
      <c r="R381" s="16"/>
      <c r="T381" s="15"/>
      <c r="U381" s="16"/>
      <c r="W381" s="15"/>
      <c r="X381" s="16"/>
      <c r="Z381" s="15"/>
      <c r="AA381" s="16"/>
      <c r="AC381" s="15"/>
      <c r="AD381" s="16"/>
      <c r="AF381" s="15"/>
      <c r="AG381" s="16"/>
      <c r="AI381" s="15"/>
      <c r="AJ381" s="16"/>
      <c r="AL381" s="15"/>
      <c r="AM381" s="16"/>
      <c r="AO381" s="15"/>
      <c r="AP381" s="16"/>
      <c r="AR381" s="15"/>
      <c r="AS381" s="16"/>
      <c r="AU381" s="15"/>
      <c r="AV381" s="16"/>
      <c r="AX381" s="15"/>
      <c r="AY381" s="400"/>
      <c r="BA381" s="15"/>
      <c r="BB381" s="16"/>
      <c r="BD381" s="15"/>
      <c r="BE381" s="16"/>
      <c r="BG381" s="15"/>
      <c r="BH381" s="16"/>
      <c r="BJ381" s="15"/>
      <c r="BK381" s="16"/>
      <c r="BM381" s="15"/>
      <c r="BN381" s="16"/>
      <c r="BP381" s="15"/>
      <c r="BQ381" s="16"/>
      <c r="BS381" s="15"/>
      <c r="BT381" s="16"/>
      <c r="BV381" s="15"/>
      <c r="BW381" s="16"/>
      <c r="BY381" s="15"/>
      <c r="BZ381" s="16"/>
      <c r="CB381" s="15"/>
      <c r="CC381" s="16"/>
      <c r="CE381" s="15"/>
      <c r="CF381" s="16"/>
      <c r="CH381" s="15"/>
      <c r="CI381" s="16"/>
      <c r="CK381" s="234" t="s">
        <v>1236</v>
      </c>
      <c r="CL381" s="235">
        <v>1</v>
      </c>
      <c r="CN381" s="15"/>
      <c r="CO381" s="16"/>
    </row>
    <row r="382" spans="1:93" ht="24.95" customHeight="1">
      <c r="A382" s="407" t="str">
        <f ca="1">IFERROR(IF(INDIRECT($A$14&amp;ROW())&lt;&gt;"",COUNTIF(Summary!$B$30:$B$1105,INDIRECT($A$14&amp;ROW())),""),"")</f>
        <v/>
      </c>
      <c r="B382" s="34"/>
      <c r="C382" s="16"/>
      <c r="E382" s="15"/>
      <c r="F382" s="16"/>
      <c r="H382" s="15"/>
      <c r="I382" s="16"/>
      <c r="K382" s="15"/>
      <c r="L382" s="16"/>
      <c r="N382" s="15"/>
      <c r="O382" s="16"/>
      <c r="Q382" s="15"/>
      <c r="R382" s="16"/>
      <c r="T382" s="15"/>
      <c r="U382" s="16"/>
      <c r="W382" s="15"/>
      <c r="X382" s="16"/>
      <c r="Z382" s="15"/>
      <c r="AA382" s="16"/>
      <c r="AC382" s="15"/>
      <c r="AD382" s="16"/>
      <c r="AF382" s="15"/>
      <c r="AG382" s="16"/>
      <c r="AI382" s="15"/>
      <c r="AJ382" s="16"/>
      <c r="AL382" s="15"/>
      <c r="AM382" s="16"/>
      <c r="AO382" s="15"/>
      <c r="AP382" s="16"/>
      <c r="AR382" s="15"/>
      <c r="AS382" s="16"/>
      <c r="AU382" s="15"/>
      <c r="AV382" s="16"/>
      <c r="AX382" s="15"/>
      <c r="AY382" s="400"/>
      <c r="BA382" s="15"/>
      <c r="BB382" s="16"/>
      <c r="BD382" s="15"/>
      <c r="BE382" s="16"/>
      <c r="BG382" s="15"/>
      <c r="BH382" s="16"/>
      <c r="BJ382" s="15"/>
      <c r="BK382" s="16"/>
      <c r="BM382" s="15"/>
      <c r="BN382" s="16"/>
      <c r="BP382" s="15"/>
      <c r="BQ382" s="16"/>
      <c r="BS382" s="15"/>
      <c r="BT382" s="16"/>
      <c r="BV382" s="15"/>
      <c r="BW382" s="16"/>
      <c r="BY382" s="15"/>
      <c r="BZ382" s="16"/>
      <c r="CB382" s="15"/>
      <c r="CC382" s="16"/>
      <c r="CE382" s="15"/>
      <c r="CF382" s="16"/>
      <c r="CH382" s="15"/>
      <c r="CI382" s="16"/>
      <c r="CK382" s="234" t="s">
        <v>407</v>
      </c>
      <c r="CL382" s="235">
        <v>193</v>
      </c>
      <c r="CN382" s="15"/>
      <c r="CO382" s="16"/>
    </row>
    <row r="383" spans="1:93" ht="24.95" customHeight="1">
      <c r="A383" s="407" t="str">
        <f ca="1">IFERROR(IF(INDIRECT($A$14&amp;ROW())&lt;&gt;"",COUNTIF(Summary!$B$30:$B$1105,INDIRECT($A$14&amp;ROW())),""),"")</f>
        <v/>
      </c>
      <c r="B383" s="34"/>
      <c r="C383" s="16"/>
      <c r="E383" s="15"/>
      <c r="F383" s="16"/>
      <c r="H383" s="15"/>
      <c r="I383" s="16"/>
      <c r="K383" s="15"/>
      <c r="L383" s="16"/>
      <c r="N383" s="15"/>
      <c r="O383" s="16"/>
      <c r="Q383" s="15"/>
      <c r="R383" s="16"/>
      <c r="T383" s="15"/>
      <c r="U383" s="16"/>
      <c r="W383" s="15"/>
      <c r="X383" s="16"/>
      <c r="Z383" s="15"/>
      <c r="AA383" s="16"/>
      <c r="AC383" s="15"/>
      <c r="AD383" s="16"/>
      <c r="AF383" s="15"/>
      <c r="AG383" s="16"/>
      <c r="AI383" s="15"/>
      <c r="AJ383" s="16"/>
      <c r="AL383" s="15"/>
      <c r="AM383" s="16"/>
      <c r="AO383" s="15"/>
      <c r="AP383" s="16"/>
      <c r="AR383" s="15"/>
      <c r="AS383" s="16"/>
      <c r="AU383" s="15"/>
      <c r="AV383" s="16"/>
      <c r="AX383" s="15"/>
      <c r="AY383" s="400"/>
      <c r="BA383" s="15"/>
      <c r="BB383" s="16"/>
      <c r="BD383" s="15"/>
      <c r="BE383" s="16"/>
      <c r="BG383" s="15"/>
      <c r="BH383" s="16"/>
      <c r="BJ383" s="15"/>
      <c r="BK383" s="16"/>
      <c r="BM383" s="15"/>
      <c r="BN383" s="16"/>
      <c r="BP383" s="15"/>
      <c r="BQ383" s="16"/>
      <c r="BS383" s="15"/>
      <c r="BT383" s="16"/>
      <c r="BV383" s="15"/>
      <c r="BW383" s="16"/>
      <c r="BY383" s="15"/>
      <c r="BZ383" s="16"/>
      <c r="CB383" s="15"/>
      <c r="CC383" s="16"/>
      <c r="CE383" s="15"/>
      <c r="CF383" s="16"/>
      <c r="CH383" s="15"/>
      <c r="CI383" s="16"/>
      <c r="CK383" s="234" t="s">
        <v>1237</v>
      </c>
      <c r="CL383" s="235">
        <v>18</v>
      </c>
      <c r="CN383" s="15"/>
      <c r="CO383" s="16"/>
    </row>
    <row r="384" spans="1:93" ht="24.95" customHeight="1">
      <c r="A384" s="407" t="str">
        <f ca="1">IFERROR(IF(INDIRECT($A$14&amp;ROW())&lt;&gt;"",COUNTIF(Summary!$B$30:$B$1105,INDIRECT($A$14&amp;ROW())),""),"")</f>
        <v/>
      </c>
      <c r="B384" s="34"/>
      <c r="C384" s="16"/>
      <c r="E384" s="15"/>
      <c r="F384" s="16"/>
      <c r="H384" s="15"/>
      <c r="I384" s="16"/>
      <c r="K384" s="15"/>
      <c r="L384" s="16"/>
      <c r="N384" s="15"/>
      <c r="O384" s="16"/>
      <c r="Q384" s="15"/>
      <c r="R384" s="16"/>
      <c r="T384" s="15"/>
      <c r="U384" s="16"/>
      <c r="W384" s="15"/>
      <c r="X384" s="16"/>
      <c r="Z384" s="15"/>
      <c r="AA384" s="16"/>
      <c r="AC384" s="15"/>
      <c r="AD384" s="16"/>
      <c r="AF384" s="15"/>
      <c r="AG384" s="16"/>
      <c r="AI384" s="15"/>
      <c r="AJ384" s="16"/>
      <c r="AL384" s="15"/>
      <c r="AM384" s="16"/>
      <c r="AO384" s="15"/>
      <c r="AP384" s="16"/>
      <c r="AR384" s="15"/>
      <c r="AS384" s="16"/>
      <c r="AU384" s="15"/>
      <c r="AV384" s="16"/>
      <c r="AX384" s="15"/>
      <c r="AY384" s="400"/>
      <c r="BA384" s="15"/>
      <c r="BB384" s="16"/>
      <c r="BD384" s="15"/>
      <c r="BE384" s="16"/>
      <c r="BG384" s="15"/>
      <c r="BH384" s="16"/>
      <c r="BJ384" s="15"/>
      <c r="BK384" s="16"/>
      <c r="BM384" s="15"/>
      <c r="BN384" s="16"/>
      <c r="BP384" s="15"/>
      <c r="BQ384" s="16"/>
      <c r="BS384" s="15"/>
      <c r="BT384" s="16"/>
      <c r="BV384" s="15"/>
      <c r="BW384" s="16"/>
      <c r="BY384" s="15"/>
      <c r="BZ384" s="16"/>
      <c r="CB384" s="15"/>
      <c r="CC384" s="16"/>
      <c r="CE384" s="15"/>
      <c r="CF384" s="16"/>
      <c r="CH384" s="15"/>
      <c r="CI384" s="16"/>
      <c r="CK384" s="234" t="s">
        <v>1285</v>
      </c>
      <c r="CL384" s="235">
        <v>3</v>
      </c>
      <c r="CN384" s="15"/>
      <c r="CO384" s="16"/>
    </row>
    <row r="385" spans="1:93" ht="24.95" customHeight="1">
      <c r="A385" s="407" t="str">
        <f ca="1">IFERROR(IF(INDIRECT($A$14&amp;ROW())&lt;&gt;"",COUNTIF(Summary!$B$30:$B$1105,INDIRECT($A$14&amp;ROW())),""),"")</f>
        <v/>
      </c>
      <c r="B385" s="34"/>
      <c r="C385" s="16"/>
      <c r="E385" s="15"/>
      <c r="F385" s="16"/>
      <c r="H385" s="15"/>
      <c r="I385" s="16"/>
      <c r="K385" s="15"/>
      <c r="L385" s="16"/>
      <c r="N385" s="15"/>
      <c r="O385" s="16"/>
      <c r="Q385" s="15"/>
      <c r="R385" s="16"/>
      <c r="T385" s="15"/>
      <c r="U385" s="16"/>
      <c r="W385" s="15"/>
      <c r="X385" s="16"/>
      <c r="Z385" s="15"/>
      <c r="AA385" s="16"/>
      <c r="AC385" s="15"/>
      <c r="AD385" s="16"/>
      <c r="AF385" s="15"/>
      <c r="AG385" s="16"/>
      <c r="AI385" s="15"/>
      <c r="AJ385" s="16"/>
      <c r="AL385" s="15"/>
      <c r="AM385" s="16"/>
      <c r="AO385" s="15"/>
      <c r="AP385" s="16"/>
      <c r="AR385" s="15"/>
      <c r="AS385" s="16"/>
      <c r="AU385" s="15"/>
      <c r="AV385" s="16"/>
      <c r="AX385" s="15"/>
      <c r="AY385" s="400"/>
      <c r="BA385" s="15"/>
      <c r="BB385" s="16"/>
      <c r="BD385" s="15"/>
      <c r="BE385" s="16"/>
      <c r="BG385" s="15"/>
      <c r="BH385" s="16"/>
      <c r="BJ385" s="15"/>
      <c r="BK385" s="16"/>
      <c r="BM385" s="15"/>
      <c r="BN385" s="16"/>
      <c r="BP385" s="15"/>
      <c r="BQ385" s="16"/>
      <c r="BS385" s="15"/>
      <c r="BT385" s="16"/>
      <c r="BV385" s="15"/>
      <c r="BW385" s="16"/>
      <c r="BY385" s="15"/>
      <c r="BZ385" s="16"/>
      <c r="CB385" s="15"/>
      <c r="CC385" s="16"/>
      <c r="CE385" s="15"/>
      <c r="CF385" s="16"/>
      <c r="CH385" s="15"/>
      <c r="CI385" s="16"/>
      <c r="CK385" s="234" t="s">
        <v>1286</v>
      </c>
      <c r="CL385" s="235">
        <v>67</v>
      </c>
      <c r="CN385" s="15"/>
      <c r="CO385" s="16"/>
    </row>
    <row r="386" spans="1:93" ht="24.95" customHeight="1">
      <c r="A386" s="407" t="str">
        <f ca="1">IFERROR(IF(INDIRECT($A$14&amp;ROW())&lt;&gt;"",COUNTIF(Summary!$B$30:$B$1105,INDIRECT($A$14&amp;ROW())),""),"")</f>
        <v/>
      </c>
      <c r="B386" s="34"/>
      <c r="C386" s="16"/>
      <c r="E386" s="15"/>
      <c r="F386" s="16"/>
      <c r="H386" s="15"/>
      <c r="I386" s="16"/>
      <c r="K386" s="15"/>
      <c r="L386" s="16"/>
      <c r="N386" s="15"/>
      <c r="O386" s="16"/>
      <c r="Q386" s="15"/>
      <c r="R386" s="16"/>
      <c r="T386" s="15"/>
      <c r="U386" s="16"/>
      <c r="W386" s="15"/>
      <c r="X386" s="16"/>
      <c r="Z386" s="15"/>
      <c r="AA386" s="16"/>
      <c r="AC386" s="15"/>
      <c r="AD386" s="16"/>
      <c r="AF386" s="15"/>
      <c r="AG386" s="16"/>
      <c r="AI386" s="15"/>
      <c r="AJ386" s="16"/>
      <c r="AL386" s="15"/>
      <c r="AM386" s="16"/>
      <c r="AO386" s="15"/>
      <c r="AP386" s="16"/>
      <c r="AR386" s="15"/>
      <c r="AS386" s="16"/>
      <c r="AU386" s="15"/>
      <c r="AV386" s="16"/>
      <c r="AX386" s="15"/>
      <c r="AY386" s="400"/>
      <c r="BA386" s="15"/>
      <c r="BB386" s="16"/>
      <c r="BD386" s="15"/>
      <c r="BE386" s="16"/>
      <c r="BG386" s="15"/>
      <c r="BH386" s="16"/>
      <c r="BJ386" s="15"/>
      <c r="BK386" s="16"/>
      <c r="BM386" s="15"/>
      <c r="BN386" s="16"/>
      <c r="BP386" s="15"/>
      <c r="BQ386" s="16"/>
      <c r="BS386" s="15"/>
      <c r="BT386" s="16"/>
      <c r="BV386" s="15"/>
      <c r="BW386" s="16"/>
      <c r="BY386" s="15"/>
      <c r="BZ386" s="16"/>
      <c r="CB386" s="15"/>
      <c r="CC386" s="16"/>
      <c r="CE386" s="15"/>
      <c r="CF386" s="16"/>
      <c r="CH386" s="15"/>
      <c r="CI386" s="16"/>
      <c r="CK386" s="234" t="s">
        <v>408</v>
      </c>
      <c r="CL386" s="235">
        <v>48</v>
      </c>
      <c r="CN386" s="15"/>
      <c r="CO386" s="16"/>
    </row>
    <row r="387" spans="1:93" ht="24.95" customHeight="1">
      <c r="A387" s="407" t="str">
        <f ca="1">IFERROR(IF(INDIRECT($A$14&amp;ROW())&lt;&gt;"",COUNTIF(Summary!$B$30:$B$1105,INDIRECT($A$14&amp;ROW())),""),"")</f>
        <v/>
      </c>
      <c r="B387" s="34"/>
      <c r="C387" s="16"/>
      <c r="E387" s="15"/>
      <c r="F387" s="16"/>
      <c r="H387" s="15"/>
      <c r="I387" s="16"/>
      <c r="K387" s="15"/>
      <c r="L387" s="16"/>
      <c r="N387" s="15"/>
      <c r="O387" s="16"/>
      <c r="Q387" s="15"/>
      <c r="R387" s="16"/>
      <c r="T387" s="15"/>
      <c r="U387" s="16"/>
      <c r="W387" s="15"/>
      <c r="X387" s="16"/>
      <c r="Z387" s="15"/>
      <c r="AA387" s="16"/>
      <c r="AC387" s="15"/>
      <c r="AD387" s="16"/>
      <c r="AF387" s="15"/>
      <c r="AG387" s="16"/>
      <c r="AI387" s="15"/>
      <c r="AJ387" s="16"/>
      <c r="AL387" s="15"/>
      <c r="AM387" s="16"/>
      <c r="AO387" s="15"/>
      <c r="AP387" s="16"/>
      <c r="AR387" s="15"/>
      <c r="AS387" s="16"/>
      <c r="AU387" s="15"/>
      <c r="AV387" s="16"/>
      <c r="AX387" s="15"/>
      <c r="AY387" s="400"/>
      <c r="BA387" s="15"/>
      <c r="BB387" s="16"/>
      <c r="BD387" s="15"/>
      <c r="BE387" s="16"/>
      <c r="BG387" s="15"/>
      <c r="BH387" s="16"/>
      <c r="BJ387" s="15"/>
      <c r="BK387" s="16"/>
      <c r="BM387" s="15"/>
      <c r="BN387" s="16"/>
      <c r="BP387" s="15"/>
      <c r="BQ387" s="16"/>
      <c r="BS387" s="15"/>
      <c r="BT387" s="16"/>
      <c r="BV387" s="15"/>
      <c r="BW387" s="16"/>
      <c r="BY387" s="15"/>
      <c r="BZ387" s="16"/>
      <c r="CB387" s="15"/>
      <c r="CC387" s="16"/>
      <c r="CE387" s="15"/>
      <c r="CF387" s="16"/>
      <c r="CH387" s="15"/>
      <c r="CI387" s="16"/>
      <c r="CK387" s="234" t="s">
        <v>1238</v>
      </c>
      <c r="CL387" s="235">
        <v>17</v>
      </c>
      <c r="CN387" s="15"/>
      <c r="CO387" s="16"/>
    </row>
    <row r="388" spans="1:93" ht="24.95" customHeight="1">
      <c r="A388" s="407" t="str">
        <f ca="1">IFERROR(IF(INDIRECT($A$14&amp;ROW())&lt;&gt;"",COUNTIF(Summary!$B$30:$B$1105,INDIRECT($A$14&amp;ROW())),""),"")</f>
        <v/>
      </c>
      <c r="B388" s="34"/>
      <c r="C388" s="16"/>
      <c r="E388" s="15"/>
      <c r="F388" s="16"/>
      <c r="H388" s="15"/>
      <c r="I388" s="16"/>
      <c r="K388" s="15"/>
      <c r="L388" s="16"/>
      <c r="N388" s="15"/>
      <c r="O388" s="16"/>
      <c r="Q388" s="15"/>
      <c r="R388" s="16"/>
      <c r="T388" s="15"/>
      <c r="U388" s="16"/>
      <c r="W388" s="15"/>
      <c r="X388" s="16"/>
      <c r="Z388" s="15"/>
      <c r="AA388" s="16"/>
      <c r="AC388" s="15"/>
      <c r="AD388" s="16"/>
      <c r="AF388" s="15"/>
      <c r="AG388" s="16"/>
      <c r="AI388" s="15"/>
      <c r="AJ388" s="16"/>
      <c r="AL388" s="15"/>
      <c r="AM388" s="16"/>
      <c r="AO388" s="15"/>
      <c r="AP388" s="16"/>
      <c r="AR388" s="15"/>
      <c r="AS388" s="16"/>
      <c r="AU388" s="15"/>
      <c r="AV388" s="16"/>
      <c r="AX388" s="15"/>
      <c r="AY388" s="400"/>
      <c r="BA388" s="15"/>
      <c r="BB388" s="16"/>
      <c r="BD388" s="15"/>
      <c r="BE388" s="16"/>
      <c r="BG388" s="15"/>
      <c r="BH388" s="16"/>
      <c r="BJ388" s="15"/>
      <c r="BK388" s="16"/>
      <c r="BM388" s="15"/>
      <c r="BN388" s="16"/>
      <c r="BP388" s="15"/>
      <c r="BQ388" s="16"/>
      <c r="BS388" s="15"/>
      <c r="BT388" s="16"/>
      <c r="BV388" s="15"/>
      <c r="BW388" s="16"/>
      <c r="BY388" s="15"/>
      <c r="BZ388" s="16"/>
      <c r="CB388" s="15"/>
      <c r="CC388" s="16"/>
      <c r="CE388" s="15"/>
      <c r="CF388" s="16"/>
      <c r="CH388" s="15"/>
      <c r="CI388" s="16"/>
      <c r="CK388" s="234" t="s">
        <v>409</v>
      </c>
      <c r="CL388" s="235">
        <v>116</v>
      </c>
      <c r="CN388" s="15"/>
      <c r="CO388" s="16"/>
    </row>
    <row r="389" spans="1:93" ht="24.95" customHeight="1">
      <c r="A389" s="407" t="str">
        <f ca="1">IFERROR(IF(INDIRECT($A$14&amp;ROW())&lt;&gt;"",COUNTIF(Summary!$B$30:$B$1105,INDIRECT($A$14&amp;ROW())),""),"")</f>
        <v/>
      </c>
      <c r="B389" s="34"/>
      <c r="C389" s="16"/>
      <c r="E389" s="15"/>
      <c r="F389" s="16"/>
      <c r="H389" s="15"/>
      <c r="I389" s="16"/>
      <c r="K389" s="15"/>
      <c r="L389" s="16"/>
      <c r="N389" s="15"/>
      <c r="O389" s="16"/>
      <c r="Q389" s="15"/>
      <c r="R389" s="16"/>
      <c r="T389" s="15"/>
      <c r="U389" s="16"/>
      <c r="W389" s="15"/>
      <c r="X389" s="16"/>
      <c r="Z389" s="15"/>
      <c r="AA389" s="16"/>
      <c r="AC389" s="15"/>
      <c r="AD389" s="16"/>
      <c r="AF389" s="15"/>
      <c r="AG389" s="16"/>
      <c r="AI389" s="15"/>
      <c r="AJ389" s="16"/>
      <c r="AL389" s="15"/>
      <c r="AM389" s="16"/>
      <c r="AO389" s="15"/>
      <c r="AP389" s="16"/>
      <c r="AR389" s="15"/>
      <c r="AS389" s="16"/>
      <c r="AU389" s="15"/>
      <c r="AV389" s="16"/>
      <c r="AX389" s="15"/>
      <c r="AY389" s="400"/>
      <c r="BA389" s="15"/>
      <c r="BB389" s="16"/>
      <c r="BD389" s="15"/>
      <c r="BE389" s="16"/>
      <c r="BG389" s="15"/>
      <c r="BH389" s="16"/>
      <c r="BJ389" s="15"/>
      <c r="BK389" s="16"/>
      <c r="BM389" s="15"/>
      <c r="BN389" s="16"/>
      <c r="BP389" s="15"/>
      <c r="BQ389" s="16"/>
      <c r="BS389" s="15"/>
      <c r="BT389" s="16"/>
      <c r="BV389" s="15"/>
      <c r="BW389" s="16"/>
      <c r="BY389" s="15"/>
      <c r="BZ389" s="16"/>
      <c r="CB389" s="15"/>
      <c r="CC389" s="16"/>
      <c r="CE389" s="15"/>
      <c r="CF389" s="16"/>
      <c r="CH389" s="15"/>
      <c r="CI389" s="16"/>
      <c r="CK389" s="234" t="s">
        <v>410</v>
      </c>
      <c r="CL389" s="235">
        <v>10</v>
      </c>
      <c r="CN389" s="15"/>
      <c r="CO389" s="16"/>
    </row>
    <row r="390" spans="1:93" ht="24.95" customHeight="1">
      <c r="A390" s="407" t="str">
        <f ca="1">IFERROR(IF(INDIRECT($A$14&amp;ROW())&lt;&gt;"",COUNTIF(Summary!$B$30:$B$1105,INDIRECT($A$14&amp;ROW())),""),"")</f>
        <v/>
      </c>
      <c r="B390" s="34"/>
      <c r="C390" s="16"/>
      <c r="E390" s="15"/>
      <c r="F390" s="16"/>
      <c r="H390" s="15"/>
      <c r="I390" s="16"/>
      <c r="K390" s="15"/>
      <c r="L390" s="16"/>
      <c r="N390" s="15"/>
      <c r="O390" s="16"/>
      <c r="Q390" s="15"/>
      <c r="R390" s="16"/>
      <c r="T390" s="15"/>
      <c r="U390" s="16"/>
      <c r="W390" s="15"/>
      <c r="X390" s="16"/>
      <c r="Z390" s="15"/>
      <c r="AA390" s="16"/>
      <c r="AC390" s="15"/>
      <c r="AD390" s="16"/>
      <c r="AF390" s="15"/>
      <c r="AG390" s="16"/>
      <c r="AI390" s="15"/>
      <c r="AJ390" s="16"/>
      <c r="AL390" s="15"/>
      <c r="AM390" s="16"/>
      <c r="AO390" s="15"/>
      <c r="AP390" s="16"/>
      <c r="AR390" s="15"/>
      <c r="AS390" s="16"/>
      <c r="AU390" s="15"/>
      <c r="AV390" s="16"/>
      <c r="AX390" s="15"/>
      <c r="AY390" s="400"/>
      <c r="BA390" s="15"/>
      <c r="BB390" s="16"/>
      <c r="BD390" s="15"/>
      <c r="BE390" s="16"/>
      <c r="BG390" s="15"/>
      <c r="BH390" s="16"/>
      <c r="BJ390" s="15"/>
      <c r="BK390" s="16"/>
      <c r="BM390" s="15"/>
      <c r="BN390" s="16"/>
      <c r="BP390" s="15"/>
      <c r="BQ390" s="16"/>
      <c r="BS390" s="15"/>
      <c r="BT390" s="16"/>
      <c r="BV390" s="15"/>
      <c r="BW390" s="16"/>
      <c r="BY390" s="15"/>
      <c r="BZ390" s="16"/>
      <c r="CB390" s="15"/>
      <c r="CC390" s="16"/>
      <c r="CE390" s="15"/>
      <c r="CF390" s="16"/>
      <c r="CH390" s="15"/>
      <c r="CI390" s="16"/>
      <c r="CK390" s="234" t="s">
        <v>1239</v>
      </c>
      <c r="CL390" s="235">
        <v>3</v>
      </c>
      <c r="CN390" s="15"/>
      <c r="CO390" s="16"/>
    </row>
    <row r="391" spans="1:93" ht="24.95" customHeight="1">
      <c r="A391" s="407" t="str">
        <f ca="1">IFERROR(IF(INDIRECT($A$14&amp;ROW())&lt;&gt;"",COUNTIF(Summary!$B$30:$B$1105,INDIRECT($A$14&amp;ROW())),""),"")</f>
        <v/>
      </c>
      <c r="B391" s="34"/>
      <c r="C391" s="16"/>
      <c r="E391" s="15"/>
      <c r="F391" s="16"/>
      <c r="H391" s="15"/>
      <c r="I391" s="16"/>
      <c r="K391" s="15"/>
      <c r="L391" s="16"/>
      <c r="N391" s="15"/>
      <c r="O391" s="16"/>
      <c r="Q391" s="15"/>
      <c r="R391" s="16"/>
      <c r="T391" s="15"/>
      <c r="U391" s="16"/>
      <c r="W391" s="15"/>
      <c r="X391" s="16"/>
      <c r="Z391" s="15"/>
      <c r="AA391" s="16"/>
      <c r="AC391" s="15"/>
      <c r="AD391" s="16"/>
      <c r="AF391" s="15"/>
      <c r="AG391" s="16"/>
      <c r="AI391" s="15"/>
      <c r="AJ391" s="16"/>
      <c r="AL391" s="15"/>
      <c r="AM391" s="16"/>
      <c r="AO391" s="15"/>
      <c r="AP391" s="16"/>
      <c r="AR391" s="15"/>
      <c r="AS391" s="16"/>
      <c r="AU391" s="15"/>
      <c r="AV391" s="16"/>
      <c r="AX391" s="15"/>
      <c r="AY391" s="400"/>
      <c r="BA391" s="15"/>
      <c r="BB391" s="16"/>
      <c r="BD391" s="15"/>
      <c r="BE391" s="16"/>
      <c r="BG391" s="15"/>
      <c r="BH391" s="16"/>
      <c r="BJ391" s="15"/>
      <c r="BK391" s="16"/>
      <c r="BM391" s="15"/>
      <c r="BN391" s="16"/>
      <c r="BP391" s="15"/>
      <c r="BQ391" s="16"/>
      <c r="BS391" s="15"/>
      <c r="BT391" s="16"/>
      <c r="BV391" s="15"/>
      <c r="BW391" s="16"/>
      <c r="BY391" s="15"/>
      <c r="BZ391" s="16"/>
      <c r="CB391" s="15"/>
      <c r="CC391" s="16"/>
      <c r="CE391" s="15"/>
      <c r="CF391" s="16"/>
      <c r="CH391" s="15"/>
      <c r="CI391" s="16"/>
      <c r="CK391" s="234" t="s">
        <v>1240</v>
      </c>
      <c r="CL391" s="235">
        <v>2</v>
      </c>
      <c r="CN391" s="15"/>
      <c r="CO391" s="16"/>
    </row>
    <row r="392" spans="1:93" ht="24.95" customHeight="1">
      <c r="A392" s="407" t="str">
        <f ca="1">IFERROR(IF(INDIRECT($A$14&amp;ROW())&lt;&gt;"",COUNTIF(Summary!$B$30:$B$1105,INDIRECT($A$14&amp;ROW())),""),"")</f>
        <v/>
      </c>
      <c r="B392" s="34"/>
      <c r="C392" s="16"/>
      <c r="E392" s="15"/>
      <c r="F392" s="16"/>
      <c r="H392" s="15"/>
      <c r="I392" s="16"/>
      <c r="K392" s="15"/>
      <c r="L392" s="16"/>
      <c r="N392" s="15"/>
      <c r="O392" s="16"/>
      <c r="Q392" s="15"/>
      <c r="R392" s="16"/>
      <c r="T392" s="15"/>
      <c r="U392" s="16"/>
      <c r="W392" s="15"/>
      <c r="X392" s="16"/>
      <c r="Z392" s="15"/>
      <c r="AA392" s="16"/>
      <c r="AC392" s="15"/>
      <c r="AD392" s="16"/>
      <c r="AF392" s="15"/>
      <c r="AG392" s="16"/>
      <c r="AI392" s="15"/>
      <c r="AJ392" s="16"/>
      <c r="AL392" s="15"/>
      <c r="AM392" s="16"/>
      <c r="AO392" s="15"/>
      <c r="AP392" s="16"/>
      <c r="AR392" s="15"/>
      <c r="AS392" s="16"/>
      <c r="AU392" s="15"/>
      <c r="AV392" s="16"/>
      <c r="AX392" s="15"/>
      <c r="AY392" s="400"/>
      <c r="BA392" s="15"/>
      <c r="BB392" s="16"/>
      <c r="BD392" s="15"/>
      <c r="BE392" s="16"/>
      <c r="BG392" s="15"/>
      <c r="BH392" s="16"/>
      <c r="BJ392" s="15"/>
      <c r="BK392" s="16"/>
      <c r="BM392" s="15"/>
      <c r="BN392" s="16"/>
      <c r="BP392" s="15"/>
      <c r="BQ392" s="16"/>
      <c r="BS392" s="15"/>
      <c r="BT392" s="16"/>
      <c r="BV392" s="15"/>
      <c r="BW392" s="16"/>
      <c r="BY392" s="15"/>
      <c r="BZ392" s="16"/>
      <c r="CB392" s="15"/>
      <c r="CC392" s="16"/>
      <c r="CE392" s="15"/>
      <c r="CF392" s="16"/>
      <c r="CH392" s="15"/>
      <c r="CI392" s="16"/>
      <c r="CK392" s="234" t="s">
        <v>1287</v>
      </c>
      <c r="CL392" s="235">
        <v>4</v>
      </c>
      <c r="CN392" s="15"/>
      <c r="CO392" s="16"/>
    </row>
    <row r="393" spans="1:93" ht="24.95" customHeight="1">
      <c r="A393" s="407" t="str">
        <f ca="1">IFERROR(IF(INDIRECT($A$14&amp;ROW())&lt;&gt;"",COUNTIF(Summary!$B$30:$B$1105,INDIRECT($A$14&amp;ROW())),""),"")</f>
        <v/>
      </c>
      <c r="B393" s="34"/>
      <c r="C393" s="16"/>
      <c r="E393" s="15"/>
      <c r="F393" s="16"/>
      <c r="H393" s="15"/>
      <c r="I393" s="16"/>
      <c r="K393" s="15"/>
      <c r="L393" s="16"/>
      <c r="N393" s="15"/>
      <c r="O393" s="16"/>
      <c r="Q393" s="15"/>
      <c r="R393" s="16"/>
      <c r="T393" s="15"/>
      <c r="U393" s="16"/>
      <c r="W393" s="15"/>
      <c r="X393" s="16"/>
      <c r="Z393" s="15"/>
      <c r="AA393" s="16"/>
      <c r="AC393" s="15"/>
      <c r="AD393" s="16"/>
      <c r="AF393" s="15"/>
      <c r="AG393" s="16"/>
      <c r="AI393" s="15"/>
      <c r="AJ393" s="16"/>
      <c r="AL393" s="15"/>
      <c r="AM393" s="16"/>
      <c r="AO393" s="15"/>
      <c r="AP393" s="16"/>
      <c r="AR393" s="15"/>
      <c r="AS393" s="16"/>
      <c r="AU393" s="15"/>
      <c r="AV393" s="16"/>
      <c r="AX393" s="15"/>
      <c r="AY393" s="400"/>
      <c r="BA393" s="15"/>
      <c r="BB393" s="16"/>
      <c r="BD393" s="15"/>
      <c r="BE393" s="16"/>
      <c r="BG393" s="15"/>
      <c r="BH393" s="16"/>
      <c r="BJ393" s="15"/>
      <c r="BK393" s="16"/>
      <c r="BM393" s="15"/>
      <c r="BN393" s="16"/>
      <c r="BP393" s="15"/>
      <c r="BQ393" s="16"/>
      <c r="BS393" s="15"/>
      <c r="BT393" s="16"/>
      <c r="BV393" s="15"/>
      <c r="BW393" s="16"/>
      <c r="BY393" s="15"/>
      <c r="BZ393" s="16"/>
      <c r="CB393" s="15"/>
      <c r="CC393" s="16"/>
      <c r="CE393" s="15"/>
      <c r="CF393" s="16"/>
      <c r="CH393" s="15"/>
      <c r="CI393" s="16"/>
      <c r="CK393" s="234" t="s">
        <v>1241</v>
      </c>
      <c r="CL393" s="235"/>
      <c r="CN393" s="15"/>
      <c r="CO393" s="16"/>
    </row>
    <row r="394" spans="1:93" ht="24.95" customHeight="1">
      <c r="A394" s="407" t="str">
        <f ca="1">IFERROR(IF(INDIRECT($A$14&amp;ROW())&lt;&gt;"",COUNTIF(Summary!$B$30:$B$1105,INDIRECT($A$14&amp;ROW())),""),"")</f>
        <v/>
      </c>
      <c r="B394" s="34"/>
      <c r="C394" s="16"/>
      <c r="E394" s="15"/>
      <c r="F394" s="16"/>
      <c r="H394" s="15"/>
      <c r="I394" s="16"/>
      <c r="K394" s="15"/>
      <c r="L394" s="16"/>
      <c r="N394" s="15"/>
      <c r="O394" s="16"/>
      <c r="Q394" s="15"/>
      <c r="R394" s="16"/>
      <c r="T394" s="15"/>
      <c r="U394" s="16"/>
      <c r="W394" s="15"/>
      <c r="X394" s="16"/>
      <c r="Z394" s="15"/>
      <c r="AA394" s="16"/>
      <c r="AC394" s="15"/>
      <c r="AD394" s="16"/>
      <c r="AF394" s="15"/>
      <c r="AG394" s="16"/>
      <c r="AI394" s="15"/>
      <c r="AJ394" s="16"/>
      <c r="AL394" s="15"/>
      <c r="AM394" s="16"/>
      <c r="AO394" s="15"/>
      <c r="AP394" s="16"/>
      <c r="AR394" s="15"/>
      <c r="AS394" s="16"/>
      <c r="AU394" s="15"/>
      <c r="AV394" s="16"/>
      <c r="AX394" s="15"/>
      <c r="AY394" s="400"/>
      <c r="BA394" s="15"/>
      <c r="BB394" s="16"/>
      <c r="BD394" s="15"/>
      <c r="BE394" s="16"/>
      <c r="BG394" s="15"/>
      <c r="BH394" s="16"/>
      <c r="BJ394" s="15"/>
      <c r="BK394" s="16"/>
      <c r="BM394" s="15"/>
      <c r="BN394" s="16"/>
      <c r="BP394" s="15"/>
      <c r="BQ394" s="16"/>
      <c r="BS394" s="15"/>
      <c r="BT394" s="16"/>
      <c r="BV394" s="15"/>
      <c r="BW394" s="16"/>
      <c r="BY394" s="15"/>
      <c r="BZ394" s="16"/>
      <c r="CB394" s="15"/>
      <c r="CC394" s="16"/>
      <c r="CE394" s="15"/>
      <c r="CF394" s="16"/>
      <c r="CH394" s="15"/>
      <c r="CI394" s="16"/>
      <c r="CK394" s="234" t="s">
        <v>411</v>
      </c>
      <c r="CL394" s="235">
        <v>451</v>
      </c>
      <c r="CN394" s="15"/>
      <c r="CO394" s="16"/>
    </row>
    <row r="395" spans="1:93" ht="24.95" customHeight="1">
      <c r="A395" s="407" t="str">
        <f ca="1">IFERROR(IF(INDIRECT($A$14&amp;ROW())&lt;&gt;"",COUNTIF(Summary!$B$30:$B$1105,INDIRECT($A$14&amp;ROW())),""),"")</f>
        <v/>
      </c>
      <c r="B395" s="34"/>
      <c r="C395" s="16"/>
      <c r="E395" s="15"/>
      <c r="F395" s="16"/>
      <c r="H395" s="15"/>
      <c r="I395" s="16"/>
      <c r="K395" s="15"/>
      <c r="L395" s="16"/>
      <c r="N395" s="15"/>
      <c r="O395" s="16"/>
      <c r="Q395" s="15"/>
      <c r="R395" s="16"/>
      <c r="T395" s="15"/>
      <c r="U395" s="16"/>
      <c r="W395" s="15"/>
      <c r="X395" s="16"/>
      <c r="Z395" s="15"/>
      <c r="AA395" s="16"/>
      <c r="AC395" s="15"/>
      <c r="AD395" s="16"/>
      <c r="AF395" s="15"/>
      <c r="AG395" s="16"/>
      <c r="AI395" s="15"/>
      <c r="AJ395" s="16"/>
      <c r="AL395" s="15"/>
      <c r="AM395" s="16"/>
      <c r="AO395" s="15"/>
      <c r="AP395" s="16"/>
      <c r="AR395" s="15"/>
      <c r="AS395" s="16"/>
      <c r="AU395" s="15"/>
      <c r="AV395" s="16"/>
      <c r="AX395" s="15"/>
      <c r="AY395" s="400"/>
      <c r="BA395" s="15"/>
      <c r="BB395" s="16"/>
      <c r="BD395" s="15"/>
      <c r="BE395" s="16"/>
      <c r="BG395" s="15"/>
      <c r="BH395" s="16"/>
      <c r="BJ395" s="15"/>
      <c r="BK395" s="16"/>
      <c r="BM395" s="15"/>
      <c r="BN395" s="16"/>
      <c r="BP395" s="15"/>
      <c r="BQ395" s="16"/>
      <c r="BS395" s="15"/>
      <c r="BT395" s="16"/>
      <c r="BV395" s="15"/>
      <c r="BW395" s="16"/>
      <c r="BY395" s="15"/>
      <c r="BZ395" s="16"/>
      <c r="CB395" s="15"/>
      <c r="CC395" s="16"/>
      <c r="CE395" s="15"/>
      <c r="CF395" s="16"/>
      <c r="CH395" s="15"/>
      <c r="CI395" s="16"/>
      <c r="CK395" s="234" t="s">
        <v>412</v>
      </c>
      <c r="CL395" s="235">
        <v>148</v>
      </c>
      <c r="CN395" s="15"/>
      <c r="CO395" s="16"/>
    </row>
    <row r="396" spans="1:93" ht="24.95" customHeight="1">
      <c r="A396" s="407" t="str">
        <f ca="1">IFERROR(IF(INDIRECT($A$14&amp;ROW())&lt;&gt;"",COUNTIF(Summary!$B$30:$B$1105,INDIRECT($A$14&amp;ROW())),""),"")</f>
        <v/>
      </c>
      <c r="B396" s="34"/>
      <c r="C396" s="16"/>
      <c r="E396" s="15"/>
      <c r="F396" s="16"/>
      <c r="H396" s="15"/>
      <c r="I396" s="16"/>
      <c r="K396" s="15"/>
      <c r="L396" s="16"/>
      <c r="N396" s="15"/>
      <c r="O396" s="16"/>
      <c r="Q396" s="15"/>
      <c r="R396" s="16"/>
      <c r="T396" s="15"/>
      <c r="U396" s="16"/>
      <c r="W396" s="15"/>
      <c r="X396" s="16"/>
      <c r="Z396" s="15"/>
      <c r="AA396" s="16"/>
      <c r="AC396" s="15"/>
      <c r="AD396" s="16"/>
      <c r="AF396" s="15"/>
      <c r="AG396" s="16"/>
      <c r="AI396" s="15"/>
      <c r="AJ396" s="16"/>
      <c r="AL396" s="15"/>
      <c r="AM396" s="16"/>
      <c r="AO396" s="15"/>
      <c r="AP396" s="16"/>
      <c r="AR396" s="15"/>
      <c r="AS396" s="16"/>
      <c r="AU396" s="15"/>
      <c r="AV396" s="16"/>
      <c r="AX396" s="15"/>
      <c r="AY396" s="400"/>
      <c r="BA396" s="15"/>
      <c r="BB396" s="16"/>
      <c r="BD396" s="15"/>
      <c r="BE396" s="16"/>
      <c r="BG396" s="15"/>
      <c r="BH396" s="16"/>
      <c r="BJ396" s="15"/>
      <c r="BK396" s="16"/>
      <c r="BM396" s="15"/>
      <c r="BN396" s="16"/>
      <c r="BP396" s="15"/>
      <c r="BQ396" s="16"/>
      <c r="BS396" s="15"/>
      <c r="BT396" s="16"/>
      <c r="BV396" s="15"/>
      <c r="BW396" s="16"/>
      <c r="BY396" s="15"/>
      <c r="BZ396" s="16"/>
      <c r="CB396" s="15"/>
      <c r="CC396" s="16"/>
      <c r="CE396" s="15"/>
      <c r="CF396" s="16"/>
      <c r="CH396" s="15"/>
      <c r="CI396" s="16"/>
      <c r="CK396" s="234" t="s">
        <v>1288</v>
      </c>
      <c r="CL396" s="235"/>
      <c r="CN396" s="15"/>
      <c r="CO396" s="16"/>
    </row>
    <row r="397" spans="1:93" ht="24.95" customHeight="1">
      <c r="A397" s="407" t="str">
        <f ca="1">IFERROR(IF(INDIRECT($A$14&amp;ROW())&lt;&gt;"",COUNTIF(Summary!$B$30:$B$1105,INDIRECT($A$14&amp;ROW())),""),"")</f>
        <v/>
      </c>
      <c r="B397" s="34"/>
      <c r="C397" s="16"/>
      <c r="E397" s="15"/>
      <c r="F397" s="16"/>
      <c r="H397" s="15"/>
      <c r="I397" s="16"/>
      <c r="K397" s="15"/>
      <c r="L397" s="16"/>
      <c r="N397" s="15"/>
      <c r="O397" s="16"/>
      <c r="Q397" s="15"/>
      <c r="R397" s="16"/>
      <c r="T397" s="15"/>
      <c r="U397" s="16"/>
      <c r="W397" s="15"/>
      <c r="X397" s="16"/>
      <c r="Z397" s="15"/>
      <c r="AA397" s="16"/>
      <c r="AC397" s="15"/>
      <c r="AD397" s="16"/>
      <c r="AF397" s="15"/>
      <c r="AG397" s="16"/>
      <c r="AI397" s="15"/>
      <c r="AJ397" s="16"/>
      <c r="AL397" s="15"/>
      <c r="AM397" s="16"/>
      <c r="AO397" s="15"/>
      <c r="AP397" s="16"/>
      <c r="AR397" s="15"/>
      <c r="AS397" s="16"/>
      <c r="AU397" s="15"/>
      <c r="AV397" s="16"/>
      <c r="AX397" s="15"/>
      <c r="AY397" s="400"/>
      <c r="BA397" s="15"/>
      <c r="BB397" s="16"/>
      <c r="BD397" s="15"/>
      <c r="BE397" s="16"/>
      <c r="BG397" s="15"/>
      <c r="BH397" s="16"/>
      <c r="BJ397" s="15"/>
      <c r="BK397" s="16"/>
      <c r="BM397" s="15"/>
      <c r="BN397" s="16"/>
      <c r="BP397" s="15"/>
      <c r="BQ397" s="16"/>
      <c r="BS397" s="15"/>
      <c r="BT397" s="16"/>
      <c r="BV397" s="15"/>
      <c r="BW397" s="16"/>
      <c r="BY397" s="15"/>
      <c r="BZ397" s="16"/>
      <c r="CB397" s="15"/>
      <c r="CC397" s="16"/>
      <c r="CE397" s="15"/>
      <c r="CF397" s="16"/>
      <c r="CH397" s="15"/>
      <c r="CI397" s="16"/>
      <c r="CK397" s="234"/>
      <c r="CL397" s="235"/>
      <c r="CN397" s="15"/>
      <c r="CO397" s="16"/>
    </row>
    <row r="398" spans="1:93" ht="24.95" customHeight="1">
      <c r="A398" s="407" t="str">
        <f ca="1">IFERROR(IF(INDIRECT($A$14&amp;ROW())&lt;&gt;"",COUNTIF(Summary!$B$30:$B$1105,INDIRECT($A$14&amp;ROW())),""),"")</f>
        <v/>
      </c>
      <c r="B398" s="34"/>
      <c r="C398" s="16"/>
      <c r="E398" s="15"/>
      <c r="F398" s="16"/>
      <c r="H398" s="15"/>
      <c r="I398" s="16"/>
      <c r="K398" s="15"/>
      <c r="L398" s="16"/>
      <c r="N398" s="15"/>
      <c r="O398" s="16"/>
      <c r="Q398" s="15"/>
      <c r="R398" s="16"/>
      <c r="T398" s="15"/>
      <c r="U398" s="16"/>
      <c r="W398" s="15"/>
      <c r="X398" s="16"/>
      <c r="Z398" s="15"/>
      <c r="AA398" s="16"/>
      <c r="AC398" s="15"/>
      <c r="AD398" s="16"/>
      <c r="AF398" s="15"/>
      <c r="AG398" s="16"/>
      <c r="AI398" s="15"/>
      <c r="AJ398" s="16"/>
      <c r="AL398" s="15"/>
      <c r="AM398" s="16"/>
      <c r="AO398" s="15"/>
      <c r="AP398" s="16"/>
      <c r="AR398" s="15"/>
      <c r="AS398" s="16"/>
      <c r="AU398" s="15"/>
      <c r="AV398" s="16"/>
      <c r="AX398" s="15"/>
      <c r="AY398" s="400"/>
      <c r="BA398" s="15"/>
      <c r="BB398" s="16"/>
      <c r="BD398" s="15"/>
      <c r="BE398" s="16"/>
      <c r="BG398" s="15"/>
      <c r="BH398" s="16"/>
      <c r="BJ398" s="15"/>
      <c r="BK398" s="16"/>
      <c r="BM398" s="15"/>
      <c r="BN398" s="16"/>
      <c r="BP398" s="15"/>
      <c r="BQ398" s="16"/>
      <c r="BS398" s="15"/>
      <c r="BT398" s="16"/>
      <c r="BV398" s="15"/>
      <c r="BW398" s="16"/>
      <c r="BY398" s="15"/>
      <c r="BZ398" s="16"/>
      <c r="CB398" s="15"/>
      <c r="CC398" s="16"/>
      <c r="CE398" s="15"/>
      <c r="CF398" s="16"/>
      <c r="CH398" s="15"/>
      <c r="CI398" s="16"/>
      <c r="CK398" s="234"/>
      <c r="CL398" s="235"/>
      <c r="CN398" s="15"/>
      <c r="CO398" s="16"/>
    </row>
    <row r="399" spans="1:93" ht="24.95" customHeight="1">
      <c r="A399" s="407" t="str">
        <f ca="1">IFERROR(IF(INDIRECT($A$14&amp;ROW())&lt;&gt;"",COUNTIF(Summary!$B$30:$B$1105,INDIRECT($A$14&amp;ROW())),""),"")</f>
        <v/>
      </c>
      <c r="B399" s="34"/>
      <c r="C399" s="16"/>
      <c r="E399" s="15"/>
      <c r="F399" s="16"/>
      <c r="H399" s="15"/>
      <c r="I399" s="16"/>
      <c r="K399" s="15"/>
      <c r="L399" s="16"/>
      <c r="N399" s="15"/>
      <c r="O399" s="16"/>
      <c r="Q399" s="15"/>
      <c r="R399" s="16"/>
      <c r="T399" s="15"/>
      <c r="U399" s="16"/>
      <c r="W399" s="15"/>
      <c r="X399" s="16"/>
      <c r="Z399" s="15"/>
      <c r="AA399" s="16"/>
      <c r="AC399" s="15"/>
      <c r="AD399" s="16"/>
      <c r="AF399" s="15"/>
      <c r="AG399" s="16"/>
      <c r="AI399" s="15"/>
      <c r="AJ399" s="16"/>
      <c r="AL399" s="15"/>
      <c r="AM399" s="16"/>
      <c r="AO399" s="15"/>
      <c r="AP399" s="16"/>
      <c r="AR399" s="15"/>
      <c r="AS399" s="16"/>
      <c r="AU399" s="15"/>
      <c r="AV399" s="16"/>
      <c r="AX399" s="15"/>
      <c r="AY399" s="400"/>
      <c r="BA399" s="15"/>
      <c r="BB399" s="16"/>
      <c r="BD399" s="15"/>
      <c r="BE399" s="16"/>
      <c r="BG399" s="15"/>
      <c r="BH399" s="16"/>
      <c r="BJ399" s="15"/>
      <c r="BK399" s="16"/>
      <c r="BM399" s="15"/>
      <c r="BN399" s="16"/>
      <c r="BP399" s="15"/>
      <c r="BQ399" s="16"/>
      <c r="BS399" s="15"/>
      <c r="BT399" s="16"/>
      <c r="BV399" s="15"/>
      <c r="BW399" s="16"/>
      <c r="BY399" s="15"/>
      <c r="BZ399" s="16"/>
      <c r="CB399" s="15"/>
      <c r="CC399" s="16"/>
      <c r="CE399" s="15"/>
      <c r="CF399" s="16"/>
      <c r="CH399" s="15"/>
      <c r="CI399" s="16"/>
      <c r="CK399" s="234"/>
      <c r="CL399" s="235"/>
      <c r="CN399" s="15"/>
      <c r="CO399" s="16"/>
    </row>
    <row r="400" spans="1:93" ht="24.95" customHeight="1">
      <c r="A400" s="407" t="str">
        <f ca="1">IFERROR(IF(INDIRECT($A$14&amp;ROW())&lt;&gt;"",COUNTIF(Summary!$B$30:$B$1105,INDIRECT($A$14&amp;ROW())),""),"")</f>
        <v/>
      </c>
      <c r="B400" s="34"/>
      <c r="C400" s="16"/>
      <c r="E400" s="15"/>
      <c r="F400" s="16"/>
      <c r="H400" s="15"/>
      <c r="I400" s="16"/>
      <c r="K400" s="15"/>
      <c r="L400" s="16"/>
      <c r="N400" s="15"/>
      <c r="O400" s="16"/>
      <c r="Q400" s="15"/>
      <c r="R400" s="16"/>
      <c r="T400" s="15"/>
      <c r="U400" s="16"/>
      <c r="W400" s="15"/>
      <c r="X400" s="16"/>
      <c r="Z400" s="15"/>
      <c r="AA400" s="16"/>
      <c r="AC400" s="15"/>
      <c r="AD400" s="16"/>
      <c r="AF400" s="15"/>
      <c r="AG400" s="16"/>
      <c r="AI400" s="15"/>
      <c r="AJ400" s="16"/>
      <c r="AL400" s="15"/>
      <c r="AM400" s="16"/>
      <c r="AO400" s="15"/>
      <c r="AP400" s="16"/>
      <c r="AR400" s="15"/>
      <c r="AS400" s="16"/>
      <c r="AU400" s="15"/>
      <c r="AV400" s="16"/>
      <c r="AX400" s="15"/>
      <c r="AY400" s="400"/>
      <c r="BA400" s="15"/>
      <c r="BB400" s="16"/>
      <c r="BD400" s="15"/>
      <c r="BE400" s="16"/>
      <c r="BG400" s="15"/>
      <c r="BH400" s="16"/>
      <c r="BJ400" s="15"/>
      <c r="BK400" s="16"/>
      <c r="BM400" s="15"/>
      <c r="BN400" s="16"/>
      <c r="BP400" s="15"/>
      <c r="BQ400" s="16"/>
      <c r="BS400" s="15"/>
      <c r="BT400" s="16"/>
      <c r="BV400" s="15"/>
      <c r="BW400" s="16"/>
      <c r="BY400" s="15"/>
      <c r="BZ400" s="16"/>
      <c r="CB400" s="15"/>
      <c r="CC400" s="16"/>
      <c r="CE400" s="15"/>
      <c r="CF400" s="16"/>
      <c r="CH400" s="15"/>
      <c r="CI400" s="16"/>
      <c r="CK400" s="234"/>
      <c r="CL400" s="235"/>
      <c r="CN400" s="15"/>
      <c r="CO400" s="16"/>
    </row>
    <row r="401" spans="1:93" ht="24.95" customHeight="1">
      <c r="A401" s="407" t="str">
        <f ca="1">IFERROR(IF(INDIRECT($A$14&amp;ROW())&lt;&gt;"",COUNTIF(Summary!$B$30:$B$1105,INDIRECT($A$14&amp;ROW())),""),"")</f>
        <v/>
      </c>
      <c r="B401" s="34"/>
      <c r="C401" s="16"/>
      <c r="E401" s="15"/>
      <c r="F401" s="16"/>
      <c r="H401" s="15"/>
      <c r="I401" s="16"/>
      <c r="K401" s="15"/>
      <c r="L401" s="16"/>
      <c r="N401" s="15"/>
      <c r="O401" s="16"/>
      <c r="Q401" s="15"/>
      <c r="R401" s="16"/>
      <c r="T401" s="15"/>
      <c r="U401" s="16"/>
      <c r="W401" s="15"/>
      <c r="X401" s="16"/>
      <c r="Z401" s="15"/>
      <c r="AA401" s="16"/>
      <c r="AC401" s="15"/>
      <c r="AD401" s="16"/>
      <c r="AF401" s="15"/>
      <c r="AG401" s="16"/>
      <c r="AI401" s="15"/>
      <c r="AJ401" s="16"/>
      <c r="AL401" s="15"/>
      <c r="AM401" s="16"/>
      <c r="AO401" s="15"/>
      <c r="AP401" s="16"/>
      <c r="AR401" s="15"/>
      <c r="AS401" s="16"/>
      <c r="AU401" s="15"/>
      <c r="AV401" s="16"/>
      <c r="AX401" s="15"/>
      <c r="AY401" s="400"/>
      <c r="BA401" s="15"/>
      <c r="BB401" s="16"/>
      <c r="BD401" s="15"/>
      <c r="BE401" s="16"/>
      <c r="BG401" s="15"/>
      <c r="BH401" s="16"/>
      <c r="BJ401" s="15"/>
      <c r="BK401" s="16"/>
      <c r="BM401" s="15"/>
      <c r="BN401" s="16"/>
      <c r="BP401" s="15"/>
      <c r="BQ401" s="16"/>
      <c r="BS401" s="15"/>
      <c r="BT401" s="16"/>
      <c r="BV401" s="15"/>
      <c r="BW401" s="16"/>
      <c r="BY401" s="15"/>
      <c r="BZ401" s="16"/>
      <c r="CB401" s="15"/>
      <c r="CC401" s="16"/>
      <c r="CE401" s="15"/>
      <c r="CF401" s="16"/>
      <c r="CH401" s="15"/>
      <c r="CI401" s="16"/>
      <c r="CK401" s="234"/>
      <c r="CL401" s="235"/>
      <c r="CN401" s="15"/>
      <c r="CO401" s="16"/>
    </row>
    <row r="402" spans="1:93" ht="24.95" customHeight="1">
      <c r="A402" s="407" t="str">
        <f ca="1">IFERROR(IF(INDIRECT($A$14&amp;ROW())&lt;&gt;"",COUNTIF(Summary!$B$30:$B$1105,INDIRECT($A$14&amp;ROW())),""),"")</f>
        <v/>
      </c>
      <c r="B402" s="34"/>
      <c r="C402" s="16"/>
      <c r="E402" s="15"/>
      <c r="F402" s="16"/>
      <c r="H402" s="15"/>
      <c r="I402" s="16"/>
      <c r="K402" s="15"/>
      <c r="L402" s="16"/>
      <c r="N402" s="15"/>
      <c r="O402" s="16"/>
      <c r="Q402" s="15"/>
      <c r="R402" s="16"/>
      <c r="T402" s="15"/>
      <c r="U402" s="16"/>
      <c r="W402" s="15"/>
      <c r="X402" s="16"/>
      <c r="Z402" s="15"/>
      <c r="AA402" s="16"/>
      <c r="AC402" s="15"/>
      <c r="AD402" s="16"/>
      <c r="AF402" s="15"/>
      <c r="AG402" s="16"/>
      <c r="AI402" s="15"/>
      <c r="AJ402" s="16"/>
      <c r="AL402" s="15"/>
      <c r="AM402" s="16"/>
      <c r="AO402" s="15"/>
      <c r="AP402" s="16"/>
      <c r="AR402" s="15"/>
      <c r="AS402" s="16"/>
      <c r="AU402" s="15"/>
      <c r="AV402" s="16"/>
      <c r="AX402" s="15"/>
      <c r="AY402" s="400"/>
      <c r="BA402" s="15"/>
      <c r="BB402" s="16"/>
      <c r="BD402" s="15"/>
      <c r="BE402" s="16"/>
      <c r="BG402" s="15"/>
      <c r="BH402" s="16"/>
      <c r="BJ402" s="15"/>
      <c r="BK402" s="16"/>
      <c r="BM402" s="15"/>
      <c r="BN402" s="16"/>
      <c r="BP402" s="15"/>
      <c r="BQ402" s="16"/>
      <c r="BS402" s="15"/>
      <c r="BT402" s="16"/>
      <c r="BV402" s="15"/>
      <c r="BW402" s="16"/>
      <c r="BY402" s="15"/>
      <c r="BZ402" s="16"/>
      <c r="CB402" s="15"/>
      <c r="CC402" s="16"/>
      <c r="CE402" s="15"/>
      <c r="CF402" s="16"/>
      <c r="CH402" s="15"/>
      <c r="CI402" s="16"/>
      <c r="CK402" s="234"/>
      <c r="CL402" s="235"/>
      <c r="CN402" s="15"/>
      <c r="CO402" s="16"/>
    </row>
    <row r="403" spans="1:93" ht="24.95" customHeight="1">
      <c r="A403" s="407" t="str">
        <f ca="1">IFERROR(IF(INDIRECT($A$14&amp;ROW())&lt;&gt;"",COUNTIF(Summary!$B$30:$B$1105,INDIRECT($A$14&amp;ROW())),""),"")</f>
        <v/>
      </c>
      <c r="B403" s="34"/>
      <c r="C403" s="16"/>
      <c r="E403" s="15"/>
      <c r="F403" s="16"/>
      <c r="H403" s="15"/>
      <c r="I403" s="16"/>
      <c r="K403" s="15"/>
      <c r="L403" s="16"/>
      <c r="N403" s="15"/>
      <c r="O403" s="16"/>
      <c r="Q403" s="15"/>
      <c r="R403" s="16"/>
      <c r="T403" s="15"/>
      <c r="U403" s="16"/>
      <c r="W403" s="15"/>
      <c r="X403" s="16"/>
      <c r="Z403" s="15"/>
      <c r="AA403" s="16"/>
      <c r="AC403" s="15"/>
      <c r="AD403" s="16"/>
      <c r="AF403" s="15"/>
      <c r="AG403" s="16"/>
      <c r="AI403" s="15"/>
      <c r="AJ403" s="16"/>
      <c r="AL403" s="15"/>
      <c r="AM403" s="16"/>
      <c r="AO403" s="15"/>
      <c r="AP403" s="16"/>
      <c r="AR403" s="15"/>
      <c r="AS403" s="16"/>
      <c r="AU403" s="15"/>
      <c r="AV403" s="16"/>
      <c r="AX403" s="15"/>
      <c r="AY403" s="400"/>
      <c r="BA403" s="15"/>
      <c r="BB403" s="16"/>
      <c r="BD403" s="15"/>
      <c r="BE403" s="16"/>
      <c r="BG403" s="15"/>
      <c r="BH403" s="16"/>
      <c r="BJ403" s="15"/>
      <c r="BK403" s="16"/>
      <c r="BM403" s="15"/>
      <c r="BN403" s="16"/>
      <c r="BP403" s="15"/>
      <c r="BQ403" s="16"/>
      <c r="BS403" s="15"/>
      <c r="BT403" s="16"/>
      <c r="BV403" s="15"/>
      <c r="BW403" s="16"/>
      <c r="BY403" s="15"/>
      <c r="BZ403" s="16"/>
      <c r="CB403" s="15"/>
      <c r="CC403" s="16"/>
      <c r="CE403" s="15"/>
      <c r="CF403" s="16"/>
      <c r="CH403" s="15"/>
      <c r="CI403" s="16"/>
      <c r="CK403" s="234"/>
      <c r="CL403" s="235"/>
      <c r="CN403" s="15"/>
      <c r="CO403" s="16"/>
    </row>
    <row r="404" spans="1:93" ht="24.95" customHeight="1">
      <c r="A404" s="407" t="str">
        <f ca="1">IFERROR(IF(INDIRECT($A$14&amp;ROW())&lt;&gt;"",COUNTIF(Summary!$B$30:$B$1105,INDIRECT($A$14&amp;ROW())),""),"")</f>
        <v/>
      </c>
      <c r="B404" s="34"/>
      <c r="C404" s="16"/>
      <c r="E404" s="15"/>
      <c r="F404" s="16"/>
      <c r="H404" s="15"/>
      <c r="I404" s="16"/>
      <c r="K404" s="15"/>
      <c r="L404" s="16"/>
      <c r="N404" s="15"/>
      <c r="O404" s="16"/>
      <c r="Q404" s="15"/>
      <c r="R404" s="16"/>
      <c r="T404" s="15"/>
      <c r="U404" s="16"/>
      <c r="W404" s="15"/>
      <c r="X404" s="16"/>
      <c r="Z404" s="15"/>
      <c r="AA404" s="16"/>
      <c r="AC404" s="15"/>
      <c r="AD404" s="16"/>
      <c r="AF404" s="15"/>
      <c r="AG404" s="16"/>
      <c r="AI404" s="15"/>
      <c r="AJ404" s="16"/>
      <c r="AL404" s="15"/>
      <c r="AM404" s="16"/>
      <c r="AO404" s="15"/>
      <c r="AP404" s="16"/>
      <c r="AR404" s="15"/>
      <c r="AS404" s="16"/>
      <c r="AU404" s="15"/>
      <c r="AV404" s="16"/>
      <c r="AX404" s="15"/>
      <c r="AY404" s="400"/>
      <c r="BA404" s="15"/>
      <c r="BB404" s="16"/>
      <c r="BD404" s="15"/>
      <c r="BE404" s="16"/>
      <c r="BG404" s="15"/>
      <c r="BH404" s="16"/>
      <c r="BJ404" s="15"/>
      <c r="BK404" s="16"/>
      <c r="BM404" s="15"/>
      <c r="BN404" s="16"/>
      <c r="BP404" s="15"/>
      <c r="BQ404" s="16"/>
      <c r="BS404" s="15"/>
      <c r="BT404" s="16"/>
      <c r="BV404" s="15"/>
      <c r="BW404" s="16"/>
      <c r="BY404" s="15"/>
      <c r="BZ404" s="16"/>
      <c r="CB404" s="15"/>
      <c r="CC404" s="16"/>
      <c r="CE404" s="15"/>
      <c r="CF404" s="16"/>
      <c r="CH404" s="15"/>
      <c r="CI404" s="16"/>
      <c r="CK404" s="234"/>
      <c r="CL404" s="235"/>
      <c r="CN404" s="15"/>
      <c r="CO404" s="16"/>
    </row>
    <row r="405" spans="1:93" ht="24.95" customHeight="1">
      <c r="A405" s="407" t="str">
        <f ca="1">IFERROR(IF(INDIRECT($A$14&amp;ROW())&lt;&gt;"",COUNTIF(Summary!$B$30:$B$1105,INDIRECT($A$14&amp;ROW())),""),"")</f>
        <v/>
      </c>
      <c r="B405" s="34"/>
      <c r="C405" s="16"/>
      <c r="E405" s="15"/>
      <c r="F405" s="16"/>
      <c r="H405" s="15"/>
      <c r="I405" s="16"/>
      <c r="K405" s="15"/>
      <c r="L405" s="16"/>
      <c r="N405" s="15"/>
      <c r="O405" s="16"/>
      <c r="Q405" s="15"/>
      <c r="R405" s="16"/>
      <c r="T405" s="15"/>
      <c r="U405" s="16"/>
      <c r="W405" s="15"/>
      <c r="X405" s="16"/>
      <c r="Z405" s="15"/>
      <c r="AA405" s="16"/>
      <c r="AC405" s="15"/>
      <c r="AD405" s="16"/>
      <c r="AF405" s="15"/>
      <c r="AG405" s="16"/>
      <c r="AI405" s="15"/>
      <c r="AJ405" s="16"/>
      <c r="AL405" s="15"/>
      <c r="AM405" s="16"/>
      <c r="AO405" s="15"/>
      <c r="AP405" s="16"/>
      <c r="AR405" s="15"/>
      <c r="AS405" s="16"/>
      <c r="AU405" s="15"/>
      <c r="AV405" s="16"/>
      <c r="AX405" s="15"/>
      <c r="AY405" s="400"/>
      <c r="BA405" s="15"/>
      <c r="BB405" s="16"/>
      <c r="BD405" s="15"/>
      <c r="BE405" s="16"/>
      <c r="BG405" s="15"/>
      <c r="BH405" s="16"/>
      <c r="BJ405" s="15"/>
      <c r="BK405" s="16"/>
      <c r="BM405" s="15"/>
      <c r="BN405" s="16"/>
      <c r="BP405" s="15"/>
      <c r="BQ405" s="16"/>
      <c r="BS405" s="15"/>
      <c r="BT405" s="16"/>
      <c r="BV405" s="15"/>
      <c r="BW405" s="16"/>
      <c r="BY405" s="15"/>
      <c r="BZ405" s="16"/>
      <c r="CB405" s="15"/>
      <c r="CC405" s="16"/>
      <c r="CE405" s="15"/>
      <c r="CF405" s="16"/>
      <c r="CH405" s="15"/>
      <c r="CI405" s="16"/>
      <c r="CK405" s="234"/>
      <c r="CL405" s="235"/>
      <c r="CN405" s="15"/>
      <c r="CO405" s="16"/>
    </row>
    <row r="406" spans="1:93" ht="24.95" customHeight="1">
      <c r="A406" s="407" t="str">
        <f ca="1">IFERROR(IF(INDIRECT($A$14&amp;ROW())&lt;&gt;"",COUNTIF(Summary!$B$30:$B$1105,INDIRECT($A$14&amp;ROW())),""),"")</f>
        <v/>
      </c>
      <c r="B406" s="34"/>
      <c r="C406" s="16"/>
      <c r="E406" s="15"/>
      <c r="F406" s="16"/>
      <c r="H406" s="15"/>
      <c r="I406" s="16"/>
      <c r="K406" s="15"/>
      <c r="L406" s="16"/>
      <c r="N406" s="15"/>
      <c r="O406" s="16"/>
      <c r="Q406" s="15"/>
      <c r="R406" s="16"/>
      <c r="T406" s="15"/>
      <c r="U406" s="16"/>
      <c r="W406" s="15"/>
      <c r="X406" s="16"/>
      <c r="Z406" s="15"/>
      <c r="AA406" s="16"/>
      <c r="AC406" s="15"/>
      <c r="AD406" s="16"/>
      <c r="AF406" s="15"/>
      <c r="AG406" s="16"/>
      <c r="AI406" s="15"/>
      <c r="AJ406" s="16"/>
      <c r="AL406" s="15"/>
      <c r="AM406" s="16"/>
      <c r="AO406" s="15"/>
      <c r="AP406" s="16"/>
      <c r="AR406" s="15"/>
      <c r="AS406" s="16"/>
      <c r="AU406" s="15"/>
      <c r="AV406" s="16"/>
      <c r="AX406" s="15"/>
      <c r="AY406" s="400"/>
      <c r="BA406" s="15"/>
      <c r="BB406" s="16"/>
      <c r="BD406" s="15"/>
      <c r="BE406" s="16"/>
      <c r="BG406" s="15"/>
      <c r="BH406" s="16"/>
      <c r="BJ406" s="15"/>
      <c r="BK406" s="16"/>
      <c r="BM406" s="15"/>
      <c r="BN406" s="16"/>
      <c r="BP406" s="15"/>
      <c r="BQ406" s="16"/>
      <c r="BS406" s="15"/>
      <c r="BT406" s="16"/>
      <c r="BV406" s="15"/>
      <c r="BW406" s="16"/>
      <c r="BY406" s="15"/>
      <c r="BZ406" s="16"/>
      <c r="CB406" s="15"/>
      <c r="CC406" s="16"/>
      <c r="CE406" s="15"/>
      <c r="CF406" s="16"/>
      <c r="CH406" s="15"/>
      <c r="CI406" s="16"/>
      <c r="CK406" s="234"/>
      <c r="CL406" s="235"/>
      <c r="CN406" s="15"/>
      <c r="CO406" s="16"/>
    </row>
    <row r="407" spans="1:93" ht="24.95" customHeight="1">
      <c r="A407" s="407" t="str">
        <f ca="1">IFERROR(IF(INDIRECT($A$14&amp;ROW())&lt;&gt;"",COUNTIF(Summary!$B$30:$B$1105,INDIRECT($A$14&amp;ROW())),""),"")</f>
        <v/>
      </c>
      <c r="B407" s="34"/>
      <c r="C407" s="16"/>
      <c r="E407" s="15"/>
      <c r="F407" s="16"/>
      <c r="H407" s="15"/>
      <c r="I407" s="16"/>
      <c r="K407" s="15"/>
      <c r="L407" s="16"/>
      <c r="N407" s="15"/>
      <c r="O407" s="16"/>
      <c r="Q407" s="15"/>
      <c r="R407" s="16"/>
      <c r="T407" s="15"/>
      <c r="U407" s="16"/>
      <c r="W407" s="15"/>
      <c r="X407" s="16"/>
      <c r="Z407" s="15"/>
      <c r="AA407" s="16"/>
      <c r="AC407" s="15"/>
      <c r="AD407" s="16"/>
      <c r="AF407" s="15"/>
      <c r="AG407" s="16"/>
      <c r="AI407" s="15"/>
      <c r="AJ407" s="16"/>
      <c r="AL407" s="15"/>
      <c r="AM407" s="16"/>
      <c r="AO407" s="15"/>
      <c r="AP407" s="16"/>
      <c r="AR407" s="15"/>
      <c r="AS407" s="16"/>
      <c r="AU407" s="15"/>
      <c r="AV407" s="16"/>
      <c r="AX407" s="15"/>
      <c r="AY407" s="400"/>
      <c r="BA407" s="15"/>
      <c r="BB407" s="16"/>
      <c r="BD407" s="15"/>
      <c r="BE407" s="16"/>
      <c r="BG407" s="15"/>
      <c r="BH407" s="16"/>
      <c r="BJ407" s="15"/>
      <c r="BK407" s="16"/>
      <c r="BM407" s="15"/>
      <c r="BN407" s="16"/>
      <c r="BP407" s="15"/>
      <c r="BQ407" s="16"/>
      <c r="BS407" s="15"/>
      <c r="BT407" s="16"/>
      <c r="BV407" s="15"/>
      <c r="BW407" s="16"/>
      <c r="BY407" s="15"/>
      <c r="BZ407" s="16"/>
      <c r="CB407" s="15"/>
      <c r="CC407" s="16"/>
      <c r="CE407" s="15"/>
      <c r="CF407" s="16"/>
      <c r="CH407" s="15"/>
      <c r="CI407" s="16"/>
      <c r="CK407" s="234"/>
      <c r="CL407" s="235"/>
      <c r="CN407" s="15"/>
      <c r="CO407" s="16"/>
    </row>
    <row r="408" spans="1:93" ht="24.95" customHeight="1">
      <c r="A408" s="407" t="str">
        <f ca="1">IFERROR(IF(INDIRECT($A$14&amp;ROW())&lt;&gt;"",COUNTIF(Summary!$B$30:$B$1105,INDIRECT($A$14&amp;ROW())),""),"")</f>
        <v/>
      </c>
      <c r="B408" s="34"/>
      <c r="C408" s="16"/>
      <c r="E408" s="15"/>
      <c r="F408" s="16"/>
      <c r="H408" s="15"/>
      <c r="I408" s="16"/>
      <c r="K408" s="15"/>
      <c r="L408" s="16"/>
      <c r="N408" s="15"/>
      <c r="O408" s="16"/>
      <c r="Q408" s="15"/>
      <c r="R408" s="16"/>
      <c r="T408" s="15"/>
      <c r="U408" s="16"/>
      <c r="W408" s="15"/>
      <c r="X408" s="16"/>
      <c r="Z408" s="15"/>
      <c r="AA408" s="16"/>
      <c r="AC408" s="15"/>
      <c r="AD408" s="16"/>
      <c r="AF408" s="15"/>
      <c r="AG408" s="16"/>
      <c r="AI408" s="15"/>
      <c r="AJ408" s="16"/>
      <c r="AL408" s="15"/>
      <c r="AM408" s="16"/>
      <c r="AO408" s="15"/>
      <c r="AP408" s="16"/>
      <c r="AR408" s="15"/>
      <c r="AS408" s="16"/>
      <c r="AU408" s="15"/>
      <c r="AV408" s="16"/>
      <c r="AX408" s="15"/>
      <c r="AY408" s="400"/>
      <c r="BA408" s="15"/>
      <c r="BB408" s="16"/>
      <c r="BD408" s="15"/>
      <c r="BE408" s="16"/>
      <c r="BG408" s="15"/>
      <c r="BH408" s="16"/>
      <c r="BJ408" s="15"/>
      <c r="BK408" s="16"/>
      <c r="BM408" s="15"/>
      <c r="BN408" s="16"/>
      <c r="BP408" s="15"/>
      <c r="BQ408" s="16"/>
      <c r="BS408" s="15"/>
      <c r="BT408" s="16"/>
      <c r="BV408" s="15"/>
      <c r="BW408" s="16"/>
      <c r="BY408" s="15"/>
      <c r="BZ408" s="16"/>
      <c r="CB408" s="15"/>
      <c r="CC408" s="16"/>
      <c r="CE408" s="15"/>
      <c r="CF408" s="16"/>
      <c r="CH408" s="15"/>
      <c r="CI408" s="16"/>
      <c r="CK408" s="234"/>
      <c r="CL408" s="235"/>
      <c r="CN408" s="15"/>
      <c r="CO408" s="16"/>
    </row>
    <row r="409" spans="1:93" ht="24.95" customHeight="1">
      <c r="A409" s="407" t="str">
        <f ca="1">IFERROR(IF(INDIRECT($A$14&amp;ROW())&lt;&gt;"",COUNTIF(Summary!$B$30:$B$1105,INDIRECT($A$14&amp;ROW())),""),"")</f>
        <v/>
      </c>
      <c r="B409" s="34"/>
      <c r="C409" s="16"/>
      <c r="E409" s="15"/>
      <c r="F409" s="16"/>
      <c r="H409" s="15"/>
      <c r="I409" s="16"/>
      <c r="K409" s="15"/>
      <c r="L409" s="16"/>
      <c r="N409" s="15"/>
      <c r="O409" s="16"/>
      <c r="Q409" s="15"/>
      <c r="R409" s="16"/>
      <c r="T409" s="15"/>
      <c r="U409" s="16"/>
      <c r="W409" s="15"/>
      <c r="X409" s="16"/>
      <c r="Z409" s="15"/>
      <c r="AA409" s="16"/>
      <c r="AC409" s="15"/>
      <c r="AD409" s="16"/>
      <c r="AF409" s="15"/>
      <c r="AG409" s="16"/>
      <c r="AI409" s="15"/>
      <c r="AJ409" s="16"/>
      <c r="AL409" s="15"/>
      <c r="AM409" s="16"/>
      <c r="AO409" s="15"/>
      <c r="AP409" s="16"/>
      <c r="AR409" s="15"/>
      <c r="AS409" s="16"/>
      <c r="AU409" s="15"/>
      <c r="AV409" s="16"/>
      <c r="AX409" s="15"/>
      <c r="AY409" s="400"/>
      <c r="BA409" s="15"/>
      <c r="BB409" s="16"/>
      <c r="BD409" s="15"/>
      <c r="BE409" s="16"/>
      <c r="BG409" s="15"/>
      <c r="BH409" s="16"/>
      <c r="BJ409" s="15"/>
      <c r="BK409" s="16"/>
      <c r="BM409" s="15"/>
      <c r="BN409" s="16"/>
      <c r="BP409" s="15"/>
      <c r="BQ409" s="16"/>
      <c r="BS409" s="15"/>
      <c r="BT409" s="16"/>
      <c r="BV409" s="15"/>
      <c r="BW409" s="16"/>
      <c r="BY409" s="15"/>
      <c r="BZ409" s="16"/>
      <c r="CB409" s="15"/>
      <c r="CC409" s="16"/>
      <c r="CE409" s="15"/>
      <c r="CF409" s="16"/>
      <c r="CH409" s="15"/>
      <c r="CI409" s="16"/>
      <c r="CK409" s="234"/>
      <c r="CL409" s="235"/>
      <c r="CN409" s="15"/>
      <c r="CO409" s="16"/>
    </row>
    <row r="410" spans="1:93" ht="24.95" customHeight="1">
      <c r="A410" s="407" t="str">
        <f ca="1">IFERROR(IF(INDIRECT($A$14&amp;ROW())&lt;&gt;"",COUNTIF(Summary!$B$30:$B$1105,INDIRECT($A$14&amp;ROW())),""),"")</f>
        <v/>
      </c>
      <c r="B410" s="34"/>
      <c r="C410" s="16"/>
      <c r="E410" s="15"/>
      <c r="F410" s="16"/>
      <c r="H410" s="15"/>
      <c r="I410" s="16"/>
      <c r="K410" s="15"/>
      <c r="L410" s="16"/>
      <c r="N410" s="15"/>
      <c r="O410" s="16"/>
      <c r="Q410" s="15"/>
      <c r="R410" s="16"/>
      <c r="T410" s="15"/>
      <c r="U410" s="16"/>
      <c r="W410" s="15"/>
      <c r="X410" s="16"/>
      <c r="Z410" s="15"/>
      <c r="AA410" s="16"/>
      <c r="AC410" s="15"/>
      <c r="AD410" s="16"/>
      <c r="AF410" s="15"/>
      <c r="AG410" s="16"/>
      <c r="AI410" s="15"/>
      <c r="AJ410" s="16"/>
      <c r="AL410" s="15"/>
      <c r="AM410" s="16"/>
      <c r="AO410" s="15"/>
      <c r="AP410" s="16"/>
      <c r="AR410" s="15"/>
      <c r="AS410" s="16"/>
      <c r="AU410" s="15"/>
      <c r="AV410" s="16"/>
      <c r="AX410" s="15"/>
      <c r="AY410" s="400"/>
      <c r="BA410" s="15"/>
      <c r="BB410" s="16"/>
      <c r="BD410" s="15"/>
      <c r="BE410" s="16"/>
      <c r="BG410" s="15"/>
      <c r="BH410" s="16"/>
      <c r="BJ410" s="15"/>
      <c r="BK410" s="16"/>
      <c r="BM410" s="15"/>
      <c r="BN410" s="16"/>
      <c r="BP410" s="15"/>
      <c r="BQ410" s="16"/>
      <c r="BS410" s="15"/>
      <c r="BT410" s="16"/>
      <c r="BV410" s="15"/>
      <c r="BW410" s="16"/>
      <c r="BY410" s="15"/>
      <c r="BZ410" s="16"/>
      <c r="CB410" s="15"/>
      <c r="CC410" s="16"/>
      <c r="CE410" s="15"/>
      <c r="CF410" s="16"/>
      <c r="CH410" s="15"/>
      <c r="CI410" s="16"/>
      <c r="CK410" s="234"/>
      <c r="CL410" s="235"/>
      <c r="CN410" s="15"/>
      <c r="CO410" s="16"/>
    </row>
    <row r="411" spans="1:93" ht="24.95" customHeight="1">
      <c r="A411" s="407" t="str">
        <f ca="1">IFERROR(IF(INDIRECT($A$14&amp;ROW())&lt;&gt;"",COUNTIF(Summary!$B$30:$B$1105,INDIRECT($A$14&amp;ROW())),""),"")</f>
        <v/>
      </c>
      <c r="B411" s="34"/>
      <c r="C411" s="16"/>
      <c r="E411" s="15"/>
      <c r="F411" s="16"/>
      <c r="H411" s="15"/>
      <c r="I411" s="16"/>
      <c r="K411" s="15"/>
      <c r="L411" s="16"/>
      <c r="N411" s="15"/>
      <c r="O411" s="16"/>
      <c r="Q411" s="15"/>
      <c r="R411" s="16"/>
      <c r="T411" s="15"/>
      <c r="U411" s="16"/>
      <c r="W411" s="15"/>
      <c r="X411" s="16"/>
      <c r="Z411" s="15"/>
      <c r="AA411" s="16"/>
      <c r="AC411" s="15"/>
      <c r="AD411" s="16"/>
      <c r="AF411" s="15"/>
      <c r="AG411" s="16"/>
      <c r="AI411" s="15"/>
      <c r="AJ411" s="16"/>
      <c r="AL411" s="15"/>
      <c r="AM411" s="16"/>
      <c r="AO411" s="15"/>
      <c r="AP411" s="16"/>
      <c r="AR411" s="15"/>
      <c r="AS411" s="16"/>
      <c r="AU411" s="15"/>
      <c r="AV411" s="16"/>
      <c r="AX411" s="15"/>
      <c r="AY411" s="400"/>
      <c r="BA411" s="15"/>
      <c r="BB411" s="16"/>
      <c r="BD411" s="15"/>
      <c r="BE411" s="16"/>
      <c r="BG411" s="15"/>
      <c r="BH411" s="16"/>
      <c r="BJ411" s="15"/>
      <c r="BK411" s="16"/>
      <c r="BM411" s="15"/>
      <c r="BN411" s="16"/>
      <c r="BP411" s="15"/>
      <c r="BQ411" s="16"/>
      <c r="BS411" s="15"/>
      <c r="BT411" s="16"/>
      <c r="BV411" s="15"/>
      <c r="BW411" s="16"/>
      <c r="BY411" s="15"/>
      <c r="BZ411" s="16"/>
      <c r="CB411" s="15"/>
      <c r="CC411" s="16"/>
      <c r="CE411" s="15"/>
      <c r="CF411" s="16"/>
      <c r="CH411" s="15"/>
      <c r="CI411" s="16"/>
      <c r="CK411" s="234"/>
      <c r="CL411" s="235"/>
      <c r="CN411" s="15"/>
      <c r="CO411" s="16"/>
    </row>
    <row r="412" spans="1:93" ht="24.95" customHeight="1">
      <c r="A412" s="407" t="str">
        <f ca="1">IFERROR(IF(INDIRECT($A$14&amp;ROW())&lt;&gt;"",COUNTIF(Summary!$B$30:$B$1105,INDIRECT($A$14&amp;ROW())),""),"")</f>
        <v/>
      </c>
      <c r="B412" s="34"/>
      <c r="C412" s="16"/>
      <c r="E412" s="15"/>
      <c r="F412" s="16"/>
      <c r="H412" s="15"/>
      <c r="I412" s="16"/>
      <c r="K412" s="15"/>
      <c r="L412" s="16"/>
      <c r="N412" s="15"/>
      <c r="O412" s="16"/>
      <c r="Q412" s="15"/>
      <c r="R412" s="16"/>
      <c r="T412" s="15"/>
      <c r="U412" s="16"/>
      <c r="W412" s="15"/>
      <c r="X412" s="16"/>
      <c r="Z412" s="15"/>
      <c r="AA412" s="16"/>
      <c r="AC412" s="15"/>
      <c r="AD412" s="16"/>
      <c r="AF412" s="15"/>
      <c r="AG412" s="16"/>
      <c r="AI412" s="15"/>
      <c r="AJ412" s="16"/>
      <c r="AL412" s="15"/>
      <c r="AM412" s="16"/>
      <c r="AO412" s="15"/>
      <c r="AP412" s="16"/>
      <c r="AR412" s="15"/>
      <c r="AS412" s="16"/>
      <c r="AU412" s="15"/>
      <c r="AV412" s="16"/>
      <c r="AX412" s="15"/>
      <c r="AY412" s="400"/>
      <c r="BA412" s="15"/>
      <c r="BB412" s="16"/>
      <c r="BD412" s="15"/>
      <c r="BE412" s="16"/>
      <c r="BG412" s="15"/>
      <c r="BH412" s="16"/>
      <c r="BJ412" s="15"/>
      <c r="BK412" s="16"/>
      <c r="BM412" s="15"/>
      <c r="BN412" s="16"/>
      <c r="BP412" s="15"/>
      <c r="BQ412" s="16"/>
      <c r="BS412" s="15"/>
      <c r="BT412" s="16"/>
      <c r="BV412" s="15"/>
      <c r="BW412" s="16"/>
      <c r="BY412" s="15"/>
      <c r="BZ412" s="16"/>
      <c r="CB412" s="15"/>
      <c r="CC412" s="16"/>
      <c r="CE412" s="15"/>
      <c r="CF412" s="16"/>
      <c r="CH412" s="15"/>
      <c r="CI412" s="16"/>
      <c r="CK412" s="234"/>
      <c r="CL412" s="235"/>
      <c r="CN412" s="15"/>
      <c r="CO412" s="16"/>
    </row>
    <row r="413" spans="1:93" ht="24.95" customHeight="1">
      <c r="A413" s="407" t="str">
        <f ca="1">IFERROR(IF(INDIRECT($A$14&amp;ROW())&lt;&gt;"",COUNTIF(Summary!$B$30:$B$1105,INDIRECT($A$14&amp;ROW())),""),"")</f>
        <v/>
      </c>
      <c r="B413" s="34"/>
      <c r="C413" s="16"/>
      <c r="E413" s="15"/>
      <c r="F413" s="16"/>
      <c r="H413" s="15"/>
      <c r="I413" s="16"/>
      <c r="K413" s="15"/>
      <c r="L413" s="16"/>
      <c r="N413" s="15"/>
      <c r="O413" s="16"/>
      <c r="Q413" s="15"/>
      <c r="R413" s="16"/>
      <c r="T413" s="15"/>
      <c r="U413" s="16"/>
      <c r="W413" s="15"/>
      <c r="X413" s="16"/>
      <c r="Z413" s="15"/>
      <c r="AA413" s="16"/>
      <c r="AC413" s="15"/>
      <c r="AD413" s="16"/>
      <c r="AF413" s="15"/>
      <c r="AG413" s="16"/>
      <c r="AI413" s="15"/>
      <c r="AJ413" s="16"/>
      <c r="AL413" s="15"/>
      <c r="AM413" s="16"/>
      <c r="AO413" s="15"/>
      <c r="AP413" s="16"/>
      <c r="AR413" s="15"/>
      <c r="AS413" s="16"/>
      <c r="AU413" s="15"/>
      <c r="AV413" s="16"/>
      <c r="AX413" s="15"/>
      <c r="AY413" s="400"/>
      <c r="BA413" s="15"/>
      <c r="BB413" s="16"/>
      <c r="BD413" s="15"/>
      <c r="BE413" s="16"/>
      <c r="BG413" s="15"/>
      <c r="BH413" s="16"/>
      <c r="BJ413" s="15"/>
      <c r="BK413" s="16"/>
      <c r="BM413" s="15"/>
      <c r="BN413" s="16"/>
      <c r="BP413" s="15"/>
      <c r="BQ413" s="16"/>
      <c r="BS413" s="15"/>
      <c r="BT413" s="16"/>
      <c r="BV413" s="15"/>
      <c r="BW413" s="16"/>
      <c r="BY413" s="15"/>
      <c r="BZ413" s="16"/>
      <c r="CB413" s="15"/>
      <c r="CC413" s="16"/>
      <c r="CE413" s="15"/>
      <c r="CF413" s="16"/>
      <c r="CH413" s="15"/>
      <c r="CI413" s="16"/>
      <c r="CK413" s="234"/>
      <c r="CL413" s="235"/>
      <c r="CN413" s="15"/>
      <c r="CO413" s="16"/>
    </row>
    <row r="414" spans="1:93" ht="24.95" customHeight="1">
      <c r="A414" s="407" t="str">
        <f ca="1">IFERROR(IF(INDIRECT($A$14&amp;ROW())&lt;&gt;"",COUNTIF(Summary!$B$30:$B$1105,INDIRECT($A$14&amp;ROW())),""),"")</f>
        <v/>
      </c>
      <c r="B414" s="34"/>
      <c r="C414" s="16"/>
      <c r="E414" s="15"/>
      <c r="F414" s="16"/>
      <c r="H414" s="15"/>
      <c r="I414" s="16"/>
      <c r="K414" s="15"/>
      <c r="L414" s="16"/>
      <c r="N414" s="15"/>
      <c r="O414" s="16"/>
      <c r="Q414" s="15"/>
      <c r="R414" s="16"/>
      <c r="T414" s="15"/>
      <c r="U414" s="16"/>
      <c r="W414" s="15"/>
      <c r="X414" s="16"/>
      <c r="Z414" s="15"/>
      <c r="AA414" s="16"/>
      <c r="AC414" s="15"/>
      <c r="AD414" s="16"/>
      <c r="AF414" s="15"/>
      <c r="AG414" s="16"/>
      <c r="AI414" s="15"/>
      <c r="AJ414" s="16"/>
      <c r="AL414" s="15"/>
      <c r="AM414" s="16"/>
      <c r="AO414" s="15"/>
      <c r="AP414" s="16"/>
      <c r="AR414" s="15"/>
      <c r="AS414" s="16"/>
      <c r="AU414" s="15"/>
      <c r="AV414" s="16"/>
      <c r="AX414" s="15"/>
      <c r="AY414" s="400"/>
      <c r="BA414" s="15"/>
      <c r="BB414" s="16"/>
      <c r="BD414" s="15"/>
      <c r="BE414" s="16"/>
      <c r="BG414" s="15"/>
      <c r="BH414" s="16"/>
      <c r="BJ414" s="15"/>
      <c r="BK414" s="16"/>
      <c r="BM414" s="15"/>
      <c r="BN414" s="16"/>
      <c r="BP414" s="15"/>
      <c r="BQ414" s="16"/>
      <c r="BS414" s="15"/>
      <c r="BT414" s="16"/>
      <c r="BV414" s="15"/>
      <c r="BW414" s="16"/>
      <c r="BY414" s="15"/>
      <c r="BZ414" s="16"/>
      <c r="CB414" s="15"/>
      <c r="CC414" s="16"/>
      <c r="CE414" s="15"/>
      <c r="CF414" s="16"/>
      <c r="CH414" s="15"/>
      <c r="CI414" s="16"/>
      <c r="CK414" s="234"/>
      <c r="CL414" s="235"/>
      <c r="CN414" s="15"/>
      <c r="CO414" s="16"/>
    </row>
    <row r="415" spans="1:93" ht="24.95" customHeight="1">
      <c r="A415" s="407" t="str">
        <f ca="1">IFERROR(IF(INDIRECT($A$14&amp;ROW())&lt;&gt;"",COUNTIF(Summary!$B$30:$B$1105,INDIRECT($A$14&amp;ROW())),""),"")</f>
        <v/>
      </c>
      <c r="B415" s="34"/>
      <c r="C415" s="16"/>
      <c r="E415" s="15"/>
      <c r="F415" s="16"/>
      <c r="H415" s="15"/>
      <c r="I415" s="16"/>
      <c r="K415" s="15"/>
      <c r="L415" s="16"/>
      <c r="N415" s="15"/>
      <c r="O415" s="16"/>
      <c r="Q415" s="15"/>
      <c r="R415" s="16"/>
      <c r="T415" s="15"/>
      <c r="U415" s="16"/>
      <c r="W415" s="15"/>
      <c r="X415" s="16"/>
      <c r="Z415" s="15"/>
      <c r="AA415" s="16"/>
      <c r="AC415" s="15"/>
      <c r="AD415" s="16"/>
      <c r="AF415" s="15"/>
      <c r="AG415" s="16"/>
      <c r="AI415" s="15"/>
      <c r="AJ415" s="16"/>
      <c r="AL415" s="15"/>
      <c r="AM415" s="16"/>
      <c r="AO415" s="15"/>
      <c r="AP415" s="16"/>
      <c r="AR415" s="15"/>
      <c r="AS415" s="16"/>
      <c r="AU415" s="15"/>
      <c r="AV415" s="16"/>
      <c r="AX415" s="15"/>
      <c r="AY415" s="400"/>
      <c r="BA415" s="15"/>
      <c r="BB415" s="16"/>
      <c r="BD415" s="15"/>
      <c r="BE415" s="16"/>
      <c r="BG415" s="15"/>
      <c r="BH415" s="16"/>
      <c r="BJ415" s="15"/>
      <c r="BK415" s="16"/>
      <c r="BM415" s="15"/>
      <c r="BN415" s="16"/>
      <c r="BP415" s="15"/>
      <c r="BQ415" s="16"/>
      <c r="BS415" s="15"/>
      <c r="BT415" s="16"/>
      <c r="BV415" s="15"/>
      <c r="BW415" s="16"/>
      <c r="BY415" s="15"/>
      <c r="BZ415" s="16"/>
      <c r="CB415" s="15"/>
      <c r="CC415" s="16"/>
      <c r="CE415" s="15"/>
      <c r="CF415" s="16"/>
      <c r="CH415" s="15"/>
      <c r="CI415" s="16"/>
      <c r="CK415" s="234"/>
      <c r="CL415" s="235"/>
      <c r="CN415" s="15"/>
      <c r="CO415" s="16"/>
    </row>
    <row r="416" spans="1:93" ht="24.95" customHeight="1">
      <c r="A416" s="407" t="str">
        <f ca="1">IFERROR(IF(INDIRECT($A$14&amp;ROW())&lt;&gt;"",COUNTIF(Summary!$B$30:$B$1105,INDIRECT($A$14&amp;ROW())),""),"")</f>
        <v/>
      </c>
      <c r="B416" s="34"/>
      <c r="C416" s="16"/>
      <c r="E416" s="15"/>
      <c r="F416" s="16"/>
      <c r="H416" s="15"/>
      <c r="I416" s="16"/>
      <c r="K416" s="15"/>
      <c r="L416" s="16"/>
      <c r="N416" s="15"/>
      <c r="O416" s="16"/>
      <c r="Q416" s="15"/>
      <c r="R416" s="16"/>
      <c r="T416" s="15"/>
      <c r="U416" s="16"/>
      <c r="W416" s="15"/>
      <c r="X416" s="16"/>
      <c r="Z416" s="15"/>
      <c r="AA416" s="16"/>
      <c r="AC416" s="15"/>
      <c r="AD416" s="16"/>
      <c r="AF416" s="15"/>
      <c r="AG416" s="16"/>
      <c r="AI416" s="15"/>
      <c r="AJ416" s="16"/>
      <c r="AL416" s="15"/>
      <c r="AM416" s="16"/>
      <c r="AO416" s="15"/>
      <c r="AP416" s="16"/>
      <c r="AR416" s="15"/>
      <c r="AS416" s="16"/>
      <c r="AU416" s="15"/>
      <c r="AV416" s="16"/>
      <c r="AX416" s="15"/>
      <c r="AY416" s="400"/>
      <c r="BA416" s="15"/>
      <c r="BB416" s="16"/>
      <c r="BD416" s="15"/>
      <c r="BE416" s="16"/>
      <c r="BG416" s="15"/>
      <c r="BH416" s="16"/>
      <c r="BJ416" s="15"/>
      <c r="BK416" s="16"/>
      <c r="BM416" s="15"/>
      <c r="BN416" s="16"/>
      <c r="BP416" s="15"/>
      <c r="BQ416" s="16"/>
      <c r="BS416" s="15"/>
      <c r="BT416" s="16"/>
      <c r="BV416" s="15"/>
      <c r="BW416" s="16"/>
      <c r="BY416" s="15"/>
      <c r="BZ416" s="16"/>
      <c r="CB416" s="15"/>
      <c r="CC416" s="16"/>
      <c r="CE416" s="15"/>
      <c r="CF416" s="16"/>
      <c r="CH416" s="15"/>
      <c r="CI416" s="16"/>
      <c r="CK416" s="234"/>
      <c r="CL416" s="235"/>
      <c r="CN416" s="15"/>
      <c r="CO416" s="16"/>
    </row>
    <row r="417" spans="1:93" ht="24.95" customHeight="1">
      <c r="A417" s="407" t="str">
        <f ca="1">IFERROR(IF(INDIRECT($A$14&amp;ROW())&lt;&gt;"",COUNTIF(Summary!$B$30:$B$1105,INDIRECT($A$14&amp;ROW())),""),"")</f>
        <v/>
      </c>
      <c r="B417" s="34"/>
      <c r="C417" s="16"/>
      <c r="E417" s="15"/>
      <c r="F417" s="16"/>
      <c r="H417" s="15"/>
      <c r="I417" s="16"/>
      <c r="K417" s="15"/>
      <c r="L417" s="16"/>
      <c r="N417" s="15"/>
      <c r="O417" s="16"/>
      <c r="Q417" s="15"/>
      <c r="R417" s="16"/>
      <c r="T417" s="15"/>
      <c r="U417" s="16"/>
      <c r="W417" s="15"/>
      <c r="X417" s="16"/>
      <c r="Z417" s="15"/>
      <c r="AA417" s="16"/>
      <c r="AC417" s="15"/>
      <c r="AD417" s="16"/>
      <c r="AF417" s="15"/>
      <c r="AG417" s="16"/>
      <c r="AI417" s="15"/>
      <c r="AJ417" s="16"/>
      <c r="AL417" s="15"/>
      <c r="AM417" s="16"/>
      <c r="AO417" s="15"/>
      <c r="AP417" s="16"/>
      <c r="AR417" s="15"/>
      <c r="AS417" s="16"/>
      <c r="AU417" s="15"/>
      <c r="AV417" s="16"/>
      <c r="AX417" s="15"/>
      <c r="AY417" s="400"/>
      <c r="BA417" s="15"/>
      <c r="BB417" s="16"/>
      <c r="BD417" s="15"/>
      <c r="BE417" s="16"/>
      <c r="BG417" s="15"/>
      <c r="BH417" s="16"/>
      <c r="BJ417" s="15"/>
      <c r="BK417" s="16"/>
      <c r="BM417" s="15"/>
      <c r="BN417" s="16"/>
      <c r="BP417" s="15"/>
      <c r="BQ417" s="16"/>
      <c r="BS417" s="15"/>
      <c r="BT417" s="16"/>
      <c r="BV417" s="15"/>
      <c r="BW417" s="16"/>
      <c r="BY417" s="15"/>
      <c r="BZ417" s="16"/>
      <c r="CB417" s="15"/>
      <c r="CC417" s="16"/>
      <c r="CE417" s="15"/>
      <c r="CF417" s="16"/>
      <c r="CH417" s="15"/>
      <c r="CI417" s="16"/>
      <c r="CK417" s="234"/>
      <c r="CL417" s="235"/>
      <c r="CN417" s="15"/>
      <c r="CO417" s="16"/>
    </row>
    <row r="418" spans="1:93" ht="24.95" customHeight="1">
      <c r="A418" s="407" t="str">
        <f ca="1">IFERROR(IF(INDIRECT($A$14&amp;ROW())&lt;&gt;"",COUNTIF(Summary!$B$30:$B$1105,INDIRECT($A$14&amp;ROW())),""),"")</f>
        <v/>
      </c>
      <c r="B418" s="34"/>
      <c r="C418" s="16"/>
      <c r="E418" s="15"/>
      <c r="F418" s="16"/>
      <c r="H418" s="15"/>
      <c r="I418" s="16"/>
      <c r="K418" s="15"/>
      <c r="L418" s="16"/>
      <c r="N418" s="15"/>
      <c r="O418" s="16"/>
      <c r="Q418" s="15"/>
      <c r="R418" s="16"/>
      <c r="T418" s="15"/>
      <c r="U418" s="16"/>
      <c r="W418" s="15"/>
      <c r="X418" s="16"/>
      <c r="Z418" s="15"/>
      <c r="AA418" s="16"/>
      <c r="AC418" s="15"/>
      <c r="AD418" s="16"/>
      <c r="AF418" s="15"/>
      <c r="AG418" s="16"/>
      <c r="AI418" s="15"/>
      <c r="AJ418" s="16"/>
      <c r="AL418" s="15"/>
      <c r="AM418" s="16"/>
      <c r="AO418" s="15"/>
      <c r="AP418" s="16"/>
      <c r="AR418" s="15"/>
      <c r="AS418" s="16"/>
      <c r="AU418" s="15"/>
      <c r="AV418" s="16"/>
      <c r="AX418" s="15"/>
      <c r="AY418" s="400"/>
      <c r="BA418" s="15"/>
      <c r="BB418" s="16"/>
      <c r="BD418" s="15"/>
      <c r="BE418" s="16"/>
      <c r="BG418" s="15"/>
      <c r="BH418" s="16"/>
      <c r="BJ418" s="15"/>
      <c r="BK418" s="16"/>
      <c r="BM418" s="15"/>
      <c r="BN418" s="16"/>
      <c r="BP418" s="15"/>
      <c r="BQ418" s="16"/>
      <c r="BS418" s="15"/>
      <c r="BT418" s="16"/>
      <c r="BV418" s="15"/>
      <c r="BW418" s="16"/>
      <c r="BY418" s="15"/>
      <c r="BZ418" s="16"/>
      <c r="CB418" s="15"/>
      <c r="CC418" s="16"/>
      <c r="CE418" s="15"/>
      <c r="CF418" s="16"/>
      <c r="CH418" s="15"/>
      <c r="CI418" s="16"/>
      <c r="CK418" s="234"/>
      <c r="CL418" s="235"/>
      <c r="CN418" s="15"/>
      <c r="CO418" s="16"/>
    </row>
    <row r="419" spans="1:93" ht="24.95" customHeight="1">
      <c r="A419" s="407" t="str">
        <f ca="1">IFERROR(IF(INDIRECT($A$14&amp;ROW())&lt;&gt;"",COUNTIF(Summary!$B$30:$B$1105,INDIRECT($A$14&amp;ROW())),""),"")</f>
        <v/>
      </c>
      <c r="B419" s="34"/>
      <c r="C419" s="16"/>
      <c r="E419" s="15"/>
      <c r="F419" s="16"/>
      <c r="H419" s="15"/>
      <c r="I419" s="16"/>
      <c r="K419" s="15"/>
      <c r="L419" s="16"/>
      <c r="N419" s="15"/>
      <c r="O419" s="16"/>
      <c r="Q419" s="15"/>
      <c r="R419" s="16"/>
      <c r="T419" s="15"/>
      <c r="U419" s="16"/>
      <c r="W419" s="15"/>
      <c r="X419" s="16"/>
      <c r="Z419" s="15"/>
      <c r="AA419" s="16"/>
      <c r="AC419" s="15"/>
      <c r="AD419" s="16"/>
      <c r="AF419" s="15"/>
      <c r="AG419" s="16"/>
      <c r="AI419" s="15"/>
      <c r="AJ419" s="16"/>
      <c r="AL419" s="15"/>
      <c r="AM419" s="16"/>
      <c r="AO419" s="15"/>
      <c r="AP419" s="16"/>
      <c r="AR419" s="15"/>
      <c r="AS419" s="16"/>
      <c r="AU419" s="15"/>
      <c r="AV419" s="16"/>
      <c r="AX419" s="15"/>
      <c r="AY419" s="400"/>
      <c r="BA419" s="15"/>
      <c r="BB419" s="16"/>
      <c r="BD419" s="15"/>
      <c r="BE419" s="16"/>
      <c r="BG419" s="15"/>
      <c r="BH419" s="16"/>
      <c r="BJ419" s="15"/>
      <c r="BK419" s="16"/>
      <c r="BM419" s="15"/>
      <c r="BN419" s="16"/>
      <c r="BP419" s="15"/>
      <c r="BQ419" s="16"/>
      <c r="BS419" s="15"/>
      <c r="BT419" s="16"/>
      <c r="BV419" s="15"/>
      <c r="BW419" s="16"/>
      <c r="BY419" s="15"/>
      <c r="BZ419" s="16"/>
      <c r="CB419" s="15"/>
      <c r="CC419" s="16"/>
      <c r="CE419" s="15"/>
      <c r="CF419" s="16"/>
      <c r="CH419" s="15"/>
      <c r="CI419" s="16"/>
      <c r="CK419" s="234"/>
      <c r="CL419" s="235"/>
      <c r="CN419" s="15"/>
      <c r="CO419" s="16"/>
    </row>
    <row r="420" spans="1:93" ht="24.95" customHeight="1">
      <c r="A420" s="407" t="str">
        <f ca="1">IFERROR(IF(INDIRECT($A$14&amp;ROW())&lt;&gt;"",COUNTIF(Summary!$B$30:$B$1105,INDIRECT($A$14&amp;ROW())),""),"")</f>
        <v/>
      </c>
      <c r="B420" s="34"/>
      <c r="C420" s="16"/>
      <c r="E420" s="15"/>
      <c r="F420" s="16"/>
      <c r="H420" s="15"/>
      <c r="I420" s="16"/>
      <c r="K420" s="15"/>
      <c r="L420" s="16"/>
      <c r="N420" s="15"/>
      <c r="O420" s="16"/>
      <c r="Q420" s="15"/>
      <c r="R420" s="16"/>
      <c r="T420" s="15"/>
      <c r="U420" s="16"/>
      <c r="W420" s="15"/>
      <c r="X420" s="16"/>
      <c r="Z420" s="15"/>
      <c r="AA420" s="16"/>
      <c r="AC420" s="15"/>
      <c r="AD420" s="16"/>
      <c r="AF420" s="15"/>
      <c r="AG420" s="16"/>
      <c r="AI420" s="15"/>
      <c r="AJ420" s="16"/>
      <c r="AL420" s="15"/>
      <c r="AM420" s="16"/>
      <c r="AO420" s="15"/>
      <c r="AP420" s="16"/>
      <c r="AR420" s="15"/>
      <c r="AS420" s="16"/>
      <c r="AU420" s="15"/>
      <c r="AV420" s="16"/>
      <c r="AX420" s="15"/>
      <c r="AY420" s="400"/>
      <c r="BA420" s="15"/>
      <c r="BB420" s="16"/>
      <c r="BD420" s="15"/>
      <c r="BE420" s="16"/>
      <c r="BG420" s="15"/>
      <c r="BH420" s="16"/>
      <c r="BJ420" s="15"/>
      <c r="BK420" s="16"/>
      <c r="BM420" s="15"/>
      <c r="BN420" s="16"/>
      <c r="BP420" s="15"/>
      <c r="BQ420" s="16"/>
      <c r="BS420" s="15"/>
      <c r="BT420" s="16"/>
      <c r="BV420" s="15"/>
      <c r="BW420" s="16"/>
      <c r="BY420" s="15"/>
      <c r="BZ420" s="16"/>
      <c r="CB420" s="15"/>
      <c r="CC420" s="16"/>
      <c r="CE420" s="15"/>
      <c r="CF420" s="16"/>
      <c r="CH420" s="15"/>
      <c r="CI420" s="16"/>
      <c r="CK420" s="234"/>
      <c r="CL420" s="235"/>
      <c r="CN420" s="15"/>
      <c r="CO420" s="16"/>
    </row>
    <row r="421" spans="1:93" ht="24.95" customHeight="1">
      <c r="A421" s="407" t="str">
        <f ca="1">IFERROR(IF(INDIRECT($A$14&amp;ROW())&lt;&gt;"",COUNTIF(Summary!$B$30:$B$1105,INDIRECT($A$14&amp;ROW())),""),"")</f>
        <v/>
      </c>
      <c r="B421" s="34"/>
      <c r="C421" s="16"/>
      <c r="E421" s="15"/>
      <c r="F421" s="16"/>
      <c r="H421" s="15"/>
      <c r="I421" s="16"/>
      <c r="K421" s="15"/>
      <c r="L421" s="16"/>
      <c r="N421" s="15"/>
      <c r="O421" s="16"/>
      <c r="Q421" s="15"/>
      <c r="R421" s="16"/>
      <c r="T421" s="15"/>
      <c r="U421" s="16"/>
      <c r="W421" s="15"/>
      <c r="X421" s="16"/>
      <c r="Z421" s="15"/>
      <c r="AA421" s="16"/>
      <c r="AC421" s="15"/>
      <c r="AD421" s="16"/>
      <c r="AF421" s="15"/>
      <c r="AG421" s="16"/>
      <c r="AI421" s="15"/>
      <c r="AJ421" s="16"/>
      <c r="AL421" s="15"/>
      <c r="AM421" s="16"/>
      <c r="AO421" s="15"/>
      <c r="AP421" s="16"/>
      <c r="AR421" s="15"/>
      <c r="AS421" s="16"/>
      <c r="AU421" s="15"/>
      <c r="AV421" s="16"/>
      <c r="AX421" s="15"/>
      <c r="AY421" s="400"/>
      <c r="BA421" s="15"/>
      <c r="BB421" s="16"/>
      <c r="BD421" s="15"/>
      <c r="BE421" s="16"/>
      <c r="BG421" s="15"/>
      <c r="BH421" s="16"/>
      <c r="BJ421" s="15"/>
      <c r="BK421" s="16"/>
      <c r="BM421" s="15"/>
      <c r="BN421" s="16"/>
      <c r="BP421" s="15"/>
      <c r="BQ421" s="16"/>
      <c r="BS421" s="15"/>
      <c r="BT421" s="16"/>
      <c r="BV421" s="15"/>
      <c r="BW421" s="16"/>
      <c r="BY421" s="15"/>
      <c r="BZ421" s="16"/>
      <c r="CB421" s="15"/>
      <c r="CC421" s="16"/>
      <c r="CE421" s="15"/>
      <c r="CF421" s="16"/>
      <c r="CH421" s="15"/>
      <c r="CI421" s="16"/>
      <c r="CK421" s="234"/>
      <c r="CL421" s="235"/>
      <c r="CN421" s="15"/>
      <c r="CO421" s="16"/>
    </row>
    <row r="422" spans="1:93" ht="24.95" customHeight="1">
      <c r="A422" s="407" t="str">
        <f ca="1">IFERROR(IF(INDIRECT($A$14&amp;ROW())&lt;&gt;"",COUNTIF(Summary!$B$30:$B$1105,INDIRECT($A$14&amp;ROW())),""),"")</f>
        <v/>
      </c>
      <c r="B422" s="34"/>
      <c r="C422" s="16"/>
      <c r="E422" s="15"/>
      <c r="F422" s="16"/>
      <c r="H422" s="15"/>
      <c r="I422" s="16"/>
      <c r="K422" s="15"/>
      <c r="L422" s="16"/>
      <c r="N422" s="15"/>
      <c r="O422" s="16"/>
      <c r="Q422" s="15"/>
      <c r="R422" s="16"/>
      <c r="T422" s="15"/>
      <c r="U422" s="16"/>
      <c r="W422" s="15"/>
      <c r="X422" s="16"/>
      <c r="Z422" s="15"/>
      <c r="AA422" s="16"/>
      <c r="AC422" s="15"/>
      <c r="AD422" s="16"/>
      <c r="AF422" s="15"/>
      <c r="AG422" s="16"/>
      <c r="AI422" s="15"/>
      <c r="AJ422" s="16"/>
      <c r="AL422" s="15"/>
      <c r="AM422" s="16"/>
      <c r="AO422" s="15"/>
      <c r="AP422" s="16"/>
      <c r="AR422" s="15"/>
      <c r="AS422" s="16"/>
      <c r="AU422" s="15"/>
      <c r="AV422" s="16"/>
      <c r="AX422" s="15"/>
      <c r="AY422" s="400"/>
      <c r="BA422" s="15"/>
      <c r="BB422" s="16"/>
      <c r="BD422" s="15"/>
      <c r="BE422" s="16"/>
      <c r="BG422" s="15"/>
      <c r="BH422" s="16"/>
      <c r="BJ422" s="15"/>
      <c r="BK422" s="16"/>
      <c r="BM422" s="15"/>
      <c r="BN422" s="16"/>
      <c r="BP422" s="15"/>
      <c r="BQ422" s="16"/>
      <c r="BS422" s="15"/>
      <c r="BT422" s="16"/>
      <c r="BV422" s="15"/>
      <c r="BW422" s="16"/>
      <c r="BY422" s="15"/>
      <c r="BZ422" s="16"/>
      <c r="CB422" s="15"/>
      <c r="CC422" s="16"/>
      <c r="CE422" s="15"/>
      <c r="CF422" s="16"/>
      <c r="CH422" s="15"/>
      <c r="CI422" s="16"/>
      <c r="CK422" s="234"/>
      <c r="CL422" s="235"/>
      <c r="CN422" s="15"/>
      <c r="CO422" s="16"/>
    </row>
    <row r="423" spans="1:93" ht="24.95" customHeight="1">
      <c r="A423" s="407" t="str">
        <f ca="1">IFERROR(IF(INDIRECT($A$14&amp;ROW())&lt;&gt;"",COUNTIF(Summary!$B$30:$B$1105,INDIRECT($A$14&amp;ROW())),""),"")</f>
        <v/>
      </c>
      <c r="B423" s="34"/>
      <c r="C423" s="16"/>
      <c r="E423" s="15"/>
      <c r="F423" s="16"/>
      <c r="H423" s="15"/>
      <c r="I423" s="16"/>
      <c r="K423" s="15"/>
      <c r="L423" s="16"/>
      <c r="N423" s="15"/>
      <c r="O423" s="16"/>
      <c r="Q423" s="15"/>
      <c r="R423" s="16"/>
      <c r="T423" s="15"/>
      <c r="U423" s="16"/>
      <c r="W423" s="15"/>
      <c r="X423" s="16"/>
      <c r="Z423" s="15"/>
      <c r="AA423" s="16"/>
      <c r="AC423" s="15"/>
      <c r="AD423" s="16"/>
      <c r="AF423" s="15"/>
      <c r="AG423" s="16"/>
      <c r="AI423" s="15"/>
      <c r="AJ423" s="16"/>
      <c r="AL423" s="15"/>
      <c r="AM423" s="16"/>
      <c r="AO423" s="15"/>
      <c r="AP423" s="16"/>
      <c r="AR423" s="15"/>
      <c r="AS423" s="16"/>
      <c r="AU423" s="15"/>
      <c r="AV423" s="16"/>
      <c r="AX423" s="15"/>
      <c r="AY423" s="400"/>
      <c r="BA423" s="15"/>
      <c r="BB423" s="16"/>
      <c r="BD423" s="15"/>
      <c r="BE423" s="16"/>
      <c r="BG423" s="15"/>
      <c r="BH423" s="16"/>
      <c r="BJ423" s="15"/>
      <c r="BK423" s="16"/>
      <c r="BM423" s="15"/>
      <c r="BN423" s="16"/>
      <c r="BP423" s="15"/>
      <c r="BQ423" s="16"/>
      <c r="BS423" s="15"/>
      <c r="BT423" s="16"/>
      <c r="BV423" s="15"/>
      <c r="BW423" s="16"/>
      <c r="BY423" s="15"/>
      <c r="BZ423" s="16"/>
      <c r="CB423" s="15"/>
      <c r="CC423" s="16"/>
      <c r="CE423" s="15"/>
      <c r="CF423" s="16"/>
      <c r="CH423" s="15"/>
      <c r="CI423" s="16"/>
      <c r="CK423" s="234"/>
      <c r="CL423" s="235"/>
      <c r="CN423" s="15"/>
      <c r="CO423" s="16"/>
    </row>
    <row r="424" spans="1:93" ht="24.95" customHeight="1">
      <c r="A424" s="407" t="str">
        <f ca="1">IFERROR(IF(INDIRECT($A$14&amp;ROW())&lt;&gt;"",COUNTIF(Summary!$B$30:$B$1105,INDIRECT($A$14&amp;ROW())),""),"")</f>
        <v/>
      </c>
      <c r="B424" s="34"/>
      <c r="C424" s="16"/>
      <c r="E424" s="15"/>
      <c r="F424" s="16"/>
      <c r="H424" s="15"/>
      <c r="I424" s="16"/>
      <c r="K424" s="15"/>
      <c r="L424" s="16"/>
      <c r="N424" s="15"/>
      <c r="O424" s="16"/>
      <c r="Q424" s="15"/>
      <c r="R424" s="16"/>
      <c r="T424" s="15"/>
      <c r="U424" s="16"/>
      <c r="W424" s="15"/>
      <c r="X424" s="16"/>
      <c r="Z424" s="15"/>
      <c r="AA424" s="16"/>
      <c r="AC424" s="15"/>
      <c r="AD424" s="16"/>
      <c r="AF424" s="15"/>
      <c r="AG424" s="16"/>
      <c r="AI424" s="15"/>
      <c r="AJ424" s="16"/>
      <c r="AL424" s="15"/>
      <c r="AM424" s="16"/>
      <c r="AO424" s="15"/>
      <c r="AP424" s="16"/>
      <c r="AR424" s="15"/>
      <c r="AS424" s="16"/>
      <c r="AU424" s="15"/>
      <c r="AV424" s="16"/>
      <c r="AX424" s="15"/>
      <c r="AY424" s="400"/>
      <c r="BA424" s="15"/>
      <c r="BB424" s="16"/>
      <c r="BD424" s="15"/>
      <c r="BE424" s="16"/>
      <c r="BG424" s="15"/>
      <c r="BH424" s="16"/>
      <c r="BJ424" s="15"/>
      <c r="BK424" s="16"/>
      <c r="BM424" s="15"/>
      <c r="BN424" s="16"/>
      <c r="BP424" s="15"/>
      <c r="BQ424" s="16"/>
      <c r="BS424" s="15"/>
      <c r="BT424" s="16"/>
      <c r="BV424" s="15"/>
      <c r="BW424" s="16"/>
      <c r="BY424" s="15"/>
      <c r="BZ424" s="16"/>
      <c r="CB424" s="15"/>
      <c r="CC424" s="16"/>
      <c r="CE424" s="15"/>
      <c r="CF424" s="16"/>
      <c r="CH424" s="15"/>
      <c r="CI424" s="16"/>
      <c r="CK424" s="234"/>
      <c r="CL424" s="235"/>
      <c r="CN424" s="15"/>
      <c r="CO424" s="16"/>
    </row>
    <row r="425" spans="1:93" ht="24.95" customHeight="1">
      <c r="A425" s="407" t="str">
        <f ca="1">IFERROR(IF(INDIRECT($A$14&amp;ROW())&lt;&gt;"",COUNTIF(Summary!$B$30:$B$1105,INDIRECT($A$14&amp;ROW())),""),"")</f>
        <v/>
      </c>
      <c r="B425" s="34"/>
      <c r="C425" s="16"/>
      <c r="E425" s="15"/>
      <c r="F425" s="16"/>
      <c r="H425" s="15"/>
      <c r="I425" s="16"/>
      <c r="K425" s="15"/>
      <c r="L425" s="16"/>
      <c r="N425" s="15"/>
      <c r="O425" s="16"/>
      <c r="Q425" s="15"/>
      <c r="R425" s="16"/>
      <c r="T425" s="15"/>
      <c r="U425" s="16"/>
      <c r="W425" s="15"/>
      <c r="X425" s="16"/>
      <c r="Z425" s="15"/>
      <c r="AA425" s="16"/>
      <c r="AC425" s="15"/>
      <c r="AD425" s="16"/>
      <c r="AF425" s="15"/>
      <c r="AG425" s="16"/>
      <c r="AI425" s="15"/>
      <c r="AJ425" s="16"/>
      <c r="AL425" s="15"/>
      <c r="AM425" s="16"/>
      <c r="AO425" s="15"/>
      <c r="AP425" s="16"/>
      <c r="AR425" s="15"/>
      <c r="AS425" s="16"/>
      <c r="AU425" s="15"/>
      <c r="AV425" s="16"/>
      <c r="AX425" s="15"/>
      <c r="AY425" s="400"/>
      <c r="BA425" s="15"/>
      <c r="BB425" s="16"/>
      <c r="BD425" s="15"/>
      <c r="BE425" s="16"/>
      <c r="BG425" s="15"/>
      <c r="BH425" s="16"/>
      <c r="BJ425" s="15"/>
      <c r="BK425" s="16"/>
      <c r="BM425" s="15"/>
      <c r="BN425" s="16"/>
      <c r="BP425" s="15"/>
      <c r="BQ425" s="16"/>
      <c r="BS425" s="15"/>
      <c r="BT425" s="16"/>
      <c r="BV425" s="15"/>
      <c r="BW425" s="16"/>
      <c r="BY425" s="15"/>
      <c r="BZ425" s="16"/>
      <c r="CB425" s="15"/>
      <c r="CC425" s="16"/>
      <c r="CE425" s="15"/>
      <c r="CF425" s="16"/>
      <c r="CH425" s="15"/>
      <c r="CI425" s="16"/>
      <c r="CK425" s="234"/>
      <c r="CL425" s="235"/>
      <c r="CN425" s="15"/>
      <c r="CO425" s="16"/>
    </row>
    <row r="426" spans="1:93" ht="24.95" customHeight="1">
      <c r="A426" s="407" t="str">
        <f ca="1">IFERROR(IF(INDIRECT($A$14&amp;ROW())&lt;&gt;"",COUNTIF(Summary!$B$30:$B$1105,INDIRECT($A$14&amp;ROW())),""),"")</f>
        <v/>
      </c>
      <c r="B426" s="34"/>
      <c r="C426" s="16"/>
      <c r="E426" s="15"/>
      <c r="F426" s="16"/>
      <c r="H426" s="15"/>
      <c r="I426" s="16"/>
      <c r="K426" s="15"/>
      <c r="L426" s="16"/>
      <c r="N426" s="15"/>
      <c r="O426" s="16"/>
      <c r="Q426" s="15"/>
      <c r="R426" s="16"/>
      <c r="T426" s="15"/>
      <c r="U426" s="16"/>
      <c r="W426" s="15"/>
      <c r="X426" s="16"/>
      <c r="Z426" s="15"/>
      <c r="AA426" s="16"/>
      <c r="AC426" s="15"/>
      <c r="AD426" s="16"/>
      <c r="AF426" s="15"/>
      <c r="AG426" s="16"/>
      <c r="AI426" s="15"/>
      <c r="AJ426" s="16"/>
      <c r="AL426" s="15"/>
      <c r="AM426" s="16"/>
      <c r="AO426" s="15"/>
      <c r="AP426" s="16"/>
      <c r="AR426" s="15"/>
      <c r="AS426" s="16"/>
      <c r="AU426" s="15"/>
      <c r="AV426" s="16"/>
      <c r="AX426" s="15"/>
      <c r="AY426" s="400"/>
      <c r="BA426" s="15"/>
      <c r="BB426" s="16"/>
      <c r="BD426" s="15"/>
      <c r="BE426" s="16"/>
      <c r="BG426" s="15"/>
      <c r="BH426" s="16"/>
      <c r="BJ426" s="15"/>
      <c r="BK426" s="16"/>
      <c r="BM426" s="15"/>
      <c r="BN426" s="16"/>
      <c r="BP426" s="15"/>
      <c r="BQ426" s="16"/>
      <c r="BS426" s="15"/>
      <c r="BT426" s="16"/>
      <c r="BV426" s="15"/>
      <c r="BW426" s="16"/>
      <c r="BY426" s="15"/>
      <c r="BZ426" s="16"/>
      <c r="CB426" s="15"/>
      <c r="CC426" s="16"/>
      <c r="CE426" s="15"/>
      <c r="CF426" s="16"/>
      <c r="CH426" s="15"/>
      <c r="CI426" s="16"/>
      <c r="CK426" s="234"/>
      <c r="CL426" s="235"/>
      <c r="CN426" s="15"/>
      <c r="CO426" s="16"/>
    </row>
    <row r="427" spans="1:93" ht="24.95" customHeight="1">
      <c r="A427" s="407" t="str">
        <f ca="1">IFERROR(IF(INDIRECT($A$14&amp;ROW())&lt;&gt;"",COUNTIF(Summary!$B$30:$B$1105,INDIRECT($A$14&amp;ROW())),""),"")</f>
        <v/>
      </c>
      <c r="B427" s="34"/>
      <c r="C427" s="16"/>
      <c r="E427" s="15"/>
      <c r="F427" s="16"/>
      <c r="H427" s="15"/>
      <c r="I427" s="16"/>
      <c r="K427" s="15"/>
      <c r="L427" s="16"/>
      <c r="N427" s="15"/>
      <c r="O427" s="16"/>
      <c r="Q427" s="15"/>
      <c r="R427" s="16"/>
      <c r="T427" s="15"/>
      <c r="U427" s="16"/>
      <c r="W427" s="15"/>
      <c r="X427" s="16"/>
      <c r="Z427" s="15"/>
      <c r="AA427" s="16"/>
      <c r="AC427" s="15"/>
      <c r="AD427" s="16"/>
      <c r="AF427" s="15"/>
      <c r="AG427" s="16"/>
      <c r="AI427" s="15"/>
      <c r="AJ427" s="16"/>
      <c r="AL427" s="15"/>
      <c r="AM427" s="16"/>
      <c r="AO427" s="15"/>
      <c r="AP427" s="16"/>
      <c r="AR427" s="15"/>
      <c r="AS427" s="16"/>
      <c r="AU427" s="15"/>
      <c r="AV427" s="16"/>
      <c r="AX427" s="15"/>
      <c r="AY427" s="400"/>
      <c r="BA427" s="15"/>
      <c r="BB427" s="16"/>
      <c r="BD427" s="15"/>
      <c r="BE427" s="16"/>
      <c r="BG427" s="15"/>
      <c r="BH427" s="16"/>
      <c r="BJ427" s="15"/>
      <c r="BK427" s="16"/>
      <c r="BM427" s="15"/>
      <c r="BN427" s="16"/>
      <c r="BP427" s="15"/>
      <c r="BQ427" s="16"/>
      <c r="BS427" s="15"/>
      <c r="BT427" s="16"/>
      <c r="BV427" s="15"/>
      <c r="BW427" s="16"/>
      <c r="BY427" s="15"/>
      <c r="BZ427" s="16"/>
      <c r="CB427" s="15"/>
      <c r="CC427" s="16"/>
      <c r="CE427" s="15"/>
      <c r="CF427" s="16"/>
      <c r="CH427" s="15"/>
      <c r="CI427" s="16"/>
      <c r="CK427" s="234"/>
      <c r="CL427" s="235"/>
      <c r="CN427" s="15"/>
      <c r="CO427" s="16"/>
    </row>
    <row r="428" spans="1:93" ht="24.95" customHeight="1">
      <c r="A428" s="407" t="str">
        <f ca="1">IFERROR(IF(INDIRECT($A$14&amp;ROW())&lt;&gt;"",COUNTIF(Summary!$B$30:$B$1105,INDIRECT($A$14&amp;ROW())),""),"")</f>
        <v/>
      </c>
      <c r="B428" s="34"/>
      <c r="C428" s="16"/>
      <c r="E428" s="15"/>
      <c r="F428" s="16"/>
      <c r="H428" s="15"/>
      <c r="I428" s="16"/>
      <c r="K428" s="15"/>
      <c r="L428" s="16"/>
      <c r="N428" s="15"/>
      <c r="O428" s="16"/>
      <c r="Q428" s="15"/>
      <c r="R428" s="16"/>
      <c r="T428" s="15"/>
      <c r="U428" s="16"/>
      <c r="W428" s="15"/>
      <c r="X428" s="16"/>
      <c r="Z428" s="15"/>
      <c r="AA428" s="16"/>
      <c r="AC428" s="15"/>
      <c r="AD428" s="16"/>
      <c r="AF428" s="15"/>
      <c r="AG428" s="16"/>
      <c r="AI428" s="15"/>
      <c r="AJ428" s="16"/>
      <c r="AL428" s="15"/>
      <c r="AM428" s="16"/>
      <c r="AO428" s="15"/>
      <c r="AP428" s="16"/>
      <c r="AR428" s="15"/>
      <c r="AS428" s="16"/>
      <c r="AU428" s="15"/>
      <c r="AV428" s="16"/>
      <c r="AX428" s="15"/>
      <c r="AY428" s="400"/>
      <c r="BA428" s="15"/>
      <c r="BB428" s="16"/>
      <c r="BD428" s="15"/>
      <c r="BE428" s="16"/>
      <c r="BG428" s="15"/>
      <c r="BH428" s="16"/>
      <c r="BJ428" s="15"/>
      <c r="BK428" s="16"/>
      <c r="BM428" s="15"/>
      <c r="BN428" s="16"/>
      <c r="BP428" s="15"/>
      <c r="BQ428" s="16"/>
      <c r="BS428" s="15"/>
      <c r="BT428" s="16"/>
      <c r="BV428" s="15"/>
      <c r="BW428" s="16"/>
      <c r="BY428" s="15"/>
      <c r="BZ428" s="16"/>
      <c r="CB428" s="15"/>
      <c r="CC428" s="16"/>
      <c r="CE428" s="15"/>
      <c r="CF428" s="16"/>
      <c r="CH428" s="15"/>
      <c r="CI428" s="16"/>
      <c r="CK428" s="234"/>
      <c r="CL428" s="235"/>
      <c r="CN428" s="15"/>
      <c r="CO428" s="16"/>
    </row>
    <row r="429" spans="1:93" ht="24.95" customHeight="1">
      <c r="A429" s="407" t="str">
        <f ca="1">IFERROR(IF(INDIRECT($A$14&amp;ROW())&lt;&gt;"",COUNTIF(Summary!$B$30:$B$1105,INDIRECT($A$14&amp;ROW())),""),"")</f>
        <v/>
      </c>
      <c r="B429" s="34"/>
      <c r="C429" s="16"/>
      <c r="E429" s="15"/>
      <c r="F429" s="16"/>
      <c r="H429" s="15"/>
      <c r="I429" s="16"/>
      <c r="K429" s="15"/>
      <c r="L429" s="16"/>
      <c r="N429" s="15"/>
      <c r="O429" s="16"/>
      <c r="Q429" s="15"/>
      <c r="R429" s="16"/>
      <c r="T429" s="15"/>
      <c r="U429" s="16"/>
      <c r="W429" s="15"/>
      <c r="X429" s="16"/>
      <c r="Z429" s="15"/>
      <c r="AA429" s="16"/>
      <c r="AC429" s="15"/>
      <c r="AD429" s="16"/>
      <c r="AF429" s="15"/>
      <c r="AG429" s="16"/>
      <c r="AI429" s="15"/>
      <c r="AJ429" s="16"/>
      <c r="AL429" s="15"/>
      <c r="AM429" s="16"/>
      <c r="AO429" s="15"/>
      <c r="AP429" s="16"/>
      <c r="AR429" s="15"/>
      <c r="AS429" s="16"/>
      <c r="AU429" s="15"/>
      <c r="AV429" s="16"/>
      <c r="AX429" s="15"/>
      <c r="AY429" s="400"/>
      <c r="BA429" s="15"/>
      <c r="BB429" s="16"/>
      <c r="BD429" s="15"/>
      <c r="BE429" s="16"/>
      <c r="BG429" s="15"/>
      <c r="BH429" s="16"/>
      <c r="BJ429" s="15"/>
      <c r="BK429" s="16"/>
      <c r="BM429" s="15"/>
      <c r="BN429" s="16"/>
      <c r="BP429" s="15"/>
      <c r="BQ429" s="16"/>
      <c r="BS429" s="15"/>
      <c r="BT429" s="16"/>
      <c r="BV429" s="15"/>
      <c r="BW429" s="16"/>
      <c r="BY429" s="15"/>
      <c r="BZ429" s="16"/>
      <c r="CB429" s="15"/>
      <c r="CC429" s="16"/>
      <c r="CE429" s="15"/>
      <c r="CF429" s="16"/>
      <c r="CH429" s="15"/>
      <c r="CI429" s="16"/>
      <c r="CK429" s="234"/>
      <c r="CL429" s="235"/>
      <c r="CN429" s="15"/>
      <c r="CO429" s="16"/>
    </row>
    <row r="430" spans="1:93" ht="24.95" customHeight="1">
      <c r="A430" s="407" t="str">
        <f ca="1">IFERROR(IF(INDIRECT($A$14&amp;ROW())&lt;&gt;"",COUNTIF(Summary!$B$30:$B$1105,INDIRECT($A$14&amp;ROW())),""),"")</f>
        <v/>
      </c>
      <c r="B430" s="34"/>
      <c r="C430" s="16"/>
      <c r="E430" s="15"/>
      <c r="F430" s="16"/>
      <c r="H430" s="15"/>
      <c r="I430" s="16"/>
      <c r="K430" s="15"/>
      <c r="L430" s="16"/>
      <c r="N430" s="15"/>
      <c r="O430" s="16"/>
      <c r="Q430" s="15"/>
      <c r="R430" s="16"/>
      <c r="T430" s="15"/>
      <c r="U430" s="16"/>
      <c r="W430" s="15"/>
      <c r="X430" s="16"/>
      <c r="Z430" s="15"/>
      <c r="AA430" s="16"/>
      <c r="AC430" s="15"/>
      <c r="AD430" s="16"/>
      <c r="AF430" s="15"/>
      <c r="AG430" s="16"/>
      <c r="AI430" s="15"/>
      <c r="AJ430" s="16"/>
      <c r="AL430" s="15"/>
      <c r="AM430" s="16"/>
      <c r="AO430" s="15"/>
      <c r="AP430" s="16"/>
      <c r="AR430" s="15"/>
      <c r="AS430" s="16"/>
      <c r="AU430" s="15"/>
      <c r="AV430" s="16"/>
      <c r="AX430" s="15"/>
      <c r="AY430" s="400"/>
      <c r="BA430" s="15"/>
      <c r="BB430" s="16"/>
      <c r="BD430" s="15"/>
      <c r="BE430" s="16"/>
      <c r="BG430" s="15"/>
      <c r="BH430" s="16"/>
      <c r="BJ430" s="15"/>
      <c r="BK430" s="16"/>
      <c r="BM430" s="15"/>
      <c r="BN430" s="16"/>
      <c r="BP430" s="15"/>
      <c r="BQ430" s="16"/>
      <c r="BS430" s="15"/>
      <c r="BT430" s="16"/>
      <c r="BV430" s="15"/>
      <c r="BW430" s="16"/>
      <c r="BY430" s="15"/>
      <c r="BZ430" s="16"/>
      <c r="CB430" s="15"/>
      <c r="CC430" s="16"/>
      <c r="CE430" s="15"/>
      <c r="CF430" s="16"/>
      <c r="CH430" s="15"/>
      <c r="CI430" s="16"/>
      <c r="CK430" s="234"/>
      <c r="CL430" s="235"/>
      <c r="CN430" s="15"/>
      <c r="CO430" s="16"/>
    </row>
    <row r="431" spans="1:93" ht="24.95" customHeight="1">
      <c r="A431" s="407" t="str">
        <f ca="1">IFERROR(IF(INDIRECT($A$14&amp;ROW())&lt;&gt;"",COUNTIF(Summary!$B$30:$B$1105,INDIRECT($A$14&amp;ROW())),""),"")</f>
        <v/>
      </c>
      <c r="B431" s="34"/>
      <c r="C431" s="16"/>
      <c r="E431" s="15"/>
      <c r="F431" s="16"/>
      <c r="H431" s="15"/>
      <c r="I431" s="16"/>
      <c r="K431" s="15"/>
      <c r="L431" s="16"/>
      <c r="N431" s="15"/>
      <c r="O431" s="16"/>
      <c r="Q431" s="15"/>
      <c r="R431" s="16"/>
      <c r="T431" s="15"/>
      <c r="U431" s="16"/>
      <c r="W431" s="15"/>
      <c r="X431" s="16"/>
      <c r="Z431" s="15"/>
      <c r="AA431" s="16"/>
      <c r="AC431" s="15"/>
      <c r="AD431" s="16"/>
      <c r="AF431" s="15"/>
      <c r="AG431" s="16"/>
      <c r="AI431" s="15"/>
      <c r="AJ431" s="16"/>
      <c r="AL431" s="15"/>
      <c r="AM431" s="16"/>
      <c r="AO431" s="15"/>
      <c r="AP431" s="16"/>
      <c r="AR431" s="15"/>
      <c r="AS431" s="16"/>
      <c r="AU431" s="15"/>
      <c r="AV431" s="16"/>
      <c r="AX431" s="15"/>
      <c r="AY431" s="400"/>
      <c r="BA431" s="15"/>
      <c r="BB431" s="16"/>
      <c r="BD431" s="15"/>
      <c r="BE431" s="16"/>
      <c r="BG431" s="15"/>
      <c r="BH431" s="16"/>
      <c r="BJ431" s="15"/>
      <c r="BK431" s="16"/>
      <c r="BM431" s="15"/>
      <c r="BN431" s="16"/>
      <c r="BP431" s="15"/>
      <c r="BQ431" s="16"/>
      <c r="BS431" s="15"/>
      <c r="BT431" s="16"/>
      <c r="BV431" s="15"/>
      <c r="BW431" s="16"/>
      <c r="BY431" s="15"/>
      <c r="BZ431" s="16"/>
      <c r="CB431" s="15"/>
      <c r="CC431" s="16"/>
      <c r="CE431" s="15"/>
      <c r="CF431" s="16"/>
      <c r="CH431" s="15"/>
      <c r="CI431" s="16"/>
      <c r="CK431" s="234"/>
      <c r="CL431" s="235"/>
      <c r="CN431" s="15"/>
      <c r="CO431" s="16"/>
    </row>
    <row r="432" spans="1:93" ht="24.95" customHeight="1">
      <c r="A432" s="407" t="str">
        <f ca="1">IFERROR(IF(INDIRECT($A$14&amp;ROW())&lt;&gt;"",COUNTIF(Summary!$B$30:$B$1105,INDIRECT($A$14&amp;ROW())),""),"")</f>
        <v/>
      </c>
      <c r="B432" s="34"/>
      <c r="C432" s="16"/>
      <c r="E432" s="15"/>
      <c r="F432" s="16"/>
      <c r="H432" s="15"/>
      <c r="I432" s="16"/>
      <c r="K432" s="15"/>
      <c r="L432" s="16"/>
      <c r="N432" s="15"/>
      <c r="O432" s="16"/>
      <c r="Q432" s="15"/>
      <c r="R432" s="16"/>
      <c r="T432" s="15"/>
      <c r="U432" s="16"/>
      <c r="W432" s="15"/>
      <c r="X432" s="16"/>
      <c r="Z432" s="15"/>
      <c r="AA432" s="16"/>
      <c r="AC432" s="15"/>
      <c r="AD432" s="16"/>
      <c r="AF432" s="15"/>
      <c r="AG432" s="16"/>
      <c r="AI432" s="15"/>
      <c r="AJ432" s="16"/>
      <c r="AL432" s="15"/>
      <c r="AM432" s="16"/>
      <c r="AO432" s="15"/>
      <c r="AP432" s="16"/>
      <c r="AR432" s="15"/>
      <c r="AS432" s="16"/>
      <c r="AU432" s="15"/>
      <c r="AV432" s="16"/>
      <c r="AX432" s="15"/>
      <c r="AY432" s="400"/>
      <c r="BA432" s="15"/>
      <c r="BB432" s="16"/>
      <c r="BD432" s="15"/>
      <c r="BE432" s="16"/>
      <c r="BG432" s="15"/>
      <c r="BH432" s="16"/>
      <c r="BJ432" s="15"/>
      <c r="BK432" s="16"/>
      <c r="BM432" s="15"/>
      <c r="BN432" s="16"/>
      <c r="BP432" s="15"/>
      <c r="BQ432" s="16"/>
      <c r="BS432" s="15"/>
      <c r="BT432" s="16"/>
      <c r="BV432" s="15"/>
      <c r="BW432" s="16"/>
      <c r="BY432" s="15"/>
      <c r="BZ432" s="16"/>
      <c r="CB432" s="15"/>
      <c r="CC432" s="16"/>
      <c r="CE432" s="15"/>
      <c r="CF432" s="16"/>
      <c r="CH432" s="15"/>
      <c r="CI432" s="16"/>
      <c r="CK432" s="234"/>
      <c r="CL432" s="235"/>
      <c r="CN432" s="15"/>
      <c r="CO432" s="16"/>
    </row>
    <row r="433" spans="1:93" ht="24.95" customHeight="1">
      <c r="A433" s="407" t="str">
        <f ca="1">IFERROR(IF(INDIRECT($A$14&amp;ROW())&lt;&gt;"",COUNTIF(Summary!$B$30:$B$1105,INDIRECT($A$14&amp;ROW())),""),"")</f>
        <v/>
      </c>
      <c r="B433" s="34"/>
      <c r="C433" s="16"/>
      <c r="E433" s="15"/>
      <c r="F433" s="16"/>
      <c r="H433" s="15"/>
      <c r="I433" s="16"/>
      <c r="K433" s="15"/>
      <c r="L433" s="16"/>
      <c r="N433" s="15"/>
      <c r="O433" s="16"/>
      <c r="Q433" s="15"/>
      <c r="R433" s="16"/>
      <c r="T433" s="15"/>
      <c r="U433" s="16"/>
      <c r="W433" s="15"/>
      <c r="X433" s="16"/>
      <c r="Z433" s="15"/>
      <c r="AA433" s="16"/>
      <c r="AC433" s="15"/>
      <c r="AD433" s="16"/>
      <c r="AF433" s="15"/>
      <c r="AG433" s="16"/>
      <c r="AI433" s="15"/>
      <c r="AJ433" s="16"/>
      <c r="AL433" s="15"/>
      <c r="AM433" s="16"/>
      <c r="AO433" s="15"/>
      <c r="AP433" s="16"/>
      <c r="AR433" s="15"/>
      <c r="AS433" s="16"/>
      <c r="AU433" s="15"/>
      <c r="AV433" s="16"/>
      <c r="AX433" s="15"/>
      <c r="AY433" s="400"/>
      <c r="BA433" s="15"/>
      <c r="BB433" s="16"/>
      <c r="BD433" s="15"/>
      <c r="BE433" s="16"/>
      <c r="BG433" s="15"/>
      <c r="BH433" s="16"/>
      <c r="BJ433" s="15"/>
      <c r="BK433" s="16"/>
      <c r="BM433" s="15"/>
      <c r="BN433" s="16"/>
      <c r="BP433" s="15"/>
      <c r="BQ433" s="16"/>
      <c r="BS433" s="15"/>
      <c r="BT433" s="16"/>
      <c r="BV433" s="15"/>
      <c r="BW433" s="16"/>
      <c r="BY433" s="15"/>
      <c r="BZ433" s="16"/>
      <c r="CB433" s="15"/>
      <c r="CC433" s="16"/>
      <c r="CE433" s="15"/>
      <c r="CF433" s="16"/>
      <c r="CH433" s="15"/>
      <c r="CI433" s="16"/>
      <c r="CK433" s="234"/>
      <c r="CL433" s="235"/>
      <c r="CN433" s="15"/>
      <c r="CO433" s="16"/>
    </row>
    <row r="434" spans="1:93" ht="24.95" customHeight="1">
      <c r="A434" s="407" t="str">
        <f ca="1">IFERROR(IF(INDIRECT($A$14&amp;ROW())&lt;&gt;"",COUNTIF(Summary!$B$30:$B$1105,INDIRECT($A$14&amp;ROW())),""),"")</f>
        <v/>
      </c>
      <c r="B434" s="34"/>
      <c r="C434" s="16"/>
      <c r="E434" s="15"/>
      <c r="F434" s="16"/>
      <c r="H434" s="15"/>
      <c r="I434" s="16"/>
      <c r="K434" s="15"/>
      <c r="L434" s="16"/>
      <c r="N434" s="15"/>
      <c r="O434" s="16"/>
      <c r="Q434" s="15"/>
      <c r="R434" s="16"/>
      <c r="T434" s="15"/>
      <c r="U434" s="16"/>
      <c r="W434" s="15"/>
      <c r="X434" s="16"/>
      <c r="Z434" s="15"/>
      <c r="AA434" s="16"/>
      <c r="AC434" s="15"/>
      <c r="AD434" s="16"/>
      <c r="AF434" s="15"/>
      <c r="AG434" s="16"/>
      <c r="AI434" s="15"/>
      <c r="AJ434" s="16"/>
      <c r="AL434" s="15"/>
      <c r="AM434" s="16"/>
      <c r="AO434" s="15"/>
      <c r="AP434" s="16"/>
      <c r="AR434" s="15"/>
      <c r="AS434" s="16"/>
      <c r="AU434" s="15"/>
      <c r="AV434" s="16"/>
      <c r="AX434" s="15"/>
      <c r="AY434" s="400"/>
      <c r="BA434" s="15"/>
      <c r="BB434" s="16"/>
      <c r="BD434" s="15"/>
      <c r="BE434" s="16"/>
      <c r="BG434" s="15"/>
      <c r="BH434" s="16"/>
      <c r="BJ434" s="15"/>
      <c r="BK434" s="16"/>
      <c r="BM434" s="15"/>
      <c r="BN434" s="16"/>
      <c r="BP434" s="15"/>
      <c r="BQ434" s="16"/>
      <c r="BS434" s="15"/>
      <c r="BT434" s="16"/>
      <c r="BV434" s="15"/>
      <c r="BW434" s="16"/>
      <c r="BY434" s="15"/>
      <c r="BZ434" s="16"/>
      <c r="CB434" s="15"/>
      <c r="CC434" s="16"/>
      <c r="CE434" s="15"/>
      <c r="CF434" s="16"/>
      <c r="CH434" s="15"/>
      <c r="CI434" s="16"/>
      <c r="CK434" s="234"/>
      <c r="CL434" s="235"/>
      <c r="CN434" s="15"/>
      <c r="CO434" s="16"/>
    </row>
    <row r="435" spans="1:93" ht="24.95" customHeight="1">
      <c r="A435" s="407" t="str">
        <f ca="1">IFERROR(IF(INDIRECT($A$14&amp;ROW())&lt;&gt;"",COUNTIF(Summary!$B$30:$B$1105,INDIRECT($A$14&amp;ROW())),""),"")</f>
        <v/>
      </c>
      <c r="B435" s="34"/>
      <c r="C435" s="16"/>
      <c r="E435" s="15"/>
      <c r="F435" s="16"/>
      <c r="H435" s="15"/>
      <c r="I435" s="16"/>
      <c r="K435" s="15"/>
      <c r="L435" s="16"/>
      <c r="N435" s="15"/>
      <c r="O435" s="16"/>
      <c r="Q435" s="15"/>
      <c r="R435" s="16"/>
      <c r="T435" s="15"/>
      <c r="U435" s="16"/>
      <c r="W435" s="15"/>
      <c r="X435" s="16"/>
      <c r="Z435" s="15"/>
      <c r="AA435" s="16"/>
      <c r="AC435" s="15"/>
      <c r="AD435" s="16"/>
      <c r="AF435" s="15"/>
      <c r="AG435" s="16"/>
      <c r="AI435" s="15"/>
      <c r="AJ435" s="16"/>
      <c r="AL435" s="15"/>
      <c r="AM435" s="16"/>
      <c r="AO435" s="15"/>
      <c r="AP435" s="16"/>
      <c r="AR435" s="15"/>
      <c r="AS435" s="16"/>
      <c r="AU435" s="15"/>
      <c r="AV435" s="16"/>
      <c r="AX435" s="15"/>
      <c r="AY435" s="400"/>
      <c r="BA435" s="15"/>
      <c r="BB435" s="16"/>
      <c r="BD435" s="15"/>
      <c r="BE435" s="16"/>
      <c r="BG435" s="15"/>
      <c r="BH435" s="16"/>
      <c r="BJ435" s="15"/>
      <c r="BK435" s="16"/>
      <c r="BM435" s="15"/>
      <c r="BN435" s="16"/>
      <c r="BP435" s="15"/>
      <c r="BQ435" s="16"/>
      <c r="BS435" s="15"/>
      <c r="BT435" s="16"/>
      <c r="BV435" s="15"/>
      <c r="BW435" s="16"/>
      <c r="BY435" s="15"/>
      <c r="BZ435" s="16"/>
      <c r="CB435" s="15"/>
      <c r="CC435" s="16"/>
      <c r="CE435" s="15"/>
      <c r="CF435" s="16"/>
      <c r="CH435" s="15"/>
      <c r="CI435" s="16"/>
      <c r="CK435" s="234"/>
      <c r="CL435" s="235"/>
      <c r="CN435" s="15"/>
      <c r="CO435" s="16"/>
    </row>
    <row r="436" spans="1:93" ht="24.95" customHeight="1">
      <c r="A436" s="407" t="str">
        <f ca="1">IFERROR(IF(INDIRECT($A$14&amp;ROW())&lt;&gt;"",COUNTIF(Summary!$B$30:$B$1105,INDIRECT($A$14&amp;ROW())),""),"")</f>
        <v/>
      </c>
      <c r="B436" s="34"/>
      <c r="C436" s="16"/>
      <c r="E436" s="15"/>
      <c r="F436" s="16"/>
      <c r="H436" s="15"/>
      <c r="I436" s="16"/>
      <c r="K436" s="15"/>
      <c r="L436" s="16"/>
      <c r="N436" s="15"/>
      <c r="O436" s="16"/>
      <c r="Q436" s="15"/>
      <c r="R436" s="16"/>
      <c r="T436" s="15"/>
      <c r="U436" s="16"/>
      <c r="W436" s="15"/>
      <c r="X436" s="16"/>
      <c r="Z436" s="15"/>
      <c r="AA436" s="16"/>
      <c r="AC436" s="15"/>
      <c r="AD436" s="16"/>
      <c r="AF436" s="15"/>
      <c r="AG436" s="16"/>
      <c r="AI436" s="15"/>
      <c r="AJ436" s="16"/>
      <c r="AL436" s="15"/>
      <c r="AM436" s="16"/>
      <c r="AO436" s="15"/>
      <c r="AP436" s="16"/>
      <c r="AR436" s="15"/>
      <c r="AS436" s="16"/>
      <c r="AU436" s="15"/>
      <c r="AV436" s="16"/>
      <c r="AX436" s="15"/>
      <c r="AY436" s="400"/>
      <c r="BA436" s="15"/>
      <c r="BB436" s="16"/>
      <c r="BD436" s="15"/>
      <c r="BE436" s="16"/>
      <c r="BG436" s="15"/>
      <c r="BH436" s="16"/>
      <c r="BJ436" s="15"/>
      <c r="BK436" s="16"/>
      <c r="BM436" s="15"/>
      <c r="BN436" s="16"/>
      <c r="BP436" s="15"/>
      <c r="BQ436" s="16"/>
      <c r="BS436" s="15"/>
      <c r="BT436" s="16"/>
      <c r="BV436" s="15"/>
      <c r="BW436" s="16"/>
      <c r="BY436" s="15"/>
      <c r="BZ436" s="16"/>
      <c r="CB436" s="15"/>
      <c r="CC436" s="16"/>
      <c r="CE436" s="15"/>
      <c r="CF436" s="16"/>
      <c r="CH436" s="15"/>
      <c r="CI436" s="16"/>
      <c r="CK436" s="234"/>
      <c r="CL436" s="235"/>
      <c r="CN436" s="15"/>
      <c r="CO436" s="16"/>
    </row>
    <row r="437" spans="1:93" ht="24.95" customHeight="1">
      <c r="A437" s="407" t="str">
        <f ca="1">IFERROR(IF(INDIRECT($A$14&amp;ROW())&lt;&gt;"",COUNTIF(Summary!$B$30:$B$1105,INDIRECT($A$14&amp;ROW())),""),"")</f>
        <v/>
      </c>
      <c r="B437" s="34"/>
      <c r="C437" s="16"/>
      <c r="E437" s="15"/>
      <c r="F437" s="16"/>
      <c r="H437" s="15"/>
      <c r="I437" s="16"/>
      <c r="K437" s="15"/>
      <c r="L437" s="16"/>
      <c r="N437" s="15"/>
      <c r="O437" s="16"/>
      <c r="Q437" s="15"/>
      <c r="R437" s="16"/>
      <c r="T437" s="15"/>
      <c r="U437" s="16"/>
      <c r="W437" s="15"/>
      <c r="X437" s="16"/>
      <c r="Z437" s="15"/>
      <c r="AA437" s="16"/>
      <c r="AC437" s="15"/>
      <c r="AD437" s="16"/>
      <c r="AF437" s="15"/>
      <c r="AG437" s="16"/>
      <c r="AI437" s="15"/>
      <c r="AJ437" s="16"/>
      <c r="AL437" s="15"/>
      <c r="AM437" s="16"/>
      <c r="AO437" s="15"/>
      <c r="AP437" s="16"/>
      <c r="AR437" s="15"/>
      <c r="AS437" s="16"/>
      <c r="AU437" s="15"/>
      <c r="AV437" s="16"/>
      <c r="AX437" s="15"/>
      <c r="AY437" s="400"/>
      <c r="BA437" s="15"/>
      <c r="BB437" s="16"/>
      <c r="BD437" s="15"/>
      <c r="BE437" s="16"/>
      <c r="BG437" s="15"/>
      <c r="BH437" s="16"/>
      <c r="BJ437" s="15"/>
      <c r="BK437" s="16"/>
      <c r="BM437" s="15"/>
      <c r="BN437" s="16"/>
      <c r="BP437" s="15"/>
      <c r="BQ437" s="16"/>
      <c r="BS437" s="15"/>
      <c r="BT437" s="16"/>
      <c r="BV437" s="15"/>
      <c r="BW437" s="16"/>
      <c r="BY437" s="15"/>
      <c r="BZ437" s="16"/>
      <c r="CB437" s="15"/>
      <c r="CC437" s="16"/>
      <c r="CE437" s="15"/>
      <c r="CF437" s="16"/>
      <c r="CH437" s="15"/>
      <c r="CI437" s="16"/>
      <c r="CK437" s="234"/>
      <c r="CL437" s="235"/>
      <c r="CN437" s="15"/>
      <c r="CO437" s="16"/>
    </row>
    <row r="438" spans="1:93" ht="24.95" customHeight="1">
      <c r="A438" s="407" t="str">
        <f ca="1">IFERROR(IF(INDIRECT($A$14&amp;ROW())&lt;&gt;"",COUNTIF(Summary!$B$30:$B$1105,INDIRECT($A$14&amp;ROW())),""),"")</f>
        <v/>
      </c>
      <c r="B438" s="34"/>
      <c r="C438" s="16"/>
      <c r="E438" s="15"/>
      <c r="F438" s="16"/>
      <c r="H438" s="15"/>
      <c r="I438" s="16"/>
      <c r="K438" s="15"/>
      <c r="L438" s="16"/>
      <c r="N438" s="15"/>
      <c r="O438" s="16"/>
      <c r="Q438" s="15"/>
      <c r="R438" s="16"/>
      <c r="T438" s="15"/>
      <c r="U438" s="16"/>
      <c r="W438" s="15"/>
      <c r="X438" s="16"/>
      <c r="Z438" s="15"/>
      <c r="AA438" s="16"/>
      <c r="AC438" s="15"/>
      <c r="AD438" s="16"/>
      <c r="AF438" s="15"/>
      <c r="AG438" s="16"/>
      <c r="AI438" s="15"/>
      <c r="AJ438" s="16"/>
      <c r="AL438" s="15"/>
      <c r="AM438" s="16"/>
      <c r="AO438" s="15"/>
      <c r="AP438" s="16"/>
      <c r="AR438" s="15"/>
      <c r="AS438" s="16"/>
      <c r="AU438" s="15"/>
      <c r="AV438" s="16"/>
      <c r="AX438" s="15"/>
      <c r="AY438" s="400"/>
      <c r="BA438" s="15"/>
      <c r="BB438" s="16"/>
      <c r="BD438" s="15"/>
      <c r="BE438" s="16"/>
      <c r="BG438" s="15"/>
      <c r="BH438" s="16"/>
      <c r="BJ438" s="15"/>
      <c r="BK438" s="16"/>
      <c r="BM438" s="15"/>
      <c r="BN438" s="16"/>
      <c r="BP438" s="15"/>
      <c r="BQ438" s="16"/>
      <c r="BS438" s="15"/>
      <c r="BT438" s="16"/>
      <c r="BV438" s="15"/>
      <c r="BW438" s="16"/>
      <c r="BY438" s="15"/>
      <c r="BZ438" s="16"/>
      <c r="CB438" s="15"/>
      <c r="CC438" s="16"/>
      <c r="CE438" s="15"/>
      <c r="CF438" s="16"/>
      <c r="CH438" s="15"/>
      <c r="CI438" s="16"/>
      <c r="CK438" s="234"/>
      <c r="CL438" s="235"/>
      <c r="CN438" s="15"/>
      <c r="CO438" s="16"/>
    </row>
    <row r="439" spans="1:93" ht="24.95" customHeight="1">
      <c r="A439" s="407" t="str">
        <f ca="1">IFERROR(IF(INDIRECT($A$14&amp;ROW())&lt;&gt;"",COUNTIF(Summary!$B$30:$B$1105,INDIRECT($A$14&amp;ROW())),""),"")</f>
        <v/>
      </c>
      <c r="B439" s="34"/>
      <c r="C439" s="16"/>
      <c r="E439" s="15"/>
      <c r="F439" s="16"/>
      <c r="H439" s="15"/>
      <c r="I439" s="16"/>
      <c r="K439" s="15"/>
      <c r="L439" s="16"/>
      <c r="N439" s="15"/>
      <c r="O439" s="16"/>
      <c r="Q439" s="15"/>
      <c r="R439" s="16"/>
      <c r="T439" s="15"/>
      <c r="U439" s="16"/>
      <c r="W439" s="15"/>
      <c r="X439" s="16"/>
      <c r="Z439" s="15"/>
      <c r="AA439" s="16"/>
      <c r="AC439" s="15"/>
      <c r="AD439" s="16"/>
      <c r="AF439" s="15"/>
      <c r="AG439" s="16"/>
      <c r="AI439" s="15"/>
      <c r="AJ439" s="16"/>
      <c r="AL439" s="15"/>
      <c r="AM439" s="16"/>
      <c r="AO439" s="15"/>
      <c r="AP439" s="16"/>
      <c r="AR439" s="15"/>
      <c r="AS439" s="16"/>
      <c r="AU439" s="15"/>
      <c r="AV439" s="16"/>
      <c r="AX439" s="15"/>
      <c r="AY439" s="400"/>
      <c r="BA439" s="15"/>
      <c r="BB439" s="16"/>
      <c r="BD439" s="15"/>
      <c r="BE439" s="16"/>
      <c r="BG439" s="15"/>
      <c r="BH439" s="16"/>
      <c r="BJ439" s="15"/>
      <c r="BK439" s="16"/>
      <c r="BM439" s="15"/>
      <c r="BN439" s="16"/>
      <c r="BP439" s="15"/>
      <c r="BQ439" s="16"/>
      <c r="BS439" s="15"/>
      <c r="BT439" s="16"/>
      <c r="BV439" s="15"/>
      <c r="BW439" s="16"/>
      <c r="BY439" s="15"/>
      <c r="BZ439" s="16"/>
      <c r="CB439" s="15"/>
      <c r="CC439" s="16"/>
      <c r="CE439" s="15"/>
      <c r="CF439" s="16"/>
      <c r="CH439" s="15"/>
      <c r="CI439" s="16"/>
      <c r="CK439" s="234"/>
      <c r="CL439" s="235"/>
      <c r="CN439" s="15"/>
      <c r="CO439" s="16"/>
    </row>
    <row r="440" spans="1:93" ht="24.95" customHeight="1">
      <c r="A440" s="407" t="str">
        <f ca="1">IFERROR(IF(INDIRECT($A$14&amp;ROW())&lt;&gt;"",COUNTIF(Summary!$B$30:$B$1105,INDIRECT($A$14&amp;ROW())),""),"")</f>
        <v/>
      </c>
      <c r="B440" s="34"/>
      <c r="C440" s="16"/>
      <c r="E440" s="15"/>
      <c r="F440" s="16"/>
      <c r="H440" s="15"/>
      <c r="I440" s="16"/>
      <c r="K440" s="15"/>
      <c r="L440" s="16"/>
      <c r="N440" s="15"/>
      <c r="O440" s="16"/>
      <c r="Q440" s="15"/>
      <c r="R440" s="16"/>
      <c r="T440" s="15"/>
      <c r="U440" s="16"/>
      <c r="W440" s="15"/>
      <c r="X440" s="16"/>
      <c r="Z440" s="15"/>
      <c r="AA440" s="16"/>
      <c r="AC440" s="15"/>
      <c r="AD440" s="16"/>
      <c r="AF440" s="15"/>
      <c r="AG440" s="16"/>
      <c r="AI440" s="15"/>
      <c r="AJ440" s="16"/>
      <c r="AL440" s="15"/>
      <c r="AM440" s="16"/>
      <c r="AO440" s="15"/>
      <c r="AP440" s="16"/>
      <c r="AR440" s="15"/>
      <c r="AS440" s="16"/>
      <c r="AU440" s="15"/>
      <c r="AV440" s="16"/>
      <c r="AX440" s="15"/>
      <c r="AY440" s="400"/>
      <c r="BA440" s="15"/>
      <c r="BB440" s="16"/>
      <c r="BD440" s="15"/>
      <c r="BE440" s="16"/>
      <c r="BG440" s="15"/>
      <c r="BH440" s="16"/>
      <c r="BJ440" s="15"/>
      <c r="BK440" s="16"/>
      <c r="BM440" s="15"/>
      <c r="BN440" s="16"/>
      <c r="BP440" s="15"/>
      <c r="BQ440" s="16"/>
      <c r="BS440" s="15"/>
      <c r="BT440" s="16"/>
      <c r="BV440" s="15"/>
      <c r="BW440" s="16"/>
      <c r="BY440" s="15"/>
      <c r="BZ440" s="16"/>
      <c r="CB440" s="15"/>
      <c r="CC440" s="16"/>
      <c r="CE440" s="15"/>
      <c r="CF440" s="16"/>
      <c r="CH440" s="15"/>
      <c r="CI440" s="16"/>
      <c r="CK440" s="234"/>
      <c r="CL440" s="235"/>
      <c r="CN440" s="15"/>
      <c r="CO440" s="16"/>
    </row>
    <row r="441" spans="1:93" ht="24.95" customHeight="1">
      <c r="A441" s="407" t="str">
        <f ca="1">IFERROR(IF(INDIRECT($A$14&amp;ROW())&lt;&gt;"",COUNTIF(Summary!$B$30:$B$1105,INDIRECT($A$14&amp;ROW())),""),"")</f>
        <v/>
      </c>
      <c r="B441" s="34"/>
      <c r="C441" s="16"/>
      <c r="E441" s="15"/>
      <c r="F441" s="16"/>
      <c r="H441" s="15"/>
      <c r="I441" s="16"/>
      <c r="K441" s="15"/>
      <c r="L441" s="16"/>
      <c r="N441" s="15"/>
      <c r="O441" s="16"/>
      <c r="Q441" s="15"/>
      <c r="R441" s="16"/>
      <c r="T441" s="15"/>
      <c r="U441" s="16"/>
      <c r="W441" s="15"/>
      <c r="X441" s="16"/>
      <c r="Z441" s="15"/>
      <c r="AA441" s="16"/>
      <c r="AC441" s="15"/>
      <c r="AD441" s="16"/>
      <c r="AF441" s="15"/>
      <c r="AG441" s="16"/>
      <c r="AI441" s="15"/>
      <c r="AJ441" s="16"/>
      <c r="AL441" s="15"/>
      <c r="AM441" s="16"/>
      <c r="AO441" s="15"/>
      <c r="AP441" s="16"/>
      <c r="AR441" s="15"/>
      <c r="AS441" s="16"/>
      <c r="AU441" s="15"/>
      <c r="AV441" s="16"/>
      <c r="AX441" s="15"/>
      <c r="AY441" s="400"/>
      <c r="BA441" s="15"/>
      <c r="BB441" s="16"/>
      <c r="BD441" s="15"/>
      <c r="BE441" s="16"/>
      <c r="BG441" s="15"/>
      <c r="BH441" s="16"/>
      <c r="BJ441" s="15"/>
      <c r="BK441" s="16"/>
      <c r="BM441" s="15"/>
      <c r="BN441" s="16"/>
      <c r="BP441" s="15"/>
      <c r="BQ441" s="16"/>
      <c r="BS441" s="15"/>
      <c r="BT441" s="16"/>
      <c r="BV441" s="15"/>
      <c r="BW441" s="16"/>
      <c r="BY441" s="15"/>
      <c r="BZ441" s="16"/>
      <c r="CB441" s="15"/>
      <c r="CC441" s="16"/>
      <c r="CE441" s="15"/>
      <c r="CF441" s="16"/>
      <c r="CH441" s="15"/>
      <c r="CI441" s="16"/>
      <c r="CK441" s="234"/>
      <c r="CL441" s="235"/>
      <c r="CN441" s="15"/>
      <c r="CO441" s="16"/>
    </row>
    <row r="442" spans="1:93" ht="24.95" customHeight="1">
      <c r="A442" s="407" t="str">
        <f ca="1">IFERROR(IF(INDIRECT($A$14&amp;ROW())&lt;&gt;"",COUNTIF(Summary!$B$30:$B$1105,INDIRECT($A$14&amp;ROW())),""),"")</f>
        <v/>
      </c>
      <c r="B442" s="34"/>
      <c r="C442" s="16"/>
      <c r="E442" s="15"/>
      <c r="F442" s="16"/>
      <c r="H442" s="15"/>
      <c r="I442" s="16"/>
      <c r="K442" s="15"/>
      <c r="L442" s="16"/>
      <c r="N442" s="15"/>
      <c r="O442" s="16"/>
      <c r="Q442" s="15"/>
      <c r="R442" s="16"/>
      <c r="T442" s="15"/>
      <c r="U442" s="16"/>
      <c r="W442" s="15"/>
      <c r="X442" s="16"/>
      <c r="Z442" s="15"/>
      <c r="AA442" s="16"/>
      <c r="AC442" s="15"/>
      <c r="AD442" s="16"/>
      <c r="AF442" s="15"/>
      <c r="AG442" s="16"/>
      <c r="AI442" s="15"/>
      <c r="AJ442" s="16"/>
      <c r="AL442" s="15"/>
      <c r="AM442" s="16"/>
      <c r="AO442" s="15"/>
      <c r="AP442" s="16"/>
      <c r="AR442" s="15"/>
      <c r="AS442" s="16"/>
      <c r="AU442" s="15"/>
      <c r="AV442" s="16"/>
      <c r="AX442" s="15"/>
      <c r="AY442" s="400"/>
      <c r="BA442" s="15"/>
      <c r="BB442" s="16"/>
      <c r="BD442" s="15"/>
      <c r="BE442" s="16"/>
      <c r="BG442" s="15"/>
      <c r="BH442" s="16"/>
      <c r="BJ442" s="15"/>
      <c r="BK442" s="16"/>
      <c r="BM442" s="15"/>
      <c r="BN442" s="16"/>
      <c r="BP442" s="15"/>
      <c r="BQ442" s="16"/>
      <c r="BS442" s="15"/>
      <c r="BT442" s="16"/>
      <c r="BV442" s="15"/>
      <c r="BW442" s="16"/>
      <c r="BY442" s="15"/>
      <c r="BZ442" s="16"/>
      <c r="CB442" s="15"/>
      <c r="CC442" s="16"/>
      <c r="CE442" s="15"/>
      <c r="CF442" s="16"/>
      <c r="CH442" s="15"/>
      <c r="CI442" s="16"/>
      <c r="CK442" s="234"/>
      <c r="CL442" s="235"/>
      <c r="CN442" s="15"/>
      <c r="CO442" s="16"/>
    </row>
    <row r="443" spans="1:93" ht="24.95" customHeight="1">
      <c r="A443" s="407" t="str">
        <f ca="1">IFERROR(IF(INDIRECT($A$14&amp;ROW())&lt;&gt;"",COUNTIF(Summary!$B$30:$B$1105,INDIRECT($A$14&amp;ROW())),""),"")</f>
        <v/>
      </c>
      <c r="B443" s="34"/>
      <c r="C443" s="16"/>
      <c r="E443" s="15"/>
      <c r="F443" s="16"/>
      <c r="H443" s="15"/>
      <c r="I443" s="16"/>
      <c r="K443" s="15"/>
      <c r="L443" s="16"/>
      <c r="N443" s="15"/>
      <c r="O443" s="16"/>
      <c r="Q443" s="15"/>
      <c r="R443" s="16"/>
      <c r="T443" s="15"/>
      <c r="U443" s="16"/>
      <c r="W443" s="15"/>
      <c r="X443" s="16"/>
      <c r="Z443" s="15"/>
      <c r="AA443" s="16"/>
      <c r="AC443" s="15"/>
      <c r="AD443" s="16"/>
      <c r="AF443" s="15"/>
      <c r="AG443" s="16"/>
      <c r="AI443" s="15"/>
      <c r="AJ443" s="16"/>
      <c r="AL443" s="15"/>
      <c r="AM443" s="16"/>
      <c r="AO443" s="15"/>
      <c r="AP443" s="16"/>
      <c r="AR443" s="15"/>
      <c r="AS443" s="16"/>
      <c r="AU443" s="15"/>
      <c r="AV443" s="16"/>
      <c r="AX443" s="15"/>
      <c r="AY443" s="400"/>
      <c r="BA443" s="15"/>
      <c r="BB443" s="16"/>
      <c r="BD443" s="15"/>
      <c r="BE443" s="16"/>
      <c r="BG443" s="15"/>
      <c r="BH443" s="16"/>
      <c r="BJ443" s="15"/>
      <c r="BK443" s="16"/>
      <c r="BM443" s="15"/>
      <c r="BN443" s="16"/>
      <c r="BP443" s="15"/>
      <c r="BQ443" s="16"/>
      <c r="BS443" s="15"/>
      <c r="BT443" s="16"/>
      <c r="BV443" s="15"/>
      <c r="BW443" s="16"/>
      <c r="BY443" s="15"/>
      <c r="BZ443" s="16"/>
      <c r="CB443" s="15"/>
      <c r="CC443" s="16"/>
      <c r="CE443" s="15"/>
      <c r="CF443" s="16"/>
      <c r="CH443" s="15"/>
      <c r="CI443" s="16"/>
      <c r="CK443" s="234"/>
      <c r="CL443" s="235"/>
      <c r="CN443" s="15"/>
      <c r="CO443" s="16"/>
    </row>
    <row r="444" spans="1:93" ht="24.95" customHeight="1">
      <c r="A444" s="407" t="str">
        <f ca="1">IFERROR(IF(INDIRECT($A$14&amp;ROW())&lt;&gt;"",COUNTIF(Summary!$B$30:$B$1105,INDIRECT($A$14&amp;ROW())),""),"")</f>
        <v/>
      </c>
      <c r="B444" s="34"/>
      <c r="C444" s="16"/>
      <c r="E444" s="15"/>
      <c r="F444" s="16"/>
      <c r="H444" s="15"/>
      <c r="I444" s="16"/>
      <c r="K444" s="15"/>
      <c r="L444" s="16"/>
      <c r="N444" s="15"/>
      <c r="O444" s="16"/>
      <c r="Q444" s="15"/>
      <c r="R444" s="16"/>
      <c r="T444" s="15"/>
      <c r="U444" s="16"/>
      <c r="W444" s="15"/>
      <c r="X444" s="16"/>
      <c r="Z444" s="15"/>
      <c r="AA444" s="16"/>
      <c r="AC444" s="15"/>
      <c r="AD444" s="16"/>
      <c r="AF444" s="15"/>
      <c r="AG444" s="16"/>
      <c r="AI444" s="15"/>
      <c r="AJ444" s="16"/>
      <c r="AL444" s="15"/>
      <c r="AM444" s="16"/>
      <c r="AO444" s="15"/>
      <c r="AP444" s="16"/>
      <c r="AR444" s="15"/>
      <c r="AS444" s="16"/>
      <c r="AU444" s="15"/>
      <c r="AV444" s="16"/>
      <c r="AX444" s="15"/>
      <c r="AY444" s="400"/>
      <c r="BA444" s="15"/>
      <c r="BB444" s="16"/>
      <c r="BD444" s="15"/>
      <c r="BE444" s="16"/>
      <c r="BG444" s="15"/>
      <c r="BH444" s="16"/>
      <c r="BJ444" s="15"/>
      <c r="BK444" s="16"/>
      <c r="BM444" s="15"/>
      <c r="BN444" s="16"/>
      <c r="BP444" s="15"/>
      <c r="BQ444" s="16"/>
      <c r="BS444" s="15"/>
      <c r="BT444" s="16"/>
      <c r="BV444" s="15"/>
      <c r="BW444" s="16"/>
      <c r="BY444" s="15"/>
      <c r="BZ444" s="16"/>
      <c r="CB444" s="15"/>
      <c r="CC444" s="16"/>
      <c r="CE444" s="15"/>
      <c r="CF444" s="16"/>
      <c r="CH444" s="15"/>
      <c r="CI444" s="16"/>
      <c r="CK444" s="234"/>
      <c r="CL444" s="235"/>
      <c r="CN444" s="15"/>
      <c r="CO444" s="16"/>
    </row>
    <row r="445" spans="1:93" ht="24.95" customHeight="1">
      <c r="A445" s="407" t="str">
        <f ca="1">IFERROR(IF(INDIRECT($A$14&amp;ROW())&lt;&gt;"",COUNTIF(Summary!$B$30:$B$1105,INDIRECT($A$14&amp;ROW())),""),"")</f>
        <v/>
      </c>
      <c r="B445" s="34"/>
      <c r="C445" s="16"/>
      <c r="E445" s="15"/>
      <c r="F445" s="16"/>
      <c r="H445" s="15"/>
      <c r="I445" s="16"/>
      <c r="K445" s="15"/>
      <c r="L445" s="16"/>
      <c r="N445" s="15"/>
      <c r="O445" s="16"/>
      <c r="Q445" s="15"/>
      <c r="R445" s="16"/>
      <c r="T445" s="15"/>
      <c r="U445" s="16"/>
      <c r="W445" s="15"/>
      <c r="X445" s="16"/>
      <c r="Z445" s="15"/>
      <c r="AA445" s="16"/>
      <c r="AC445" s="15"/>
      <c r="AD445" s="16"/>
      <c r="AF445" s="15"/>
      <c r="AG445" s="16"/>
      <c r="AI445" s="15"/>
      <c r="AJ445" s="16"/>
      <c r="AL445" s="15"/>
      <c r="AM445" s="16"/>
      <c r="AO445" s="15"/>
      <c r="AP445" s="16"/>
      <c r="AR445" s="15"/>
      <c r="AS445" s="16"/>
      <c r="AU445" s="15"/>
      <c r="AV445" s="16"/>
      <c r="AX445" s="15"/>
      <c r="AY445" s="400"/>
      <c r="BA445" s="15"/>
      <c r="BB445" s="16"/>
      <c r="BD445" s="15"/>
      <c r="BE445" s="16"/>
      <c r="BG445" s="15"/>
      <c r="BH445" s="16"/>
      <c r="BJ445" s="15"/>
      <c r="BK445" s="16"/>
      <c r="BM445" s="15"/>
      <c r="BN445" s="16"/>
      <c r="BP445" s="15"/>
      <c r="BQ445" s="16"/>
      <c r="BS445" s="15"/>
      <c r="BT445" s="16"/>
      <c r="BV445" s="15"/>
      <c r="BW445" s="16"/>
      <c r="BY445" s="15"/>
      <c r="BZ445" s="16"/>
      <c r="CB445" s="15"/>
      <c r="CC445" s="16"/>
      <c r="CE445" s="15"/>
      <c r="CF445" s="16"/>
      <c r="CH445" s="15"/>
      <c r="CI445" s="16"/>
      <c r="CK445" s="234"/>
      <c r="CL445" s="235"/>
      <c r="CN445" s="15"/>
      <c r="CO445" s="16"/>
    </row>
    <row r="446" spans="1:93" ht="24.95" customHeight="1">
      <c r="A446" s="407" t="str">
        <f ca="1">IFERROR(IF(INDIRECT($A$14&amp;ROW())&lt;&gt;"",COUNTIF(Summary!$B$30:$B$1105,INDIRECT($A$14&amp;ROW())),""),"")</f>
        <v/>
      </c>
      <c r="B446" s="34"/>
      <c r="C446" s="16"/>
      <c r="E446" s="15"/>
      <c r="F446" s="16"/>
      <c r="H446" s="15"/>
      <c r="I446" s="16"/>
      <c r="K446" s="15"/>
      <c r="L446" s="16"/>
      <c r="N446" s="15"/>
      <c r="O446" s="16"/>
      <c r="Q446" s="15"/>
      <c r="R446" s="16"/>
      <c r="T446" s="15"/>
      <c r="U446" s="16"/>
      <c r="W446" s="15"/>
      <c r="X446" s="16"/>
      <c r="Z446" s="15"/>
      <c r="AA446" s="16"/>
      <c r="AC446" s="15"/>
      <c r="AD446" s="16"/>
      <c r="AF446" s="15"/>
      <c r="AG446" s="16"/>
      <c r="AI446" s="15"/>
      <c r="AJ446" s="16"/>
      <c r="AL446" s="15"/>
      <c r="AM446" s="16"/>
      <c r="AO446" s="15"/>
      <c r="AP446" s="16"/>
      <c r="AR446" s="15"/>
      <c r="AS446" s="16"/>
      <c r="AU446" s="15"/>
      <c r="AV446" s="16"/>
      <c r="AX446" s="15"/>
      <c r="AY446" s="400"/>
      <c r="BA446" s="15"/>
      <c r="BB446" s="16"/>
      <c r="BD446" s="15"/>
      <c r="BE446" s="16"/>
      <c r="BG446" s="15"/>
      <c r="BH446" s="16"/>
      <c r="BJ446" s="15"/>
      <c r="BK446" s="16"/>
      <c r="BM446" s="15"/>
      <c r="BN446" s="16"/>
      <c r="BP446" s="15"/>
      <c r="BQ446" s="16"/>
      <c r="BS446" s="15"/>
      <c r="BT446" s="16"/>
      <c r="BV446" s="15"/>
      <c r="BW446" s="16"/>
      <c r="BY446" s="15"/>
      <c r="BZ446" s="16"/>
      <c r="CB446" s="15"/>
      <c r="CC446" s="16"/>
      <c r="CE446" s="15"/>
      <c r="CF446" s="16"/>
      <c r="CH446" s="15"/>
      <c r="CI446" s="16"/>
      <c r="CK446" s="234"/>
      <c r="CL446" s="235"/>
      <c r="CN446" s="15"/>
      <c r="CO446" s="16"/>
    </row>
    <row r="447" spans="1:93" ht="24.95" customHeight="1">
      <c r="A447" s="407" t="str">
        <f ca="1">IFERROR(IF(INDIRECT($A$14&amp;ROW())&lt;&gt;"",COUNTIF(Summary!$B$30:$B$1105,INDIRECT($A$14&amp;ROW())),""),"")</f>
        <v/>
      </c>
      <c r="B447" s="34"/>
      <c r="C447" s="16"/>
      <c r="E447" s="15"/>
      <c r="F447" s="16"/>
      <c r="H447" s="15"/>
      <c r="I447" s="16"/>
      <c r="K447" s="15"/>
      <c r="L447" s="16"/>
      <c r="N447" s="15"/>
      <c r="O447" s="16"/>
      <c r="Q447" s="15"/>
      <c r="R447" s="16"/>
      <c r="T447" s="15"/>
      <c r="U447" s="16"/>
      <c r="W447" s="15"/>
      <c r="X447" s="16"/>
      <c r="Z447" s="15"/>
      <c r="AA447" s="16"/>
      <c r="AC447" s="15"/>
      <c r="AD447" s="16"/>
      <c r="AF447" s="15"/>
      <c r="AG447" s="16"/>
      <c r="AI447" s="15"/>
      <c r="AJ447" s="16"/>
      <c r="AL447" s="15"/>
      <c r="AM447" s="16"/>
      <c r="AO447" s="15"/>
      <c r="AP447" s="16"/>
      <c r="AR447" s="15"/>
      <c r="AS447" s="16"/>
      <c r="AU447" s="15"/>
      <c r="AV447" s="16"/>
      <c r="AX447" s="15"/>
      <c r="AY447" s="400"/>
      <c r="BA447" s="15"/>
      <c r="BB447" s="16"/>
      <c r="BD447" s="15"/>
      <c r="BE447" s="16"/>
      <c r="BG447" s="15"/>
      <c r="BH447" s="16"/>
      <c r="BJ447" s="15"/>
      <c r="BK447" s="16"/>
      <c r="BM447" s="15"/>
      <c r="BN447" s="16"/>
      <c r="BP447" s="15"/>
      <c r="BQ447" s="16"/>
      <c r="BS447" s="15"/>
      <c r="BT447" s="16"/>
      <c r="BV447" s="15"/>
      <c r="BW447" s="16"/>
      <c r="BY447" s="15"/>
      <c r="BZ447" s="16"/>
      <c r="CB447" s="15"/>
      <c r="CC447" s="16"/>
      <c r="CE447" s="15"/>
      <c r="CF447" s="16"/>
      <c r="CH447" s="15"/>
      <c r="CI447" s="16"/>
      <c r="CK447" s="234"/>
      <c r="CL447" s="235"/>
      <c r="CN447" s="15"/>
      <c r="CO447" s="16"/>
    </row>
    <row r="448" spans="1:93" ht="24.95" customHeight="1">
      <c r="A448" s="407" t="str">
        <f ca="1">IFERROR(IF(INDIRECT($A$14&amp;ROW())&lt;&gt;"",COUNTIF(Summary!$B$30:$B$1105,INDIRECT($A$14&amp;ROW())),""),"")</f>
        <v/>
      </c>
      <c r="B448" s="34"/>
      <c r="C448" s="16"/>
      <c r="E448" s="15"/>
      <c r="F448" s="16"/>
      <c r="H448" s="15"/>
      <c r="I448" s="16"/>
      <c r="K448" s="15"/>
      <c r="L448" s="16"/>
      <c r="N448" s="15"/>
      <c r="O448" s="16"/>
      <c r="Q448" s="15"/>
      <c r="R448" s="16"/>
      <c r="T448" s="15"/>
      <c r="U448" s="16"/>
      <c r="W448" s="15"/>
      <c r="X448" s="16"/>
      <c r="Z448" s="15"/>
      <c r="AA448" s="16"/>
      <c r="AC448" s="15"/>
      <c r="AD448" s="16"/>
      <c r="AF448" s="15"/>
      <c r="AG448" s="16"/>
      <c r="AI448" s="15"/>
      <c r="AJ448" s="16"/>
      <c r="AL448" s="15"/>
      <c r="AM448" s="16"/>
      <c r="AO448" s="15"/>
      <c r="AP448" s="16"/>
      <c r="AR448" s="15"/>
      <c r="AS448" s="16"/>
      <c r="AU448" s="15"/>
      <c r="AV448" s="16"/>
      <c r="AX448" s="15"/>
      <c r="AY448" s="400"/>
      <c r="BA448" s="15"/>
      <c r="BB448" s="16"/>
      <c r="BD448" s="15"/>
      <c r="BE448" s="16"/>
      <c r="BG448" s="15"/>
      <c r="BH448" s="16"/>
      <c r="BJ448" s="15"/>
      <c r="BK448" s="16"/>
      <c r="BM448" s="15"/>
      <c r="BN448" s="16"/>
      <c r="BP448" s="15"/>
      <c r="BQ448" s="16"/>
      <c r="BS448" s="15"/>
      <c r="BT448" s="16"/>
      <c r="BV448" s="15"/>
      <c r="BW448" s="16"/>
      <c r="BY448" s="15"/>
      <c r="BZ448" s="16"/>
      <c r="CB448" s="15"/>
      <c r="CC448" s="16"/>
      <c r="CE448" s="15"/>
      <c r="CF448" s="16"/>
      <c r="CH448" s="15"/>
      <c r="CI448" s="16"/>
      <c r="CK448" s="234"/>
      <c r="CL448" s="235"/>
      <c r="CN448" s="15"/>
      <c r="CO448" s="16"/>
    </row>
    <row r="449" spans="1:93" ht="24.95" customHeight="1">
      <c r="A449" s="407" t="str">
        <f ca="1">IFERROR(IF(INDIRECT($A$14&amp;ROW())&lt;&gt;"",COUNTIF(Summary!$B$30:$B$1105,INDIRECT($A$14&amp;ROW())),""),"")</f>
        <v/>
      </c>
      <c r="B449" s="34"/>
      <c r="C449" s="16"/>
      <c r="E449" s="15"/>
      <c r="F449" s="16"/>
      <c r="H449" s="15"/>
      <c r="I449" s="16"/>
      <c r="K449" s="15"/>
      <c r="L449" s="16"/>
      <c r="N449" s="15"/>
      <c r="O449" s="16"/>
      <c r="Q449" s="15"/>
      <c r="R449" s="16"/>
      <c r="T449" s="15"/>
      <c r="U449" s="16"/>
      <c r="W449" s="15"/>
      <c r="X449" s="16"/>
      <c r="Z449" s="15"/>
      <c r="AA449" s="16"/>
      <c r="AC449" s="15"/>
      <c r="AD449" s="16"/>
      <c r="AF449" s="15"/>
      <c r="AG449" s="16"/>
      <c r="AI449" s="15"/>
      <c r="AJ449" s="16"/>
      <c r="AL449" s="15"/>
      <c r="AM449" s="16"/>
      <c r="AO449" s="15"/>
      <c r="AP449" s="16"/>
      <c r="AR449" s="15"/>
      <c r="AS449" s="16"/>
      <c r="AU449" s="15"/>
      <c r="AV449" s="16"/>
      <c r="AX449" s="15"/>
      <c r="AY449" s="400"/>
      <c r="BA449" s="15"/>
      <c r="BB449" s="16"/>
      <c r="BD449" s="15"/>
      <c r="BE449" s="16"/>
      <c r="BG449" s="15"/>
      <c r="BH449" s="16"/>
      <c r="BJ449" s="15"/>
      <c r="BK449" s="16"/>
      <c r="BM449" s="15"/>
      <c r="BN449" s="16"/>
      <c r="BP449" s="15"/>
      <c r="BQ449" s="16"/>
      <c r="BS449" s="15"/>
      <c r="BT449" s="16"/>
      <c r="BV449" s="15"/>
      <c r="BW449" s="16"/>
      <c r="BY449" s="15"/>
      <c r="BZ449" s="16"/>
      <c r="CB449" s="15"/>
      <c r="CC449" s="16"/>
      <c r="CE449" s="15"/>
      <c r="CF449" s="16"/>
      <c r="CH449" s="15"/>
      <c r="CI449" s="16"/>
      <c r="CK449" s="234"/>
      <c r="CL449" s="235"/>
      <c r="CN449" s="15"/>
      <c r="CO449" s="16"/>
    </row>
    <row r="450" spans="1:93" ht="24.95" customHeight="1">
      <c r="A450" s="407" t="str">
        <f ca="1">IFERROR(IF(INDIRECT($A$14&amp;ROW())&lt;&gt;"",COUNTIF(Summary!$B$30:$B$1105,INDIRECT($A$14&amp;ROW())),""),"")</f>
        <v/>
      </c>
      <c r="B450" s="34"/>
      <c r="C450" s="16"/>
      <c r="E450" s="15"/>
      <c r="F450" s="16"/>
      <c r="H450" s="15"/>
      <c r="I450" s="16"/>
      <c r="K450" s="15"/>
      <c r="L450" s="16"/>
      <c r="N450" s="15"/>
      <c r="O450" s="16"/>
      <c r="Q450" s="15"/>
      <c r="R450" s="16"/>
      <c r="T450" s="15"/>
      <c r="U450" s="16"/>
      <c r="W450" s="15"/>
      <c r="X450" s="16"/>
      <c r="Z450" s="15"/>
      <c r="AA450" s="16"/>
      <c r="AC450" s="15"/>
      <c r="AD450" s="16"/>
      <c r="AF450" s="15"/>
      <c r="AG450" s="16"/>
      <c r="AI450" s="15"/>
      <c r="AJ450" s="16"/>
      <c r="AL450" s="15"/>
      <c r="AM450" s="16"/>
      <c r="AO450" s="15"/>
      <c r="AP450" s="16"/>
      <c r="AR450" s="15"/>
      <c r="AS450" s="16"/>
      <c r="AU450" s="15"/>
      <c r="AV450" s="16"/>
      <c r="AX450" s="15"/>
      <c r="AY450" s="400"/>
      <c r="BA450" s="15"/>
      <c r="BB450" s="16"/>
      <c r="BD450" s="15"/>
      <c r="BE450" s="16"/>
      <c r="BG450" s="15"/>
      <c r="BH450" s="16"/>
      <c r="BJ450" s="15"/>
      <c r="BK450" s="16"/>
      <c r="BM450" s="15"/>
      <c r="BN450" s="16"/>
      <c r="BP450" s="15"/>
      <c r="BQ450" s="16"/>
      <c r="BS450" s="15"/>
      <c r="BT450" s="16"/>
      <c r="BV450" s="15"/>
      <c r="BW450" s="16"/>
      <c r="BY450" s="15"/>
      <c r="BZ450" s="16"/>
      <c r="CB450" s="15"/>
      <c r="CC450" s="16"/>
      <c r="CE450" s="15"/>
      <c r="CF450" s="16"/>
      <c r="CH450" s="15"/>
      <c r="CI450" s="16"/>
      <c r="CK450" s="234"/>
      <c r="CL450" s="235"/>
      <c r="CN450" s="15"/>
      <c r="CO450" s="16"/>
    </row>
    <row r="451" spans="1:93" ht="24.95" customHeight="1">
      <c r="A451" s="407" t="str">
        <f ca="1">IFERROR(IF(INDIRECT($A$14&amp;ROW())&lt;&gt;"",COUNTIF(Summary!$B$30:$B$1105,INDIRECT($A$14&amp;ROW())),""),"")</f>
        <v/>
      </c>
      <c r="B451" s="34"/>
      <c r="C451" s="16"/>
      <c r="E451" s="15"/>
      <c r="F451" s="16"/>
      <c r="H451" s="15"/>
      <c r="I451" s="16"/>
      <c r="K451" s="15"/>
      <c r="L451" s="16"/>
      <c r="N451" s="15"/>
      <c r="O451" s="16"/>
      <c r="Q451" s="15"/>
      <c r="R451" s="16"/>
      <c r="T451" s="15"/>
      <c r="U451" s="16"/>
      <c r="W451" s="15"/>
      <c r="X451" s="16"/>
      <c r="Z451" s="15"/>
      <c r="AA451" s="16"/>
      <c r="AC451" s="15"/>
      <c r="AD451" s="16"/>
      <c r="AF451" s="15"/>
      <c r="AG451" s="16"/>
      <c r="AI451" s="15"/>
      <c r="AJ451" s="16"/>
      <c r="AL451" s="15"/>
      <c r="AM451" s="16"/>
      <c r="AO451" s="15"/>
      <c r="AP451" s="16"/>
      <c r="AR451" s="15"/>
      <c r="AS451" s="16"/>
      <c r="AU451" s="15"/>
      <c r="AV451" s="16"/>
      <c r="AX451" s="15"/>
      <c r="AY451" s="400"/>
      <c r="BA451" s="15"/>
      <c r="BB451" s="16"/>
      <c r="BD451" s="15"/>
      <c r="BE451" s="16"/>
      <c r="BG451" s="15"/>
      <c r="BH451" s="16"/>
      <c r="BJ451" s="15"/>
      <c r="BK451" s="16"/>
      <c r="BM451" s="15"/>
      <c r="BN451" s="16"/>
      <c r="BP451" s="15"/>
      <c r="BQ451" s="16"/>
      <c r="BS451" s="15"/>
      <c r="BT451" s="16"/>
      <c r="BV451" s="15"/>
      <c r="BW451" s="16"/>
      <c r="BY451" s="15"/>
      <c r="BZ451" s="16"/>
      <c r="CB451" s="15"/>
      <c r="CC451" s="16"/>
      <c r="CE451" s="15"/>
      <c r="CF451" s="16"/>
      <c r="CH451" s="15"/>
      <c r="CI451" s="16"/>
      <c r="CK451" s="234"/>
      <c r="CL451" s="235"/>
      <c r="CN451" s="15"/>
      <c r="CO451" s="16"/>
    </row>
    <row r="452" spans="1:93" ht="24.95" customHeight="1">
      <c r="A452" s="407" t="str">
        <f ca="1">IFERROR(IF(INDIRECT($A$14&amp;ROW())&lt;&gt;"",COUNTIF(Summary!$B$30:$B$1105,INDIRECT($A$14&amp;ROW())),""),"")</f>
        <v/>
      </c>
      <c r="B452" s="34"/>
      <c r="C452" s="16"/>
      <c r="E452" s="15"/>
      <c r="F452" s="16"/>
      <c r="H452" s="15"/>
      <c r="I452" s="16"/>
      <c r="K452" s="15"/>
      <c r="L452" s="16"/>
      <c r="N452" s="15"/>
      <c r="O452" s="16"/>
      <c r="Q452" s="15"/>
      <c r="R452" s="16"/>
      <c r="T452" s="15"/>
      <c r="U452" s="16"/>
      <c r="W452" s="15"/>
      <c r="X452" s="16"/>
      <c r="Z452" s="15"/>
      <c r="AA452" s="16"/>
      <c r="AC452" s="15"/>
      <c r="AD452" s="16"/>
      <c r="AF452" s="15"/>
      <c r="AG452" s="16"/>
      <c r="AI452" s="15"/>
      <c r="AJ452" s="16"/>
      <c r="AL452" s="15"/>
      <c r="AM452" s="16"/>
      <c r="AO452" s="15"/>
      <c r="AP452" s="16"/>
      <c r="AR452" s="15"/>
      <c r="AS452" s="16"/>
      <c r="AU452" s="15"/>
      <c r="AV452" s="16"/>
      <c r="AX452" s="15"/>
      <c r="AY452" s="400"/>
      <c r="BA452" s="15"/>
      <c r="BB452" s="16"/>
      <c r="BD452" s="15"/>
      <c r="BE452" s="16"/>
      <c r="BG452" s="15"/>
      <c r="BH452" s="16"/>
      <c r="BJ452" s="15"/>
      <c r="BK452" s="16"/>
      <c r="BM452" s="15"/>
      <c r="BN452" s="16"/>
      <c r="BP452" s="15"/>
      <c r="BQ452" s="16"/>
      <c r="BS452" s="15"/>
      <c r="BT452" s="16"/>
      <c r="BV452" s="15"/>
      <c r="BW452" s="16"/>
      <c r="BY452" s="15"/>
      <c r="BZ452" s="16"/>
      <c r="CB452" s="15"/>
      <c r="CC452" s="16"/>
      <c r="CE452" s="15"/>
      <c r="CF452" s="16"/>
      <c r="CH452" s="15"/>
      <c r="CI452" s="16"/>
      <c r="CK452" s="234"/>
      <c r="CL452" s="235"/>
      <c r="CN452" s="15"/>
      <c r="CO452" s="16"/>
    </row>
    <row r="453" spans="1:93" ht="24.95" customHeight="1">
      <c r="A453" s="407" t="str">
        <f ca="1">IFERROR(IF(INDIRECT($A$14&amp;ROW())&lt;&gt;"",COUNTIF(Summary!$B$30:$B$1105,INDIRECT($A$14&amp;ROW())),""),"")</f>
        <v/>
      </c>
      <c r="B453" s="34"/>
      <c r="C453" s="16"/>
      <c r="E453" s="15"/>
      <c r="F453" s="16"/>
      <c r="H453" s="15"/>
      <c r="I453" s="16"/>
      <c r="K453" s="15"/>
      <c r="L453" s="16"/>
      <c r="N453" s="15"/>
      <c r="O453" s="16"/>
      <c r="Q453" s="15"/>
      <c r="R453" s="16"/>
      <c r="T453" s="15"/>
      <c r="U453" s="16"/>
      <c r="W453" s="15"/>
      <c r="X453" s="16"/>
      <c r="Z453" s="15"/>
      <c r="AA453" s="16"/>
      <c r="AC453" s="15"/>
      <c r="AD453" s="16"/>
      <c r="AF453" s="15"/>
      <c r="AG453" s="16"/>
      <c r="AI453" s="15"/>
      <c r="AJ453" s="16"/>
      <c r="AL453" s="15"/>
      <c r="AM453" s="16"/>
      <c r="AO453" s="15"/>
      <c r="AP453" s="16"/>
      <c r="AR453" s="15"/>
      <c r="AS453" s="16"/>
      <c r="AU453" s="15"/>
      <c r="AV453" s="16"/>
      <c r="AX453" s="15"/>
      <c r="AY453" s="400"/>
      <c r="BA453" s="15"/>
      <c r="BB453" s="16"/>
      <c r="BD453" s="15"/>
      <c r="BE453" s="16"/>
      <c r="BG453" s="15"/>
      <c r="BH453" s="16"/>
      <c r="BJ453" s="15"/>
      <c r="BK453" s="16"/>
      <c r="BM453" s="15"/>
      <c r="BN453" s="16"/>
      <c r="BP453" s="15"/>
      <c r="BQ453" s="16"/>
      <c r="BS453" s="15"/>
      <c r="BT453" s="16"/>
      <c r="BV453" s="15"/>
      <c r="BW453" s="16"/>
      <c r="BY453" s="15"/>
      <c r="BZ453" s="16"/>
      <c r="CB453" s="15"/>
      <c r="CC453" s="16"/>
      <c r="CE453" s="15"/>
      <c r="CF453" s="16"/>
      <c r="CH453" s="15"/>
      <c r="CI453" s="16"/>
      <c r="CK453" s="234"/>
      <c r="CL453" s="235"/>
      <c r="CN453" s="15"/>
      <c r="CO453" s="16"/>
    </row>
    <row r="454" spans="1:93" ht="24.95" customHeight="1">
      <c r="A454" s="407" t="str">
        <f ca="1">IFERROR(IF(INDIRECT($A$14&amp;ROW())&lt;&gt;"",COUNTIF(Summary!$B$30:$B$1105,INDIRECT($A$14&amp;ROW())),""),"")</f>
        <v/>
      </c>
      <c r="B454" s="34"/>
      <c r="C454" s="16"/>
      <c r="E454" s="15"/>
      <c r="F454" s="16"/>
      <c r="H454" s="15"/>
      <c r="I454" s="16"/>
      <c r="K454" s="15"/>
      <c r="L454" s="16"/>
      <c r="N454" s="15"/>
      <c r="O454" s="16"/>
      <c r="Q454" s="15"/>
      <c r="R454" s="16"/>
      <c r="T454" s="15"/>
      <c r="U454" s="16"/>
      <c r="W454" s="15"/>
      <c r="X454" s="16"/>
      <c r="Z454" s="15"/>
      <c r="AA454" s="16"/>
      <c r="AC454" s="15"/>
      <c r="AD454" s="16"/>
      <c r="AF454" s="15"/>
      <c r="AG454" s="16"/>
      <c r="AI454" s="15"/>
      <c r="AJ454" s="16"/>
      <c r="AL454" s="15"/>
      <c r="AM454" s="16"/>
      <c r="AO454" s="15"/>
      <c r="AP454" s="16"/>
      <c r="AR454" s="15"/>
      <c r="AS454" s="16"/>
      <c r="AU454" s="15"/>
      <c r="AV454" s="16"/>
      <c r="AX454" s="15"/>
      <c r="AY454" s="400"/>
      <c r="BA454" s="15"/>
      <c r="BB454" s="16"/>
      <c r="BD454" s="15"/>
      <c r="BE454" s="16"/>
      <c r="BG454" s="15"/>
      <c r="BH454" s="16"/>
      <c r="BJ454" s="15"/>
      <c r="BK454" s="16"/>
      <c r="BM454" s="15"/>
      <c r="BN454" s="16"/>
      <c r="BP454" s="15"/>
      <c r="BQ454" s="16"/>
      <c r="BS454" s="15"/>
      <c r="BT454" s="16"/>
      <c r="BV454" s="15"/>
      <c r="BW454" s="16"/>
      <c r="BY454" s="15"/>
      <c r="BZ454" s="16"/>
      <c r="CB454" s="15"/>
      <c r="CC454" s="16"/>
      <c r="CE454" s="15"/>
      <c r="CF454" s="16"/>
      <c r="CH454" s="15"/>
      <c r="CI454" s="16"/>
      <c r="CK454" s="234"/>
      <c r="CL454" s="235"/>
      <c r="CN454" s="15"/>
      <c r="CO454" s="16"/>
    </row>
    <row r="455" spans="1:93" ht="24.95" customHeight="1">
      <c r="A455" s="407" t="str">
        <f ca="1">IFERROR(IF(INDIRECT($A$14&amp;ROW())&lt;&gt;"",COUNTIF(Summary!$B$30:$B$1105,INDIRECT($A$14&amp;ROW())),""),"")</f>
        <v/>
      </c>
      <c r="B455" s="34"/>
      <c r="C455" s="16"/>
      <c r="E455" s="15"/>
      <c r="F455" s="16"/>
      <c r="H455" s="15"/>
      <c r="I455" s="16"/>
      <c r="K455" s="15"/>
      <c r="L455" s="16"/>
      <c r="N455" s="15"/>
      <c r="O455" s="16"/>
      <c r="Q455" s="15"/>
      <c r="R455" s="16"/>
      <c r="T455" s="15"/>
      <c r="U455" s="16"/>
      <c r="W455" s="15"/>
      <c r="X455" s="16"/>
      <c r="Z455" s="15"/>
      <c r="AA455" s="16"/>
      <c r="AC455" s="15"/>
      <c r="AD455" s="16"/>
      <c r="AF455" s="15"/>
      <c r="AG455" s="16"/>
      <c r="AI455" s="15"/>
      <c r="AJ455" s="16"/>
      <c r="AL455" s="15"/>
      <c r="AM455" s="16"/>
      <c r="AO455" s="15"/>
      <c r="AP455" s="16"/>
      <c r="AR455" s="15"/>
      <c r="AS455" s="16"/>
      <c r="AU455" s="15"/>
      <c r="AV455" s="16"/>
      <c r="AX455" s="15"/>
      <c r="AY455" s="400"/>
      <c r="BA455" s="15"/>
      <c r="BB455" s="16"/>
      <c r="BD455" s="15"/>
      <c r="BE455" s="16"/>
      <c r="BG455" s="15"/>
      <c r="BH455" s="16"/>
      <c r="BJ455" s="15"/>
      <c r="BK455" s="16"/>
      <c r="BM455" s="15"/>
      <c r="BN455" s="16"/>
      <c r="BP455" s="15"/>
      <c r="BQ455" s="16"/>
      <c r="BS455" s="15"/>
      <c r="BT455" s="16"/>
      <c r="BV455" s="15"/>
      <c r="BW455" s="16"/>
      <c r="BY455" s="15"/>
      <c r="BZ455" s="16"/>
      <c r="CB455" s="15"/>
      <c r="CC455" s="16"/>
      <c r="CE455" s="15"/>
      <c r="CF455" s="16"/>
      <c r="CH455" s="15"/>
      <c r="CI455" s="16"/>
      <c r="CK455" s="234"/>
      <c r="CL455" s="235"/>
      <c r="CN455" s="15"/>
      <c r="CO455" s="16"/>
    </row>
    <row r="456" spans="1:93" ht="24.95" customHeight="1">
      <c r="A456" s="407" t="str">
        <f ca="1">IFERROR(IF(INDIRECT($A$14&amp;ROW())&lt;&gt;"",COUNTIF(Summary!$B$30:$B$1105,INDIRECT($A$14&amp;ROW())),""),"")</f>
        <v/>
      </c>
      <c r="B456" s="34"/>
      <c r="C456" s="16"/>
      <c r="E456" s="15"/>
      <c r="F456" s="16"/>
      <c r="H456" s="15"/>
      <c r="I456" s="16"/>
      <c r="K456" s="15"/>
      <c r="L456" s="16"/>
      <c r="N456" s="15"/>
      <c r="O456" s="16"/>
      <c r="Q456" s="15"/>
      <c r="R456" s="16"/>
      <c r="T456" s="15"/>
      <c r="U456" s="16"/>
      <c r="W456" s="15"/>
      <c r="X456" s="16"/>
      <c r="Z456" s="15"/>
      <c r="AA456" s="16"/>
      <c r="AC456" s="15"/>
      <c r="AD456" s="16"/>
      <c r="AF456" s="15"/>
      <c r="AG456" s="16"/>
      <c r="AI456" s="15"/>
      <c r="AJ456" s="16"/>
      <c r="AL456" s="15"/>
      <c r="AM456" s="16"/>
      <c r="AO456" s="15"/>
      <c r="AP456" s="16"/>
      <c r="AR456" s="15"/>
      <c r="AS456" s="16"/>
      <c r="AU456" s="15"/>
      <c r="AV456" s="16"/>
      <c r="AX456" s="15"/>
      <c r="AY456" s="400"/>
      <c r="BA456" s="15"/>
      <c r="BB456" s="16"/>
      <c r="BD456" s="15"/>
      <c r="BE456" s="16"/>
      <c r="BG456" s="15"/>
      <c r="BH456" s="16"/>
      <c r="BJ456" s="15"/>
      <c r="BK456" s="16"/>
      <c r="BM456" s="15"/>
      <c r="BN456" s="16"/>
      <c r="BP456" s="15"/>
      <c r="BQ456" s="16"/>
      <c r="BS456" s="15"/>
      <c r="BT456" s="16"/>
      <c r="BV456" s="15"/>
      <c r="BW456" s="16"/>
      <c r="BY456" s="15"/>
      <c r="BZ456" s="16"/>
      <c r="CB456" s="15"/>
      <c r="CC456" s="16"/>
      <c r="CE456" s="15"/>
      <c r="CF456" s="16"/>
      <c r="CH456" s="15"/>
      <c r="CI456" s="16"/>
      <c r="CK456" s="234"/>
      <c r="CL456" s="235"/>
      <c r="CN456" s="15"/>
      <c r="CO456" s="16"/>
    </row>
    <row r="457" spans="1:93" ht="24.95" customHeight="1">
      <c r="A457" s="407" t="str">
        <f ca="1">IFERROR(IF(INDIRECT($A$14&amp;ROW())&lt;&gt;"",COUNTIF(Summary!$B$30:$B$1105,INDIRECT($A$14&amp;ROW())),""),"")</f>
        <v/>
      </c>
      <c r="B457" s="34"/>
      <c r="C457" s="16"/>
      <c r="E457" s="15"/>
      <c r="F457" s="16"/>
      <c r="H457" s="15"/>
      <c r="I457" s="16"/>
      <c r="K457" s="15"/>
      <c r="L457" s="16"/>
      <c r="N457" s="15"/>
      <c r="O457" s="16"/>
      <c r="Q457" s="15"/>
      <c r="R457" s="16"/>
      <c r="T457" s="15"/>
      <c r="U457" s="16"/>
      <c r="W457" s="15"/>
      <c r="X457" s="16"/>
      <c r="Z457" s="15"/>
      <c r="AA457" s="16"/>
      <c r="AC457" s="15"/>
      <c r="AD457" s="16"/>
      <c r="AF457" s="15"/>
      <c r="AG457" s="16"/>
      <c r="AI457" s="15"/>
      <c r="AJ457" s="16"/>
      <c r="AL457" s="15"/>
      <c r="AM457" s="16"/>
      <c r="AO457" s="15"/>
      <c r="AP457" s="16"/>
      <c r="AR457" s="15"/>
      <c r="AS457" s="16"/>
      <c r="AU457" s="15"/>
      <c r="AV457" s="16"/>
      <c r="AX457" s="15"/>
      <c r="AY457" s="400"/>
      <c r="BA457" s="15"/>
      <c r="BB457" s="16"/>
      <c r="BD457" s="15"/>
      <c r="BE457" s="16"/>
      <c r="BG457" s="15"/>
      <c r="BH457" s="16"/>
      <c r="BJ457" s="15"/>
      <c r="BK457" s="16"/>
      <c r="BM457" s="15"/>
      <c r="BN457" s="16"/>
      <c r="BP457" s="15"/>
      <c r="BQ457" s="16"/>
      <c r="BS457" s="15"/>
      <c r="BT457" s="16"/>
      <c r="BV457" s="15"/>
      <c r="BW457" s="16"/>
      <c r="BY457" s="15"/>
      <c r="BZ457" s="16"/>
      <c r="CB457" s="15"/>
      <c r="CC457" s="16"/>
      <c r="CE457" s="15"/>
      <c r="CF457" s="16"/>
      <c r="CH457" s="15"/>
      <c r="CI457" s="16"/>
      <c r="CK457" s="234"/>
      <c r="CL457" s="235"/>
      <c r="CN457" s="15"/>
      <c r="CO457" s="16"/>
    </row>
    <row r="458" spans="1:93" ht="24.95" customHeight="1">
      <c r="A458" s="407" t="str">
        <f ca="1">IFERROR(IF(INDIRECT($A$14&amp;ROW())&lt;&gt;"",COUNTIF(Summary!$B$30:$B$1105,INDIRECT($A$14&amp;ROW())),""),"")</f>
        <v/>
      </c>
      <c r="B458" s="34"/>
      <c r="C458" s="16"/>
      <c r="E458" s="15"/>
      <c r="F458" s="16"/>
      <c r="H458" s="15"/>
      <c r="I458" s="16"/>
      <c r="K458" s="15"/>
      <c r="L458" s="16"/>
      <c r="N458" s="15"/>
      <c r="O458" s="16"/>
      <c r="Q458" s="15"/>
      <c r="R458" s="16"/>
      <c r="T458" s="15"/>
      <c r="U458" s="16"/>
      <c r="W458" s="15"/>
      <c r="X458" s="16"/>
      <c r="Z458" s="15"/>
      <c r="AA458" s="16"/>
      <c r="AC458" s="15"/>
      <c r="AD458" s="16"/>
      <c r="AF458" s="15"/>
      <c r="AG458" s="16"/>
      <c r="AI458" s="15"/>
      <c r="AJ458" s="16"/>
      <c r="AL458" s="15"/>
      <c r="AM458" s="16"/>
      <c r="AO458" s="15"/>
      <c r="AP458" s="16"/>
      <c r="AR458" s="15"/>
      <c r="AS458" s="16"/>
      <c r="AU458" s="15"/>
      <c r="AV458" s="16"/>
      <c r="AX458" s="15"/>
      <c r="AY458" s="400"/>
      <c r="BA458" s="15"/>
      <c r="BB458" s="16"/>
      <c r="BD458" s="15"/>
      <c r="BE458" s="16"/>
      <c r="BG458" s="15"/>
      <c r="BH458" s="16"/>
      <c r="BJ458" s="15"/>
      <c r="BK458" s="16"/>
      <c r="BM458" s="15"/>
      <c r="BN458" s="16"/>
      <c r="BP458" s="15"/>
      <c r="BQ458" s="16"/>
      <c r="BS458" s="15"/>
      <c r="BT458" s="16"/>
      <c r="BV458" s="15"/>
      <c r="BW458" s="16"/>
      <c r="BY458" s="15"/>
      <c r="BZ458" s="16"/>
      <c r="CB458" s="15"/>
      <c r="CC458" s="16"/>
      <c r="CE458" s="15"/>
      <c r="CF458" s="16"/>
      <c r="CH458" s="15"/>
      <c r="CI458" s="16"/>
      <c r="CK458" s="234"/>
      <c r="CL458" s="235"/>
      <c r="CN458" s="15"/>
      <c r="CO458" s="16"/>
    </row>
    <row r="459" spans="1:93" ht="24.95" customHeight="1">
      <c r="A459" s="407" t="str">
        <f ca="1">IFERROR(IF(INDIRECT($A$14&amp;ROW())&lt;&gt;"",COUNTIF(Summary!$B$30:$B$1105,INDIRECT($A$14&amp;ROW())),""),"")</f>
        <v/>
      </c>
      <c r="B459" s="34"/>
      <c r="C459" s="16"/>
      <c r="E459" s="15"/>
      <c r="F459" s="16"/>
      <c r="H459" s="15"/>
      <c r="I459" s="16"/>
      <c r="K459" s="15"/>
      <c r="L459" s="16"/>
      <c r="N459" s="15"/>
      <c r="O459" s="16"/>
      <c r="Q459" s="15"/>
      <c r="R459" s="16"/>
      <c r="T459" s="15"/>
      <c r="U459" s="16"/>
      <c r="W459" s="15"/>
      <c r="X459" s="16"/>
      <c r="Z459" s="15"/>
      <c r="AA459" s="16"/>
      <c r="AC459" s="15"/>
      <c r="AD459" s="16"/>
      <c r="AF459" s="15"/>
      <c r="AG459" s="16"/>
      <c r="AI459" s="15"/>
      <c r="AJ459" s="16"/>
      <c r="AL459" s="15"/>
      <c r="AM459" s="16"/>
      <c r="AO459" s="15"/>
      <c r="AP459" s="16"/>
      <c r="AR459" s="15"/>
      <c r="AS459" s="16"/>
      <c r="AU459" s="15"/>
      <c r="AV459" s="16"/>
      <c r="AX459" s="15"/>
      <c r="AY459" s="400"/>
      <c r="BA459" s="15"/>
      <c r="BB459" s="16"/>
      <c r="BD459" s="15"/>
      <c r="BE459" s="16"/>
      <c r="BG459" s="15"/>
      <c r="BH459" s="16"/>
      <c r="BJ459" s="15"/>
      <c r="BK459" s="16"/>
      <c r="BM459" s="15"/>
      <c r="BN459" s="16"/>
      <c r="BP459" s="15"/>
      <c r="BQ459" s="16"/>
      <c r="BS459" s="15"/>
      <c r="BT459" s="16"/>
      <c r="BV459" s="15"/>
      <c r="BW459" s="16"/>
      <c r="BY459" s="15"/>
      <c r="BZ459" s="16"/>
      <c r="CB459" s="15"/>
      <c r="CC459" s="16"/>
      <c r="CE459" s="15"/>
      <c r="CF459" s="16"/>
      <c r="CH459" s="15"/>
      <c r="CI459" s="16"/>
      <c r="CK459" s="234"/>
      <c r="CL459" s="235"/>
      <c r="CN459" s="15"/>
      <c r="CO459" s="16"/>
    </row>
    <row r="460" spans="1:93" ht="24.95" customHeight="1">
      <c r="A460" s="407" t="str">
        <f ca="1">IFERROR(IF(INDIRECT($A$14&amp;ROW())&lt;&gt;"",COUNTIF(Summary!$B$30:$B$1105,INDIRECT($A$14&amp;ROW())),""),"")</f>
        <v/>
      </c>
      <c r="B460" s="34"/>
      <c r="C460" s="16"/>
      <c r="E460" s="15"/>
      <c r="F460" s="16"/>
      <c r="H460" s="15"/>
      <c r="I460" s="16"/>
      <c r="K460" s="15"/>
      <c r="L460" s="16"/>
      <c r="N460" s="15"/>
      <c r="O460" s="16"/>
      <c r="Q460" s="15"/>
      <c r="R460" s="16"/>
      <c r="T460" s="15"/>
      <c r="U460" s="16"/>
      <c r="W460" s="15"/>
      <c r="X460" s="16"/>
      <c r="Z460" s="15"/>
      <c r="AA460" s="16"/>
      <c r="AC460" s="15"/>
      <c r="AD460" s="16"/>
      <c r="AF460" s="15"/>
      <c r="AG460" s="16"/>
      <c r="AI460" s="15"/>
      <c r="AJ460" s="16"/>
      <c r="AL460" s="15"/>
      <c r="AM460" s="16"/>
      <c r="AO460" s="15"/>
      <c r="AP460" s="16"/>
      <c r="AR460" s="15"/>
      <c r="AS460" s="16"/>
      <c r="AU460" s="15"/>
      <c r="AV460" s="16"/>
      <c r="AX460" s="15"/>
      <c r="AY460" s="400"/>
      <c r="BA460" s="15"/>
      <c r="BB460" s="16"/>
      <c r="BD460" s="15"/>
      <c r="BE460" s="16"/>
      <c r="BG460" s="15"/>
      <c r="BH460" s="16"/>
      <c r="BJ460" s="15"/>
      <c r="BK460" s="16"/>
      <c r="BM460" s="15"/>
      <c r="BN460" s="16"/>
      <c r="BP460" s="15"/>
      <c r="BQ460" s="16"/>
      <c r="BS460" s="15"/>
      <c r="BT460" s="16"/>
      <c r="BV460" s="15"/>
      <c r="BW460" s="16"/>
      <c r="BY460" s="15"/>
      <c r="BZ460" s="16"/>
      <c r="CB460" s="15"/>
      <c r="CC460" s="16"/>
      <c r="CE460" s="15"/>
      <c r="CF460" s="16"/>
      <c r="CH460" s="15"/>
      <c r="CI460" s="16"/>
      <c r="CK460" s="234"/>
      <c r="CL460" s="235"/>
      <c r="CN460" s="15"/>
      <c r="CO460" s="16"/>
    </row>
    <row r="461" spans="1:93" ht="24.95" customHeight="1">
      <c r="A461" s="407" t="str">
        <f ca="1">IFERROR(IF(INDIRECT($A$14&amp;ROW())&lt;&gt;"",COUNTIF(Summary!$B$30:$B$1105,INDIRECT($A$14&amp;ROW())),""),"")</f>
        <v/>
      </c>
      <c r="B461" s="34"/>
      <c r="C461" s="16"/>
      <c r="E461" s="15"/>
      <c r="F461" s="16"/>
      <c r="H461" s="15"/>
      <c r="I461" s="16"/>
      <c r="K461" s="15"/>
      <c r="L461" s="16"/>
      <c r="N461" s="15"/>
      <c r="O461" s="16"/>
      <c r="Q461" s="15"/>
      <c r="R461" s="16"/>
      <c r="T461" s="15"/>
      <c r="U461" s="16"/>
      <c r="W461" s="15"/>
      <c r="X461" s="16"/>
      <c r="Z461" s="15"/>
      <c r="AA461" s="16"/>
      <c r="AC461" s="15"/>
      <c r="AD461" s="16"/>
      <c r="AF461" s="15"/>
      <c r="AG461" s="16"/>
      <c r="AI461" s="15"/>
      <c r="AJ461" s="16"/>
      <c r="AL461" s="15"/>
      <c r="AM461" s="16"/>
      <c r="AO461" s="15"/>
      <c r="AP461" s="16"/>
      <c r="AR461" s="15"/>
      <c r="AS461" s="16"/>
      <c r="AU461" s="15"/>
      <c r="AV461" s="16"/>
      <c r="AX461" s="15"/>
      <c r="AY461" s="400"/>
      <c r="BA461" s="15"/>
      <c r="BB461" s="16"/>
      <c r="BD461" s="15"/>
      <c r="BE461" s="16"/>
      <c r="BG461" s="15"/>
      <c r="BH461" s="16"/>
      <c r="BJ461" s="15"/>
      <c r="BK461" s="16"/>
      <c r="BM461" s="15"/>
      <c r="BN461" s="16"/>
      <c r="BP461" s="15"/>
      <c r="BQ461" s="16"/>
      <c r="BS461" s="15"/>
      <c r="BT461" s="16"/>
      <c r="BV461" s="15"/>
      <c r="BW461" s="16"/>
      <c r="BY461" s="15"/>
      <c r="BZ461" s="16"/>
      <c r="CB461" s="15"/>
      <c r="CC461" s="16"/>
      <c r="CE461" s="15"/>
      <c r="CF461" s="16"/>
      <c r="CH461" s="15"/>
      <c r="CI461" s="16"/>
      <c r="CK461" s="234"/>
      <c r="CL461" s="235"/>
      <c r="CN461" s="15"/>
      <c r="CO461" s="16"/>
    </row>
    <row r="462" spans="1:93" ht="24.95" customHeight="1">
      <c r="A462" s="407" t="str">
        <f ca="1">IFERROR(IF(INDIRECT($A$14&amp;ROW())&lt;&gt;"",COUNTIF(Summary!$B$30:$B$1105,INDIRECT($A$14&amp;ROW())),""),"")</f>
        <v/>
      </c>
      <c r="B462" s="34"/>
      <c r="C462" s="16"/>
      <c r="E462" s="15"/>
      <c r="F462" s="16"/>
      <c r="H462" s="15"/>
      <c r="I462" s="16"/>
      <c r="K462" s="15"/>
      <c r="L462" s="16"/>
      <c r="N462" s="15"/>
      <c r="O462" s="16"/>
      <c r="Q462" s="15"/>
      <c r="R462" s="16"/>
      <c r="T462" s="15"/>
      <c r="U462" s="16"/>
      <c r="W462" s="15"/>
      <c r="X462" s="16"/>
      <c r="Z462" s="15"/>
      <c r="AA462" s="16"/>
      <c r="AC462" s="15"/>
      <c r="AD462" s="16"/>
      <c r="AF462" s="15"/>
      <c r="AG462" s="16"/>
      <c r="AI462" s="15"/>
      <c r="AJ462" s="16"/>
      <c r="AL462" s="15"/>
      <c r="AM462" s="16"/>
      <c r="AO462" s="15"/>
      <c r="AP462" s="16"/>
      <c r="AR462" s="15"/>
      <c r="AS462" s="16"/>
      <c r="AU462" s="15"/>
      <c r="AV462" s="16"/>
      <c r="AX462" s="15"/>
      <c r="AY462" s="400"/>
      <c r="BA462" s="15"/>
      <c r="BB462" s="16"/>
      <c r="BD462" s="15"/>
      <c r="BE462" s="16"/>
      <c r="BG462" s="15"/>
      <c r="BH462" s="16"/>
      <c r="BJ462" s="15"/>
      <c r="BK462" s="16"/>
      <c r="BM462" s="15"/>
      <c r="BN462" s="16"/>
      <c r="BP462" s="15"/>
      <c r="BQ462" s="16"/>
      <c r="BS462" s="15"/>
      <c r="BT462" s="16"/>
      <c r="BV462" s="15"/>
      <c r="BW462" s="16"/>
      <c r="BY462" s="15"/>
      <c r="BZ462" s="16"/>
      <c r="CB462" s="15"/>
      <c r="CC462" s="16"/>
      <c r="CE462" s="15"/>
      <c r="CF462" s="16"/>
      <c r="CH462" s="15"/>
      <c r="CI462" s="16"/>
      <c r="CK462" s="234"/>
      <c r="CL462" s="235"/>
      <c r="CN462" s="15"/>
      <c r="CO462" s="16"/>
    </row>
    <row r="463" spans="1:93" ht="24.95" customHeight="1">
      <c r="A463" s="407" t="str">
        <f ca="1">IFERROR(IF(INDIRECT($A$14&amp;ROW())&lt;&gt;"",COUNTIF(Summary!$B$30:$B$1105,INDIRECT($A$14&amp;ROW())),""),"")</f>
        <v/>
      </c>
      <c r="B463" s="34"/>
      <c r="C463" s="16"/>
      <c r="E463" s="15"/>
      <c r="F463" s="16"/>
      <c r="H463" s="15"/>
      <c r="I463" s="16"/>
      <c r="K463" s="15"/>
      <c r="L463" s="16"/>
      <c r="N463" s="15"/>
      <c r="O463" s="16"/>
      <c r="Q463" s="15"/>
      <c r="R463" s="16"/>
      <c r="T463" s="15"/>
      <c r="U463" s="16"/>
      <c r="W463" s="15"/>
      <c r="X463" s="16"/>
      <c r="Z463" s="15"/>
      <c r="AA463" s="16"/>
      <c r="AC463" s="15"/>
      <c r="AD463" s="16"/>
      <c r="AF463" s="15"/>
      <c r="AG463" s="16"/>
      <c r="AI463" s="15"/>
      <c r="AJ463" s="16"/>
      <c r="AL463" s="15"/>
      <c r="AM463" s="16"/>
      <c r="AO463" s="15"/>
      <c r="AP463" s="16"/>
      <c r="AR463" s="15"/>
      <c r="AS463" s="16"/>
      <c r="AU463" s="15"/>
      <c r="AV463" s="16"/>
      <c r="AX463" s="15"/>
      <c r="AY463" s="400"/>
      <c r="BA463" s="15"/>
      <c r="BB463" s="16"/>
      <c r="BD463" s="15"/>
      <c r="BE463" s="16"/>
      <c r="BG463" s="15"/>
      <c r="BH463" s="16"/>
      <c r="BJ463" s="15"/>
      <c r="BK463" s="16"/>
      <c r="BM463" s="15"/>
      <c r="BN463" s="16"/>
      <c r="BP463" s="15"/>
      <c r="BQ463" s="16"/>
      <c r="BS463" s="15"/>
      <c r="BT463" s="16"/>
      <c r="BV463" s="15"/>
      <c r="BW463" s="16"/>
      <c r="BY463" s="15"/>
      <c r="BZ463" s="16"/>
      <c r="CB463" s="15"/>
      <c r="CC463" s="16"/>
      <c r="CE463" s="15"/>
      <c r="CF463" s="16"/>
      <c r="CH463" s="15"/>
      <c r="CI463" s="16"/>
      <c r="CK463" s="234"/>
      <c r="CL463" s="235"/>
      <c r="CN463" s="15"/>
      <c r="CO463" s="16"/>
    </row>
    <row r="464" spans="1:93" ht="24.95" customHeight="1">
      <c r="A464" s="407" t="str">
        <f ca="1">IFERROR(IF(INDIRECT($A$14&amp;ROW())&lt;&gt;"",COUNTIF(Summary!$B$30:$B$1105,INDIRECT($A$14&amp;ROW())),""),"")</f>
        <v/>
      </c>
      <c r="B464" s="34"/>
      <c r="C464" s="16"/>
      <c r="E464" s="15"/>
      <c r="F464" s="16"/>
      <c r="H464" s="15"/>
      <c r="I464" s="16"/>
      <c r="K464" s="15"/>
      <c r="L464" s="16"/>
      <c r="N464" s="15"/>
      <c r="O464" s="16"/>
      <c r="Q464" s="15"/>
      <c r="R464" s="16"/>
      <c r="T464" s="15"/>
      <c r="U464" s="16"/>
      <c r="W464" s="15"/>
      <c r="X464" s="16"/>
      <c r="Z464" s="15"/>
      <c r="AA464" s="16"/>
      <c r="AC464" s="15"/>
      <c r="AD464" s="16"/>
      <c r="AF464" s="15"/>
      <c r="AG464" s="16"/>
      <c r="AI464" s="15"/>
      <c r="AJ464" s="16"/>
      <c r="AL464" s="15"/>
      <c r="AM464" s="16"/>
      <c r="AO464" s="15"/>
      <c r="AP464" s="16"/>
      <c r="AR464" s="15"/>
      <c r="AS464" s="16"/>
      <c r="AU464" s="15"/>
      <c r="AV464" s="16"/>
      <c r="AX464" s="15"/>
      <c r="AY464" s="400"/>
      <c r="BA464" s="15"/>
      <c r="BB464" s="16"/>
      <c r="BD464" s="15"/>
      <c r="BE464" s="16"/>
      <c r="BG464" s="15"/>
      <c r="BH464" s="16"/>
      <c r="BJ464" s="15"/>
      <c r="BK464" s="16"/>
      <c r="BM464" s="15"/>
      <c r="BN464" s="16"/>
      <c r="BP464" s="15"/>
      <c r="BQ464" s="16"/>
      <c r="BS464" s="15"/>
      <c r="BT464" s="16"/>
      <c r="BV464" s="15"/>
      <c r="BW464" s="16"/>
      <c r="BY464" s="15"/>
      <c r="BZ464" s="16"/>
      <c r="CB464" s="15"/>
      <c r="CC464" s="16"/>
      <c r="CE464" s="15"/>
      <c r="CF464" s="16"/>
      <c r="CH464" s="15"/>
      <c r="CI464" s="16"/>
      <c r="CK464" s="234"/>
      <c r="CL464" s="235"/>
      <c r="CN464" s="15"/>
      <c r="CO464" s="16"/>
    </row>
    <row r="465" spans="1:93" ht="24.95" customHeight="1">
      <c r="A465" s="407" t="str">
        <f ca="1">IFERROR(IF(INDIRECT($A$14&amp;ROW())&lt;&gt;"",COUNTIF(Summary!$B$30:$B$1105,INDIRECT($A$14&amp;ROW())),""),"")</f>
        <v/>
      </c>
      <c r="B465" s="34"/>
      <c r="C465" s="16"/>
      <c r="E465" s="15"/>
      <c r="F465" s="16"/>
      <c r="H465" s="15"/>
      <c r="I465" s="16"/>
      <c r="K465" s="15"/>
      <c r="L465" s="16"/>
      <c r="N465" s="15"/>
      <c r="O465" s="16"/>
      <c r="Q465" s="15"/>
      <c r="R465" s="16"/>
      <c r="T465" s="15"/>
      <c r="U465" s="16"/>
      <c r="W465" s="15"/>
      <c r="X465" s="16"/>
      <c r="Z465" s="15"/>
      <c r="AA465" s="16"/>
      <c r="AC465" s="15"/>
      <c r="AD465" s="16"/>
      <c r="AF465" s="15"/>
      <c r="AG465" s="16"/>
      <c r="AI465" s="15"/>
      <c r="AJ465" s="16"/>
      <c r="AL465" s="15"/>
      <c r="AM465" s="16"/>
      <c r="AO465" s="15"/>
      <c r="AP465" s="16"/>
      <c r="AR465" s="15"/>
      <c r="AS465" s="16"/>
      <c r="AU465" s="15"/>
      <c r="AV465" s="16"/>
      <c r="AX465" s="15"/>
      <c r="AY465" s="400"/>
      <c r="BA465" s="15"/>
      <c r="BB465" s="16"/>
      <c r="BD465" s="15"/>
      <c r="BE465" s="16"/>
      <c r="BG465" s="15"/>
      <c r="BH465" s="16"/>
      <c r="BJ465" s="15"/>
      <c r="BK465" s="16"/>
      <c r="BM465" s="15"/>
      <c r="BN465" s="16"/>
      <c r="BP465" s="15"/>
      <c r="BQ465" s="16"/>
      <c r="BS465" s="15"/>
      <c r="BT465" s="16"/>
      <c r="BV465" s="15"/>
      <c r="BW465" s="16"/>
      <c r="BY465" s="15"/>
      <c r="BZ465" s="16"/>
      <c r="CB465" s="15"/>
      <c r="CC465" s="16"/>
      <c r="CE465" s="15"/>
      <c r="CF465" s="16"/>
      <c r="CH465" s="15"/>
      <c r="CI465" s="16"/>
      <c r="CK465" s="234"/>
      <c r="CL465" s="235"/>
      <c r="CN465" s="15"/>
      <c r="CO465" s="16"/>
    </row>
    <row r="466" spans="1:93" ht="24.95" customHeight="1">
      <c r="A466" s="407" t="str">
        <f ca="1">IFERROR(IF(INDIRECT($A$14&amp;ROW())&lt;&gt;"",COUNTIF(Summary!$B$30:$B$1105,INDIRECT($A$14&amp;ROW())),""),"")</f>
        <v/>
      </c>
      <c r="B466" s="34"/>
      <c r="C466" s="16"/>
      <c r="E466" s="15"/>
      <c r="F466" s="16"/>
      <c r="H466" s="15"/>
      <c r="I466" s="16"/>
      <c r="K466" s="15"/>
      <c r="L466" s="16"/>
      <c r="N466" s="15"/>
      <c r="O466" s="16"/>
      <c r="Q466" s="15"/>
      <c r="R466" s="16"/>
      <c r="T466" s="15"/>
      <c r="U466" s="16"/>
      <c r="W466" s="15"/>
      <c r="X466" s="16"/>
      <c r="Z466" s="15"/>
      <c r="AA466" s="16"/>
      <c r="AC466" s="15"/>
      <c r="AD466" s="16"/>
      <c r="AF466" s="15"/>
      <c r="AG466" s="16"/>
      <c r="AI466" s="15"/>
      <c r="AJ466" s="16"/>
      <c r="AL466" s="15"/>
      <c r="AM466" s="16"/>
      <c r="AO466" s="15"/>
      <c r="AP466" s="16"/>
      <c r="AR466" s="15"/>
      <c r="AS466" s="16"/>
      <c r="AU466" s="15"/>
      <c r="AV466" s="16"/>
      <c r="AX466" s="15"/>
      <c r="AY466" s="400"/>
      <c r="BA466" s="15"/>
      <c r="BB466" s="16"/>
      <c r="BD466" s="15"/>
      <c r="BE466" s="16"/>
      <c r="BG466" s="15"/>
      <c r="BH466" s="16"/>
      <c r="BJ466" s="15"/>
      <c r="BK466" s="16"/>
      <c r="BM466" s="15"/>
      <c r="BN466" s="16"/>
      <c r="BP466" s="15"/>
      <c r="BQ466" s="16"/>
      <c r="BS466" s="15"/>
      <c r="BT466" s="16"/>
      <c r="BV466" s="15"/>
      <c r="BW466" s="16"/>
      <c r="BY466" s="15"/>
      <c r="BZ466" s="16"/>
      <c r="CB466" s="15"/>
      <c r="CC466" s="16"/>
      <c r="CE466" s="15"/>
      <c r="CF466" s="16"/>
      <c r="CH466" s="15"/>
      <c r="CI466" s="16"/>
      <c r="CK466" s="234"/>
      <c r="CL466" s="235"/>
      <c r="CN466" s="15"/>
      <c r="CO466" s="16"/>
    </row>
    <row r="467" spans="1:93" ht="24.95" customHeight="1">
      <c r="A467" s="407" t="str">
        <f ca="1">IFERROR(IF(INDIRECT($A$14&amp;ROW())&lt;&gt;"",COUNTIF(Summary!$B$30:$B$1105,INDIRECT($A$14&amp;ROW())),""),"")</f>
        <v/>
      </c>
      <c r="B467" s="34"/>
      <c r="C467" s="16"/>
      <c r="E467" s="15"/>
      <c r="F467" s="16"/>
      <c r="H467" s="15"/>
      <c r="I467" s="16"/>
      <c r="K467" s="15"/>
      <c r="L467" s="16"/>
      <c r="N467" s="15"/>
      <c r="O467" s="16"/>
      <c r="Q467" s="15"/>
      <c r="R467" s="16"/>
      <c r="T467" s="15"/>
      <c r="U467" s="16"/>
      <c r="W467" s="15"/>
      <c r="X467" s="16"/>
      <c r="Z467" s="15"/>
      <c r="AA467" s="16"/>
      <c r="AC467" s="15"/>
      <c r="AD467" s="16"/>
      <c r="AF467" s="15"/>
      <c r="AG467" s="16"/>
      <c r="AI467" s="15"/>
      <c r="AJ467" s="16"/>
      <c r="AL467" s="15"/>
      <c r="AM467" s="16"/>
      <c r="AO467" s="15"/>
      <c r="AP467" s="16"/>
      <c r="AR467" s="15"/>
      <c r="AS467" s="16"/>
      <c r="AU467" s="15"/>
      <c r="AV467" s="16"/>
      <c r="AX467" s="15"/>
      <c r="AY467" s="400"/>
      <c r="BA467" s="15"/>
      <c r="BB467" s="16"/>
      <c r="BD467" s="15"/>
      <c r="BE467" s="16"/>
      <c r="BG467" s="15"/>
      <c r="BH467" s="16"/>
      <c r="BJ467" s="15"/>
      <c r="BK467" s="16"/>
      <c r="BM467" s="15"/>
      <c r="BN467" s="16"/>
      <c r="BP467" s="15"/>
      <c r="BQ467" s="16"/>
      <c r="BS467" s="15"/>
      <c r="BT467" s="16"/>
      <c r="BV467" s="15"/>
      <c r="BW467" s="16"/>
      <c r="BY467" s="15"/>
      <c r="BZ467" s="16"/>
      <c r="CB467" s="15"/>
      <c r="CC467" s="16"/>
      <c r="CE467" s="15"/>
      <c r="CF467" s="16"/>
      <c r="CH467" s="15"/>
      <c r="CI467" s="16"/>
      <c r="CK467" s="234"/>
      <c r="CL467" s="235"/>
      <c r="CN467" s="15"/>
      <c r="CO467" s="16"/>
    </row>
    <row r="468" spans="1:93" ht="24.95" customHeight="1">
      <c r="A468" s="407" t="str">
        <f ca="1">IFERROR(IF(INDIRECT($A$14&amp;ROW())&lt;&gt;"",COUNTIF(Summary!$B$30:$B$1105,INDIRECT($A$14&amp;ROW())),""),"")</f>
        <v/>
      </c>
      <c r="B468" s="34"/>
      <c r="C468" s="16"/>
      <c r="E468" s="15"/>
      <c r="F468" s="16"/>
      <c r="H468" s="15"/>
      <c r="I468" s="16"/>
      <c r="K468" s="15"/>
      <c r="L468" s="16"/>
      <c r="N468" s="15"/>
      <c r="O468" s="16"/>
      <c r="Q468" s="15"/>
      <c r="R468" s="16"/>
      <c r="T468" s="15"/>
      <c r="U468" s="16"/>
      <c r="W468" s="15"/>
      <c r="X468" s="16"/>
      <c r="Z468" s="15"/>
      <c r="AA468" s="16"/>
      <c r="AC468" s="15"/>
      <c r="AD468" s="16"/>
      <c r="AF468" s="15"/>
      <c r="AG468" s="16"/>
      <c r="AI468" s="15"/>
      <c r="AJ468" s="16"/>
      <c r="AL468" s="15"/>
      <c r="AM468" s="16"/>
      <c r="AO468" s="15"/>
      <c r="AP468" s="16"/>
      <c r="AR468" s="15"/>
      <c r="AS468" s="16"/>
      <c r="AU468" s="15"/>
      <c r="AV468" s="16"/>
      <c r="AX468" s="15"/>
      <c r="AY468" s="400"/>
      <c r="BA468" s="15"/>
      <c r="BB468" s="16"/>
      <c r="BD468" s="15"/>
      <c r="BE468" s="16"/>
      <c r="BG468" s="15"/>
      <c r="BH468" s="16"/>
      <c r="BJ468" s="15"/>
      <c r="BK468" s="16"/>
      <c r="BM468" s="15"/>
      <c r="BN468" s="16"/>
      <c r="BP468" s="15"/>
      <c r="BQ468" s="16"/>
      <c r="BS468" s="15"/>
      <c r="BT468" s="16"/>
      <c r="BV468" s="15"/>
      <c r="BW468" s="16"/>
      <c r="BY468" s="15"/>
      <c r="BZ468" s="16"/>
      <c r="CB468" s="15"/>
      <c r="CC468" s="16"/>
      <c r="CE468" s="15"/>
      <c r="CF468" s="16"/>
      <c r="CH468" s="15"/>
      <c r="CI468" s="16"/>
      <c r="CK468" s="234"/>
      <c r="CL468" s="235"/>
      <c r="CN468" s="15"/>
      <c r="CO468" s="16"/>
    </row>
    <row r="469" spans="1:93" ht="24.95" customHeight="1">
      <c r="A469" s="407" t="str">
        <f ca="1">IFERROR(IF(INDIRECT($A$14&amp;ROW())&lt;&gt;"",COUNTIF(Summary!$B$30:$B$1105,INDIRECT($A$14&amp;ROW())),""),"")</f>
        <v/>
      </c>
      <c r="B469" s="34"/>
      <c r="C469" s="16"/>
      <c r="E469" s="15"/>
      <c r="F469" s="16"/>
      <c r="H469" s="15"/>
      <c r="I469" s="16"/>
      <c r="K469" s="15"/>
      <c r="L469" s="16"/>
      <c r="N469" s="15"/>
      <c r="O469" s="16"/>
      <c r="Q469" s="15"/>
      <c r="R469" s="16"/>
      <c r="T469" s="15"/>
      <c r="U469" s="16"/>
      <c r="W469" s="15"/>
      <c r="X469" s="16"/>
      <c r="Z469" s="15"/>
      <c r="AA469" s="16"/>
      <c r="AC469" s="15"/>
      <c r="AD469" s="16"/>
      <c r="AF469" s="15"/>
      <c r="AG469" s="16"/>
      <c r="AI469" s="15"/>
      <c r="AJ469" s="16"/>
      <c r="AL469" s="15"/>
      <c r="AM469" s="16"/>
      <c r="AO469" s="15"/>
      <c r="AP469" s="16"/>
      <c r="AR469" s="15"/>
      <c r="AS469" s="16"/>
      <c r="AU469" s="15"/>
      <c r="AV469" s="16"/>
      <c r="AX469" s="15"/>
      <c r="AY469" s="400"/>
      <c r="BA469" s="15"/>
      <c r="BB469" s="16"/>
      <c r="BD469" s="15"/>
      <c r="BE469" s="16"/>
      <c r="BG469" s="15"/>
      <c r="BH469" s="16"/>
      <c r="BJ469" s="15"/>
      <c r="BK469" s="16"/>
      <c r="BM469" s="15"/>
      <c r="BN469" s="16"/>
      <c r="BP469" s="15"/>
      <c r="BQ469" s="16"/>
      <c r="BS469" s="15"/>
      <c r="BT469" s="16"/>
      <c r="BV469" s="15"/>
      <c r="BW469" s="16"/>
      <c r="BY469" s="15"/>
      <c r="BZ469" s="16"/>
      <c r="CB469" s="15"/>
      <c r="CC469" s="16"/>
      <c r="CE469" s="15"/>
      <c r="CF469" s="16"/>
      <c r="CH469" s="15"/>
      <c r="CI469" s="16"/>
      <c r="CK469" s="234"/>
      <c r="CL469" s="235"/>
      <c r="CN469" s="15"/>
      <c r="CO469" s="16"/>
    </row>
    <row r="470" spans="1:93" ht="24.95" customHeight="1">
      <c r="A470" s="407" t="str">
        <f ca="1">IFERROR(IF(INDIRECT($A$14&amp;ROW())&lt;&gt;"",COUNTIF(Summary!$B$30:$B$1105,INDIRECT($A$14&amp;ROW())),""),"")</f>
        <v/>
      </c>
      <c r="B470" s="34"/>
      <c r="C470" s="16"/>
      <c r="E470" s="15"/>
      <c r="F470" s="16"/>
      <c r="H470" s="15"/>
      <c r="I470" s="16"/>
      <c r="K470" s="15"/>
      <c r="L470" s="16"/>
      <c r="N470" s="15"/>
      <c r="O470" s="16"/>
      <c r="Q470" s="15"/>
      <c r="R470" s="16"/>
      <c r="T470" s="15"/>
      <c r="U470" s="16"/>
      <c r="W470" s="15"/>
      <c r="X470" s="16"/>
      <c r="Z470" s="15"/>
      <c r="AA470" s="16"/>
      <c r="AC470" s="15"/>
      <c r="AD470" s="16"/>
      <c r="AF470" s="15"/>
      <c r="AG470" s="16"/>
      <c r="AI470" s="15"/>
      <c r="AJ470" s="16"/>
      <c r="AL470" s="15"/>
      <c r="AM470" s="16"/>
      <c r="AO470" s="15"/>
      <c r="AP470" s="16"/>
      <c r="AR470" s="15"/>
      <c r="AS470" s="16"/>
      <c r="AU470" s="15"/>
      <c r="AV470" s="16"/>
      <c r="AX470" s="15"/>
      <c r="AY470" s="400"/>
      <c r="BA470" s="15"/>
      <c r="BB470" s="16"/>
      <c r="BD470" s="15"/>
      <c r="BE470" s="16"/>
      <c r="BG470" s="15"/>
      <c r="BH470" s="16"/>
      <c r="BJ470" s="15"/>
      <c r="BK470" s="16"/>
      <c r="BM470" s="15"/>
      <c r="BN470" s="16"/>
      <c r="BP470" s="15"/>
      <c r="BQ470" s="16"/>
      <c r="BS470" s="15"/>
      <c r="BT470" s="16"/>
      <c r="BV470" s="15"/>
      <c r="BW470" s="16"/>
      <c r="BY470" s="15"/>
      <c r="BZ470" s="16"/>
      <c r="CB470" s="15"/>
      <c r="CC470" s="16"/>
      <c r="CE470" s="15"/>
      <c r="CF470" s="16"/>
      <c r="CH470" s="15"/>
      <c r="CI470" s="16"/>
      <c r="CK470" s="234"/>
      <c r="CL470" s="235"/>
      <c r="CN470" s="15"/>
      <c r="CO470" s="16"/>
    </row>
    <row r="471" spans="1:93" ht="24.95" customHeight="1">
      <c r="A471" s="407" t="str">
        <f ca="1">IFERROR(IF(INDIRECT($A$14&amp;ROW())&lt;&gt;"",COUNTIF(Summary!$B$30:$B$1105,INDIRECT($A$14&amp;ROW())),""),"")</f>
        <v/>
      </c>
      <c r="B471" s="34"/>
      <c r="C471" s="16"/>
      <c r="E471" s="15"/>
      <c r="F471" s="16"/>
      <c r="H471" s="15"/>
      <c r="I471" s="16"/>
      <c r="K471" s="15"/>
      <c r="L471" s="16"/>
      <c r="N471" s="15"/>
      <c r="O471" s="16"/>
      <c r="Q471" s="15"/>
      <c r="R471" s="16"/>
      <c r="T471" s="15"/>
      <c r="U471" s="16"/>
      <c r="W471" s="15"/>
      <c r="X471" s="16"/>
      <c r="Z471" s="15"/>
      <c r="AA471" s="16"/>
      <c r="AC471" s="15"/>
      <c r="AD471" s="16"/>
      <c r="AF471" s="15"/>
      <c r="AG471" s="16"/>
      <c r="AI471" s="15"/>
      <c r="AJ471" s="16"/>
      <c r="AL471" s="15"/>
      <c r="AM471" s="16"/>
      <c r="AO471" s="15"/>
      <c r="AP471" s="16"/>
      <c r="AR471" s="15"/>
      <c r="AS471" s="16"/>
      <c r="AU471" s="15"/>
      <c r="AV471" s="16"/>
      <c r="AX471" s="15"/>
      <c r="AY471" s="400"/>
      <c r="BA471" s="15"/>
      <c r="BB471" s="16"/>
      <c r="BD471" s="15"/>
      <c r="BE471" s="16"/>
      <c r="BG471" s="15"/>
      <c r="BH471" s="16"/>
      <c r="BJ471" s="15"/>
      <c r="BK471" s="16"/>
      <c r="BM471" s="15"/>
      <c r="BN471" s="16"/>
      <c r="BP471" s="15"/>
      <c r="BQ471" s="16"/>
      <c r="BS471" s="15"/>
      <c r="BT471" s="16"/>
      <c r="BV471" s="15"/>
      <c r="BW471" s="16"/>
      <c r="BY471" s="15"/>
      <c r="BZ471" s="16"/>
      <c r="CB471" s="15"/>
      <c r="CC471" s="16"/>
      <c r="CE471" s="15"/>
      <c r="CF471" s="16"/>
      <c r="CH471" s="15"/>
      <c r="CI471" s="16"/>
      <c r="CK471" s="234"/>
      <c r="CL471" s="235"/>
      <c r="CN471" s="15"/>
      <c r="CO471" s="16"/>
    </row>
    <row r="472" spans="1:93" ht="24.95" customHeight="1">
      <c r="A472" s="407" t="str">
        <f ca="1">IFERROR(IF(INDIRECT($A$14&amp;ROW())&lt;&gt;"",COUNTIF(Summary!$B$30:$B$1105,INDIRECT($A$14&amp;ROW())),""),"")</f>
        <v/>
      </c>
      <c r="B472" s="34"/>
      <c r="C472" s="16"/>
      <c r="E472" s="15"/>
      <c r="F472" s="16"/>
      <c r="H472" s="15"/>
      <c r="I472" s="16"/>
      <c r="K472" s="15"/>
      <c r="L472" s="16"/>
      <c r="N472" s="15"/>
      <c r="O472" s="16"/>
      <c r="Q472" s="15"/>
      <c r="R472" s="16"/>
      <c r="T472" s="15"/>
      <c r="U472" s="16"/>
      <c r="W472" s="15"/>
      <c r="X472" s="16"/>
      <c r="Z472" s="15"/>
      <c r="AA472" s="16"/>
      <c r="AC472" s="15"/>
      <c r="AD472" s="16"/>
      <c r="AF472" s="15"/>
      <c r="AG472" s="16"/>
      <c r="AI472" s="15"/>
      <c r="AJ472" s="16"/>
      <c r="AL472" s="15"/>
      <c r="AM472" s="16"/>
      <c r="AO472" s="15"/>
      <c r="AP472" s="16"/>
      <c r="AR472" s="15"/>
      <c r="AS472" s="16"/>
      <c r="AU472" s="15"/>
      <c r="AV472" s="16"/>
      <c r="AX472" s="15"/>
      <c r="AY472" s="400"/>
      <c r="BA472" s="15"/>
      <c r="BB472" s="16"/>
      <c r="BD472" s="15"/>
      <c r="BE472" s="16"/>
      <c r="BG472" s="15"/>
      <c r="BH472" s="16"/>
      <c r="BJ472" s="15"/>
      <c r="BK472" s="16"/>
      <c r="BM472" s="15"/>
      <c r="BN472" s="16"/>
      <c r="BP472" s="15"/>
      <c r="BQ472" s="16"/>
      <c r="BS472" s="15"/>
      <c r="BT472" s="16"/>
      <c r="BV472" s="15"/>
      <c r="BW472" s="16"/>
      <c r="BY472" s="15"/>
      <c r="BZ472" s="16"/>
      <c r="CB472" s="15"/>
      <c r="CC472" s="16"/>
      <c r="CE472" s="15"/>
      <c r="CF472" s="16"/>
      <c r="CH472" s="15"/>
      <c r="CI472" s="16"/>
      <c r="CK472" s="234"/>
      <c r="CL472" s="235"/>
      <c r="CN472" s="15"/>
      <c r="CO472" s="16"/>
    </row>
    <row r="473" spans="1:93" ht="24.95" customHeight="1">
      <c r="A473" s="407" t="str">
        <f ca="1">IFERROR(IF(INDIRECT($A$14&amp;ROW())&lt;&gt;"",COUNTIF(Summary!$B$30:$B$1105,INDIRECT($A$14&amp;ROW())),""),"")</f>
        <v/>
      </c>
      <c r="B473" s="34"/>
      <c r="C473" s="16"/>
      <c r="E473" s="15"/>
      <c r="F473" s="16"/>
      <c r="H473" s="15"/>
      <c r="I473" s="16"/>
      <c r="K473" s="15"/>
      <c r="L473" s="16"/>
      <c r="N473" s="15"/>
      <c r="O473" s="16"/>
      <c r="Q473" s="15"/>
      <c r="R473" s="16"/>
      <c r="T473" s="15"/>
      <c r="U473" s="16"/>
      <c r="W473" s="15"/>
      <c r="X473" s="16"/>
      <c r="Z473" s="15"/>
      <c r="AA473" s="16"/>
      <c r="AC473" s="15"/>
      <c r="AD473" s="16"/>
      <c r="AF473" s="15"/>
      <c r="AG473" s="16"/>
      <c r="AI473" s="15"/>
      <c r="AJ473" s="16"/>
      <c r="AL473" s="15"/>
      <c r="AM473" s="16"/>
      <c r="AO473" s="15"/>
      <c r="AP473" s="16"/>
      <c r="AR473" s="15"/>
      <c r="AS473" s="16"/>
      <c r="AU473" s="15"/>
      <c r="AV473" s="16"/>
      <c r="AX473" s="15"/>
      <c r="AY473" s="400"/>
      <c r="BA473" s="15"/>
      <c r="BB473" s="16"/>
      <c r="BD473" s="15"/>
      <c r="BE473" s="16"/>
      <c r="BG473" s="15"/>
      <c r="BH473" s="16"/>
      <c r="BJ473" s="15"/>
      <c r="BK473" s="16"/>
      <c r="BM473" s="15"/>
      <c r="BN473" s="16"/>
      <c r="BP473" s="15"/>
      <c r="BQ473" s="16"/>
      <c r="BS473" s="15"/>
      <c r="BT473" s="16"/>
      <c r="BV473" s="15"/>
      <c r="BW473" s="16"/>
      <c r="BY473" s="15"/>
      <c r="BZ473" s="16"/>
      <c r="CB473" s="15"/>
      <c r="CC473" s="16"/>
      <c r="CE473" s="15"/>
      <c r="CF473" s="16"/>
      <c r="CH473" s="15"/>
      <c r="CI473" s="16"/>
      <c r="CK473" s="234"/>
      <c r="CL473" s="235"/>
      <c r="CN473" s="15"/>
      <c r="CO473" s="16"/>
    </row>
    <row r="474" spans="1:93" ht="24.95" customHeight="1">
      <c r="A474" s="407" t="str">
        <f ca="1">IFERROR(IF(INDIRECT($A$14&amp;ROW())&lt;&gt;"",COUNTIF(Summary!$B$30:$B$1105,INDIRECT($A$14&amp;ROW())),""),"")</f>
        <v/>
      </c>
      <c r="B474" s="34"/>
      <c r="C474" s="16"/>
      <c r="E474" s="15"/>
      <c r="F474" s="16"/>
      <c r="H474" s="15"/>
      <c r="I474" s="16"/>
      <c r="K474" s="15"/>
      <c r="L474" s="16"/>
      <c r="N474" s="15"/>
      <c r="O474" s="16"/>
      <c r="Q474" s="15"/>
      <c r="R474" s="16"/>
      <c r="T474" s="15"/>
      <c r="U474" s="16"/>
      <c r="W474" s="15"/>
      <c r="X474" s="16"/>
      <c r="Z474" s="15"/>
      <c r="AA474" s="16"/>
      <c r="AC474" s="15"/>
      <c r="AD474" s="16"/>
      <c r="AF474" s="15"/>
      <c r="AG474" s="16"/>
      <c r="AI474" s="15"/>
      <c r="AJ474" s="16"/>
      <c r="AL474" s="15"/>
      <c r="AM474" s="16"/>
      <c r="AO474" s="15"/>
      <c r="AP474" s="16"/>
      <c r="AR474" s="15"/>
      <c r="AS474" s="16"/>
      <c r="AU474" s="15"/>
      <c r="AV474" s="16"/>
      <c r="AX474" s="15"/>
      <c r="AY474" s="400"/>
      <c r="BA474" s="15"/>
      <c r="BB474" s="16"/>
      <c r="BD474" s="15"/>
      <c r="BE474" s="16"/>
      <c r="BG474" s="15"/>
      <c r="BH474" s="16"/>
      <c r="BJ474" s="15"/>
      <c r="BK474" s="16"/>
      <c r="BM474" s="15"/>
      <c r="BN474" s="16"/>
      <c r="BP474" s="15"/>
      <c r="BQ474" s="16"/>
      <c r="BS474" s="15"/>
      <c r="BT474" s="16"/>
      <c r="BV474" s="15"/>
      <c r="BW474" s="16"/>
      <c r="BY474" s="15"/>
      <c r="BZ474" s="16"/>
      <c r="CB474" s="15"/>
      <c r="CC474" s="16"/>
      <c r="CE474" s="15"/>
      <c r="CF474" s="16"/>
      <c r="CH474" s="15"/>
      <c r="CI474" s="16"/>
      <c r="CK474" s="234"/>
      <c r="CL474" s="235"/>
      <c r="CN474" s="15"/>
      <c r="CO474" s="16"/>
    </row>
    <row r="475" spans="1:93" ht="24.95" customHeight="1">
      <c r="A475" s="407" t="str">
        <f ca="1">IFERROR(IF(INDIRECT($A$14&amp;ROW())&lt;&gt;"",COUNTIF(Summary!$B$30:$B$1105,INDIRECT($A$14&amp;ROW())),""),"")</f>
        <v/>
      </c>
      <c r="B475" s="34"/>
      <c r="C475" s="16"/>
      <c r="E475" s="15"/>
      <c r="F475" s="16"/>
      <c r="H475" s="15"/>
      <c r="I475" s="16"/>
      <c r="K475" s="15"/>
      <c r="L475" s="16"/>
      <c r="N475" s="15"/>
      <c r="O475" s="16"/>
      <c r="Q475" s="15"/>
      <c r="R475" s="16"/>
      <c r="T475" s="15"/>
      <c r="U475" s="16"/>
      <c r="W475" s="15"/>
      <c r="X475" s="16"/>
      <c r="Z475" s="15"/>
      <c r="AA475" s="16"/>
      <c r="AC475" s="15"/>
      <c r="AD475" s="16"/>
      <c r="AF475" s="15"/>
      <c r="AG475" s="16"/>
      <c r="AI475" s="15"/>
      <c r="AJ475" s="16"/>
      <c r="AL475" s="15"/>
      <c r="AM475" s="16"/>
      <c r="AO475" s="15"/>
      <c r="AP475" s="16"/>
      <c r="AR475" s="15"/>
      <c r="AS475" s="16"/>
      <c r="AU475" s="15"/>
      <c r="AV475" s="16"/>
      <c r="AX475" s="15"/>
      <c r="AY475" s="400"/>
      <c r="BA475" s="15"/>
      <c r="BB475" s="16"/>
      <c r="BD475" s="15"/>
      <c r="BE475" s="16"/>
      <c r="BG475" s="15"/>
      <c r="BH475" s="16"/>
      <c r="BJ475" s="15"/>
      <c r="BK475" s="16"/>
      <c r="BM475" s="15"/>
      <c r="BN475" s="16"/>
      <c r="BP475" s="15"/>
      <c r="BQ475" s="16"/>
      <c r="BS475" s="15"/>
      <c r="BT475" s="16"/>
      <c r="BV475" s="15"/>
      <c r="BW475" s="16"/>
      <c r="BY475" s="15"/>
      <c r="BZ475" s="16"/>
      <c r="CB475" s="15"/>
      <c r="CC475" s="16"/>
      <c r="CE475" s="15"/>
      <c r="CF475" s="16"/>
      <c r="CH475" s="15"/>
      <c r="CI475" s="16"/>
      <c r="CK475" s="234"/>
      <c r="CL475" s="235"/>
      <c r="CN475" s="15"/>
      <c r="CO475" s="16"/>
    </row>
    <row r="476" spans="1:93" ht="24.95" customHeight="1">
      <c r="A476" s="407" t="str">
        <f ca="1">IFERROR(IF(INDIRECT($A$14&amp;ROW())&lt;&gt;"",COUNTIF(Summary!$B$30:$B$1105,INDIRECT($A$14&amp;ROW())),""),"")</f>
        <v/>
      </c>
      <c r="B476" s="34"/>
      <c r="C476" s="16"/>
      <c r="E476" s="15"/>
      <c r="F476" s="16"/>
      <c r="H476" s="15"/>
      <c r="I476" s="16"/>
      <c r="K476" s="15"/>
      <c r="L476" s="16"/>
      <c r="N476" s="15"/>
      <c r="O476" s="16"/>
      <c r="Q476" s="15"/>
      <c r="R476" s="16"/>
      <c r="T476" s="15"/>
      <c r="U476" s="16"/>
      <c r="W476" s="15"/>
      <c r="X476" s="16"/>
      <c r="Z476" s="15"/>
      <c r="AA476" s="16"/>
      <c r="AC476" s="15"/>
      <c r="AD476" s="16"/>
      <c r="AF476" s="15"/>
      <c r="AG476" s="16"/>
      <c r="AI476" s="15"/>
      <c r="AJ476" s="16"/>
      <c r="AL476" s="15"/>
      <c r="AM476" s="16"/>
      <c r="AO476" s="15"/>
      <c r="AP476" s="16"/>
      <c r="AR476" s="15"/>
      <c r="AS476" s="16"/>
      <c r="AU476" s="15"/>
      <c r="AV476" s="16"/>
      <c r="AX476" s="15"/>
      <c r="AY476" s="400"/>
      <c r="BA476" s="15"/>
      <c r="BB476" s="16"/>
      <c r="BD476" s="15"/>
      <c r="BE476" s="16"/>
      <c r="BG476" s="15"/>
      <c r="BH476" s="16"/>
      <c r="BJ476" s="15"/>
      <c r="BK476" s="16"/>
      <c r="BM476" s="15"/>
      <c r="BN476" s="16"/>
      <c r="BP476" s="15"/>
      <c r="BQ476" s="16"/>
      <c r="BS476" s="15"/>
      <c r="BT476" s="16"/>
      <c r="BV476" s="15"/>
      <c r="BW476" s="16"/>
      <c r="BY476" s="15"/>
      <c r="BZ476" s="16"/>
      <c r="CB476" s="15"/>
      <c r="CC476" s="16"/>
      <c r="CE476" s="15"/>
      <c r="CF476" s="16"/>
      <c r="CH476" s="15"/>
      <c r="CI476" s="16"/>
      <c r="CK476" s="234"/>
      <c r="CL476" s="235"/>
      <c r="CN476" s="15"/>
      <c r="CO476" s="16"/>
    </row>
    <row r="477" spans="1:93" ht="24.95" customHeight="1">
      <c r="A477" s="407" t="str">
        <f ca="1">IFERROR(IF(INDIRECT($A$14&amp;ROW())&lt;&gt;"",COUNTIF(Summary!$B$30:$B$1105,INDIRECT($A$14&amp;ROW())),""),"")</f>
        <v/>
      </c>
      <c r="B477" s="34"/>
      <c r="C477" s="16"/>
      <c r="E477" s="15"/>
      <c r="F477" s="16"/>
      <c r="H477" s="15"/>
      <c r="I477" s="16"/>
      <c r="K477" s="15"/>
      <c r="L477" s="16"/>
      <c r="N477" s="15"/>
      <c r="O477" s="16"/>
      <c r="Q477" s="15"/>
      <c r="R477" s="16"/>
      <c r="T477" s="15"/>
      <c r="U477" s="16"/>
      <c r="W477" s="15"/>
      <c r="X477" s="16"/>
      <c r="Z477" s="15"/>
      <c r="AA477" s="16"/>
      <c r="AC477" s="15"/>
      <c r="AD477" s="16"/>
      <c r="AF477" s="15"/>
      <c r="AG477" s="16"/>
      <c r="AI477" s="15"/>
      <c r="AJ477" s="16"/>
      <c r="AL477" s="15"/>
      <c r="AM477" s="16"/>
      <c r="AO477" s="15"/>
      <c r="AP477" s="16"/>
      <c r="AR477" s="15"/>
      <c r="AS477" s="16"/>
      <c r="AU477" s="15"/>
      <c r="AV477" s="16"/>
      <c r="AX477" s="15"/>
      <c r="AY477" s="400"/>
      <c r="BA477" s="15"/>
      <c r="BB477" s="16"/>
      <c r="BD477" s="15"/>
      <c r="BE477" s="16"/>
      <c r="BG477" s="15"/>
      <c r="BH477" s="16"/>
      <c r="BJ477" s="15"/>
      <c r="BK477" s="16"/>
      <c r="BM477" s="15"/>
      <c r="BN477" s="16"/>
      <c r="BP477" s="15"/>
      <c r="BQ477" s="16"/>
      <c r="BS477" s="15"/>
      <c r="BT477" s="16"/>
      <c r="BV477" s="15"/>
      <c r="BW477" s="16"/>
      <c r="BY477" s="15"/>
      <c r="BZ477" s="16"/>
      <c r="CB477" s="15"/>
      <c r="CC477" s="16"/>
      <c r="CE477" s="15"/>
      <c r="CF477" s="16"/>
      <c r="CH477" s="15"/>
      <c r="CI477" s="16"/>
      <c r="CK477" s="234"/>
      <c r="CL477" s="235"/>
      <c r="CN477" s="15"/>
      <c r="CO477" s="16"/>
    </row>
    <row r="478" spans="1:93" ht="24.95" customHeight="1">
      <c r="A478" s="407" t="str">
        <f ca="1">IFERROR(IF(INDIRECT($A$14&amp;ROW())&lt;&gt;"",COUNTIF(Summary!$B$30:$B$1105,INDIRECT($A$14&amp;ROW())),""),"")</f>
        <v/>
      </c>
      <c r="B478" s="34"/>
      <c r="C478" s="16"/>
      <c r="E478" s="15"/>
      <c r="F478" s="16"/>
      <c r="H478" s="15"/>
      <c r="I478" s="16"/>
      <c r="K478" s="15"/>
      <c r="L478" s="16"/>
      <c r="N478" s="15"/>
      <c r="O478" s="16"/>
      <c r="Q478" s="15"/>
      <c r="R478" s="16"/>
      <c r="T478" s="15"/>
      <c r="U478" s="16"/>
      <c r="W478" s="15"/>
      <c r="X478" s="16"/>
      <c r="Z478" s="15"/>
      <c r="AA478" s="16"/>
      <c r="AC478" s="15"/>
      <c r="AD478" s="16"/>
      <c r="AF478" s="15"/>
      <c r="AG478" s="16"/>
      <c r="AI478" s="15"/>
      <c r="AJ478" s="16"/>
      <c r="AL478" s="15"/>
      <c r="AM478" s="16"/>
      <c r="AO478" s="15"/>
      <c r="AP478" s="16"/>
      <c r="AR478" s="15"/>
      <c r="AS478" s="16"/>
      <c r="AU478" s="15"/>
      <c r="AV478" s="16"/>
      <c r="AX478" s="15"/>
      <c r="AY478" s="400"/>
      <c r="BA478" s="15"/>
      <c r="BB478" s="16"/>
      <c r="BD478" s="15"/>
      <c r="BE478" s="16"/>
      <c r="BG478" s="15"/>
      <c r="BH478" s="16"/>
      <c r="BJ478" s="15"/>
      <c r="BK478" s="16"/>
      <c r="BM478" s="15"/>
      <c r="BN478" s="16"/>
      <c r="BP478" s="15"/>
      <c r="BQ478" s="16"/>
      <c r="BS478" s="15"/>
      <c r="BT478" s="16"/>
      <c r="BV478" s="15"/>
      <c r="BW478" s="16"/>
      <c r="BY478" s="15"/>
      <c r="BZ478" s="16"/>
      <c r="CB478" s="15"/>
      <c r="CC478" s="16"/>
      <c r="CE478" s="15"/>
      <c r="CF478" s="16"/>
      <c r="CH478" s="15"/>
      <c r="CI478" s="16"/>
      <c r="CK478" s="234"/>
      <c r="CL478" s="235"/>
      <c r="CN478" s="15"/>
      <c r="CO478" s="16"/>
    </row>
    <row r="479" spans="1:93" ht="24.95" customHeight="1">
      <c r="A479" s="407" t="str">
        <f ca="1">IFERROR(IF(INDIRECT($A$14&amp;ROW())&lt;&gt;"",COUNTIF(Summary!$B$30:$B$1105,INDIRECT($A$14&amp;ROW())),""),"")</f>
        <v/>
      </c>
      <c r="B479" s="34"/>
      <c r="C479" s="16"/>
      <c r="E479" s="15"/>
      <c r="F479" s="16"/>
      <c r="H479" s="15"/>
      <c r="I479" s="16"/>
      <c r="K479" s="15"/>
      <c r="L479" s="16"/>
      <c r="N479" s="15"/>
      <c r="O479" s="16"/>
      <c r="Q479" s="15"/>
      <c r="R479" s="16"/>
      <c r="T479" s="15"/>
      <c r="U479" s="16"/>
      <c r="W479" s="15"/>
      <c r="X479" s="16"/>
      <c r="Z479" s="15"/>
      <c r="AA479" s="16"/>
      <c r="AC479" s="15"/>
      <c r="AD479" s="16"/>
      <c r="AF479" s="15"/>
      <c r="AG479" s="16"/>
      <c r="AI479" s="15"/>
      <c r="AJ479" s="16"/>
      <c r="AL479" s="15"/>
      <c r="AM479" s="16"/>
      <c r="AO479" s="15"/>
      <c r="AP479" s="16"/>
      <c r="AR479" s="15"/>
      <c r="AS479" s="16"/>
      <c r="AU479" s="15"/>
      <c r="AV479" s="16"/>
      <c r="AX479" s="15"/>
      <c r="AY479" s="400"/>
      <c r="BA479" s="15"/>
      <c r="BB479" s="16"/>
      <c r="BD479" s="15"/>
      <c r="BE479" s="16"/>
      <c r="BG479" s="15"/>
      <c r="BH479" s="16"/>
      <c r="BJ479" s="15"/>
      <c r="BK479" s="16"/>
      <c r="BM479" s="15"/>
      <c r="BN479" s="16"/>
      <c r="BP479" s="15"/>
      <c r="BQ479" s="16"/>
      <c r="BS479" s="15"/>
      <c r="BT479" s="16"/>
      <c r="BV479" s="15"/>
      <c r="BW479" s="16"/>
      <c r="BY479" s="15"/>
      <c r="BZ479" s="16"/>
      <c r="CB479" s="15"/>
      <c r="CC479" s="16"/>
      <c r="CE479" s="15"/>
      <c r="CF479" s="16"/>
      <c r="CH479" s="15"/>
      <c r="CI479" s="16"/>
      <c r="CK479" s="234"/>
      <c r="CL479" s="235"/>
      <c r="CN479" s="15"/>
      <c r="CO479" s="16"/>
    </row>
    <row r="480" spans="1:93" ht="24.95" customHeight="1">
      <c r="A480" s="407" t="str">
        <f ca="1">IFERROR(IF(INDIRECT($A$14&amp;ROW())&lt;&gt;"",COUNTIF(Summary!$B$30:$B$1105,INDIRECT($A$14&amp;ROW())),""),"")</f>
        <v/>
      </c>
      <c r="B480" s="34"/>
      <c r="C480" s="16"/>
      <c r="E480" s="15"/>
      <c r="F480" s="16"/>
      <c r="H480" s="15"/>
      <c r="I480" s="16"/>
      <c r="K480" s="15"/>
      <c r="L480" s="16"/>
      <c r="N480" s="15"/>
      <c r="O480" s="16"/>
      <c r="Q480" s="15"/>
      <c r="R480" s="16"/>
      <c r="T480" s="15"/>
      <c r="U480" s="16"/>
      <c r="W480" s="15"/>
      <c r="X480" s="16"/>
      <c r="Z480" s="15"/>
      <c r="AA480" s="16"/>
      <c r="AC480" s="15"/>
      <c r="AD480" s="16"/>
      <c r="AF480" s="15"/>
      <c r="AG480" s="16"/>
      <c r="AI480" s="15"/>
      <c r="AJ480" s="16"/>
      <c r="AL480" s="15"/>
      <c r="AM480" s="16"/>
      <c r="AO480" s="15"/>
      <c r="AP480" s="16"/>
      <c r="AR480" s="15"/>
      <c r="AS480" s="16"/>
      <c r="AU480" s="15"/>
      <c r="AV480" s="16"/>
      <c r="AX480" s="15"/>
      <c r="AY480" s="400"/>
      <c r="BA480" s="15"/>
      <c r="BB480" s="16"/>
      <c r="BD480" s="15"/>
      <c r="BE480" s="16"/>
      <c r="BG480" s="15"/>
      <c r="BH480" s="16"/>
      <c r="BJ480" s="15"/>
      <c r="BK480" s="16"/>
      <c r="BM480" s="15"/>
      <c r="BN480" s="16"/>
      <c r="BP480" s="15"/>
      <c r="BQ480" s="16"/>
      <c r="BS480" s="15"/>
      <c r="BT480" s="16"/>
      <c r="BV480" s="15"/>
      <c r="BW480" s="16"/>
      <c r="BY480" s="15"/>
      <c r="BZ480" s="16"/>
      <c r="CB480" s="15"/>
      <c r="CC480" s="16"/>
      <c r="CE480" s="15"/>
      <c r="CF480" s="16"/>
      <c r="CH480" s="15"/>
      <c r="CI480" s="16"/>
      <c r="CK480" s="234"/>
      <c r="CL480" s="235"/>
      <c r="CN480" s="15"/>
      <c r="CO480" s="16"/>
    </row>
    <row r="481" spans="1:93" ht="24.95" customHeight="1">
      <c r="A481" s="407" t="str">
        <f ca="1">IFERROR(IF(INDIRECT($A$14&amp;ROW())&lt;&gt;"",COUNTIF(Summary!$B$30:$B$1105,INDIRECT($A$14&amp;ROW())),""),"")</f>
        <v/>
      </c>
      <c r="B481" s="34"/>
      <c r="C481" s="16"/>
      <c r="E481" s="15"/>
      <c r="F481" s="16"/>
      <c r="H481" s="15"/>
      <c r="I481" s="16"/>
      <c r="K481" s="15"/>
      <c r="L481" s="16"/>
      <c r="N481" s="15"/>
      <c r="O481" s="16"/>
      <c r="Q481" s="15"/>
      <c r="R481" s="16"/>
      <c r="T481" s="15"/>
      <c r="U481" s="16"/>
      <c r="W481" s="15"/>
      <c r="X481" s="16"/>
      <c r="Z481" s="15"/>
      <c r="AA481" s="16"/>
      <c r="AC481" s="15"/>
      <c r="AD481" s="16"/>
      <c r="AF481" s="15"/>
      <c r="AG481" s="16"/>
      <c r="AI481" s="15"/>
      <c r="AJ481" s="16"/>
      <c r="AL481" s="15"/>
      <c r="AM481" s="16"/>
      <c r="AO481" s="15"/>
      <c r="AP481" s="16"/>
      <c r="AR481" s="15"/>
      <c r="AS481" s="16"/>
      <c r="AU481" s="15"/>
      <c r="AV481" s="16"/>
      <c r="AX481" s="15"/>
      <c r="AY481" s="400"/>
      <c r="BA481" s="15"/>
      <c r="BB481" s="16"/>
      <c r="BD481" s="15"/>
      <c r="BE481" s="16"/>
      <c r="BG481" s="15"/>
      <c r="BH481" s="16"/>
      <c r="BJ481" s="15"/>
      <c r="BK481" s="16"/>
      <c r="BM481" s="15"/>
      <c r="BN481" s="16"/>
      <c r="BP481" s="15"/>
      <c r="BQ481" s="16"/>
      <c r="BS481" s="15"/>
      <c r="BT481" s="16"/>
      <c r="BV481" s="15"/>
      <c r="BW481" s="16"/>
      <c r="BY481" s="15"/>
      <c r="BZ481" s="16"/>
      <c r="CB481" s="15"/>
      <c r="CC481" s="16"/>
      <c r="CE481" s="15"/>
      <c r="CF481" s="16"/>
      <c r="CH481" s="15"/>
      <c r="CI481" s="16"/>
      <c r="CK481" s="234"/>
      <c r="CL481" s="235"/>
      <c r="CN481" s="15"/>
      <c r="CO481" s="16"/>
    </row>
    <row r="482" spans="1:93" ht="24.95" customHeight="1">
      <c r="A482" s="407" t="str">
        <f ca="1">IFERROR(IF(INDIRECT($A$14&amp;ROW())&lt;&gt;"",COUNTIF(Summary!$B$30:$B$1105,INDIRECT($A$14&amp;ROW())),""),"")</f>
        <v/>
      </c>
      <c r="B482" s="34"/>
      <c r="C482" s="16"/>
      <c r="E482" s="15"/>
      <c r="F482" s="16"/>
      <c r="H482" s="15"/>
      <c r="I482" s="16"/>
      <c r="K482" s="15"/>
      <c r="L482" s="16"/>
      <c r="N482" s="15"/>
      <c r="O482" s="16"/>
      <c r="Q482" s="15"/>
      <c r="R482" s="16"/>
      <c r="T482" s="15"/>
      <c r="U482" s="16"/>
      <c r="W482" s="15"/>
      <c r="X482" s="16"/>
      <c r="Z482" s="15"/>
      <c r="AA482" s="16"/>
      <c r="AC482" s="15"/>
      <c r="AD482" s="16"/>
      <c r="AF482" s="15"/>
      <c r="AG482" s="16"/>
      <c r="AI482" s="15"/>
      <c r="AJ482" s="16"/>
      <c r="AL482" s="15"/>
      <c r="AM482" s="16"/>
      <c r="AO482" s="15"/>
      <c r="AP482" s="16"/>
      <c r="AR482" s="15"/>
      <c r="AS482" s="16"/>
      <c r="AU482" s="15"/>
      <c r="AV482" s="16"/>
      <c r="AX482" s="15"/>
      <c r="AY482" s="400"/>
      <c r="BA482" s="15"/>
      <c r="BB482" s="16"/>
      <c r="BD482" s="15"/>
      <c r="BE482" s="16"/>
      <c r="BG482" s="15"/>
      <c r="BH482" s="16"/>
      <c r="BJ482" s="15"/>
      <c r="BK482" s="16"/>
      <c r="BM482" s="15"/>
      <c r="BN482" s="16"/>
      <c r="BP482" s="15"/>
      <c r="BQ482" s="16"/>
      <c r="BS482" s="15"/>
      <c r="BT482" s="16"/>
      <c r="BV482" s="15"/>
      <c r="BW482" s="16"/>
      <c r="BY482" s="15"/>
      <c r="BZ482" s="16"/>
      <c r="CB482" s="15"/>
      <c r="CC482" s="16"/>
      <c r="CE482" s="15"/>
      <c r="CF482" s="16"/>
      <c r="CH482" s="15"/>
      <c r="CI482" s="16"/>
      <c r="CK482" s="234"/>
      <c r="CL482" s="235"/>
      <c r="CN482" s="15"/>
      <c r="CO482" s="16"/>
    </row>
    <row r="483" spans="1:93" ht="24.95" customHeight="1">
      <c r="A483" s="407" t="str">
        <f ca="1">IFERROR(IF(INDIRECT($A$14&amp;ROW())&lt;&gt;"",COUNTIF(Summary!$B$30:$B$1105,INDIRECT($A$14&amp;ROW())),""),"")</f>
        <v/>
      </c>
      <c r="B483" s="34"/>
      <c r="C483" s="16"/>
      <c r="E483" s="15"/>
      <c r="F483" s="16"/>
      <c r="H483" s="15"/>
      <c r="I483" s="16"/>
      <c r="K483" s="15"/>
      <c r="L483" s="16"/>
      <c r="N483" s="15"/>
      <c r="O483" s="16"/>
      <c r="Q483" s="15"/>
      <c r="R483" s="16"/>
      <c r="T483" s="15"/>
      <c r="U483" s="16"/>
      <c r="W483" s="15"/>
      <c r="X483" s="16"/>
      <c r="Z483" s="15"/>
      <c r="AA483" s="16"/>
      <c r="AC483" s="15"/>
      <c r="AD483" s="16"/>
      <c r="AF483" s="15"/>
      <c r="AG483" s="16"/>
      <c r="AI483" s="15"/>
      <c r="AJ483" s="16"/>
      <c r="AL483" s="15"/>
      <c r="AM483" s="16"/>
      <c r="AO483" s="15"/>
      <c r="AP483" s="16"/>
      <c r="AR483" s="15"/>
      <c r="AS483" s="16"/>
      <c r="AU483" s="15"/>
      <c r="AV483" s="16"/>
      <c r="AX483" s="15"/>
      <c r="AY483" s="400"/>
      <c r="BA483" s="15"/>
      <c r="BB483" s="16"/>
      <c r="BD483" s="15"/>
      <c r="BE483" s="16"/>
      <c r="BG483" s="15"/>
      <c r="BH483" s="16"/>
      <c r="BJ483" s="15"/>
      <c r="BK483" s="16"/>
      <c r="BM483" s="15"/>
      <c r="BN483" s="16"/>
      <c r="BP483" s="15"/>
      <c r="BQ483" s="16"/>
      <c r="BS483" s="15"/>
      <c r="BT483" s="16"/>
      <c r="BV483" s="15"/>
      <c r="BW483" s="16"/>
      <c r="BY483" s="15"/>
      <c r="BZ483" s="16"/>
      <c r="CB483" s="15"/>
      <c r="CC483" s="16"/>
      <c r="CE483" s="15"/>
      <c r="CF483" s="16"/>
      <c r="CH483" s="15"/>
      <c r="CI483" s="16"/>
      <c r="CK483" s="234"/>
      <c r="CL483" s="235"/>
      <c r="CN483" s="15"/>
      <c r="CO483" s="16"/>
    </row>
    <row r="484" spans="1:93" ht="24.95" customHeight="1">
      <c r="A484" s="407" t="str">
        <f ca="1">IFERROR(IF(INDIRECT($A$14&amp;ROW())&lt;&gt;"",COUNTIF(Summary!$B$30:$B$1105,INDIRECT($A$14&amp;ROW())),""),"")</f>
        <v/>
      </c>
      <c r="B484" s="34"/>
      <c r="C484" s="16"/>
      <c r="E484" s="15"/>
      <c r="F484" s="16"/>
      <c r="H484" s="15"/>
      <c r="I484" s="16"/>
      <c r="K484" s="15"/>
      <c r="L484" s="16"/>
      <c r="N484" s="15"/>
      <c r="O484" s="16"/>
      <c r="Q484" s="15"/>
      <c r="R484" s="16"/>
      <c r="T484" s="15"/>
      <c r="U484" s="16"/>
      <c r="W484" s="15"/>
      <c r="X484" s="16"/>
      <c r="Z484" s="15"/>
      <c r="AA484" s="16"/>
      <c r="AC484" s="15"/>
      <c r="AD484" s="16"/>
      <c r="AF484" s="15"/>
      <c r="AG484" s="16"/>
      <c r="AI484" s="15"/>
      <c r="AJ484" s="16"/>
      <c r="AL484" s="15"/>
      <c r="AM484" s="16"/>
      <c r="AO484" s="15"/>
      <c r="AP484" s="16"/>
      <c r="AR484" s="15"/>
      <c r="AS484" s="16"/>
      <c r="AU484" s="15"/>
      <c r="AV484" s="16"/>
      <c r="AX484" s="15"/>
      <c r="AY484" s="400"/>
      <c r="BA484" s="15"/>
      <c r="BB484" s="16"/>
      <c r="BD484" s="15"/>
      <c r="BE484" s="16"/>
      <c r="BG484" s="15"/>
      <c r="BH484" s="16"/>
      <c r="BJ484" s="15"/>
      <c r="BK484" s="16"/>
      <c r="BM484" s="15"/>
      <c r="BN484" s="16"/>
      <c r="BP484" s="15"/>
      <c r="BQ484" s="16"/>
      <c r="BS484" s="15"/>
      <c r="BT484" s="16"/>
      <c r="BV484" s="15"/>
      <c r="BW484" s="16"/>
      <c r="BY484" s="15"/>
      <c r="BZ484" s="16"/>
      <c r="CB484" s="15"/>
      <c r="CC484" s="16"/>
      <c r="CE484" s="15"/>
      <c r="CF484" s="16"/>
      <c r="CH484" s="15"/>
      <c r="CI484" s="16"/>
      <c r="CK484" s="234"/>
      <c r="CL484" s="235"/>
      <c r="CN484" s="15"/>
      <c r="CO484" s="16"/>
    </row>
    <row r="485" spans="1:93" ht="24.95" customHeight="1">
      <c r="A485" s="407" t="str">
        <f ca="1">IFERROR(IF(INDIRECT($A$14&amp;ROW())&lt;&gt;"",COUNTIF(Summary!$B$30:$B$1105,INDIRECT($A$14&amp;ROW())),""),"")</f>
        <v/>
      </c>
      <c r="B485" s="34"/>
      <c r="C485" s="16"/>
      <c r="E485" s="15"/>
      <c r="F485" s="16"/>
      <c r="H485" s="15"/>
      <c r="I485" s="16"/>
      <c r="K485" s="15"/>
      <c r="L485" s="16"/>
      <c r="N485" s="15"/>
      <c r="O485" s="16"/>
      <c r="Q485" s="15"/>
      <c r="R485" s="16"/>
      <c r="T485" s="15"/>
      <c r="U485" s="16"/>
      <c r="W485" s="15"/>
      <c r="X485" s="16"/>
      <c r="Z485" s="15"/>
      <c r="AA485" s="16"/>
      <c r="AC485" s="15"/>
      <c r="AD485" s="16"/>
      <c r="AF485" s="15"/>
      <c r="AG485" s="16"/>
      <c r="AI485" s="15"/>
      <c r="AJ485" s="16"/>
      <c r="AL485" s="15"/>
      <c r="AM485" s="16"/>
      <c r="AO485" s="15"/>
      <c r="AP485" s="16"/>
      <c r="AR485" s="15"/>
      <c r="AS485" s="16"/>
      <c r="AU485" s="15"/>
      <c r="AV485" s="16"/>
      <c r="AX485" s="15"/>
      <c r="AY485" s="400"/>
      <c r="BA485" s="15"/>
      <c r="BB485" s="16"/>
      <c r="BD485" s="15"/>
      <c r="BE485" s="16"/>
      <c r="BG485" s="15"/>
      <c r="BH485" s="16"/>
      <c r="BJ485" s="15"/>
      <c r="BK485" s="16"/>
      <c r="BM485" s="15"/>
      <c r="BN485" s="16"/>
      <c r="BP485" s="15"/>
      <c r="BQ485" s="16"/>
      <c r="BS485" s="15"/>
      <c r="BT485" s="16"/>
      <c r="BV485" s="15"/>
      <c r="BW485" s="16"/>
      <c r="BY485" s="15"/>
      <c r="BZ485" s="16"/>
      <c r="CB485" s="15"/>
      <c r="CC485" s="16"/>
      <c r="CE485" s="15"/>
      <c r="CF485" s="16"/>
      <c r="CH485" s="15"/>
      <c r="CI485" s="16"/>
      <c r="CK485" s="234"/>
      <c r="CL485" s="235"/>
      <c r="CN485" s="15"/>
      <c r="CO485" s="16"/>
    </row>
    <row r="486" spans="1:93" ht="24.95" customHeight="1">
      <c r="A486" s="407" t="str">
        <f ca="1">IFERROR(IF(INDIRECT($A$14&amp;ROW())&lt;&gt;"",COUNTIF(Summary!$B$30:$B$1105,INDIRECT($A$14&amp;ROW())),""),"")</f>
        <v/>
      </c>
      <c r="B486" s="34"/>
      <c r="C486" s="16"/>
      <c r="E486" s="15"/>
      <c r="F486" s="16"/>
      <c r="H486" s="15"/>
      <c r="I486" s="16"/>
      <c r="K486" s="15"/>
      <c r="L486" s="16"/>
      <c r="N486" s="15"/>
      <c r="O486" s="16"/>
      <c r="Q486" s="15"/>
      <c r="R486" s="16"/>
      <c r="T486" s="15"/>
      <c r="U486" s="16"/>
      <c r="W486" s="15"/>
      <c r="X486" s="16"/>
      <c r="Z486" s="15"/>
      <c r="AA486" s="16"/>
      <c r="AC486" s="15"/>
      <c r="AD486" s="16"/>
      <c r="AF486" s="15"/>
      <c r="AG486" s="16"/>
      <c r="AI486" s="15"/>
      <c r="AJ486" s="16"/>
      <c r="AL486" s="15"/>
      <c r="AM486" s="16"/>
      <c r="AO486" s="15"/>
      <c r="AP486" s="16"/>
      <c r="AR486" s="15"/>
      <c r="AS486" s="16"/>
      <c r="AU486" s="15"/>
      <c r="AV486" s="16"/>
      <c r="AX486" s="15"/>
      <c r="AY486" s="400"/>
      <c r="BA486" s="15"/>
      <c r="BB486" s="16"/>
      <c r="BD486" s="15"/>
      <c r="BE486" s="16"/>
      <c r="BG486" s="15"/>
      <c r="BH486" s="16"/>
      <c r="BJ486" s="15"/>
      <c r="BK486" s="16"/>
      <c r="BM486" s="15"/>
      <c r="BN486" s="16"/>
      <c r="BP486" s="15"/>
      <c r="BQ486" s="16"/>
      <c r="BS486" s="15"/>
      <c r="BT486" s="16"/>
      <c r="BV486" s="15"/>
      <c r="BW486" s="16"/>
      <c r="BY486" s="15"/>
      <c r="BZ486" s="16"/>
      <c r="CB486" s="15"/>
      <c r="CC486" s="16"/>
      <c r="CE486" s="15"/>
      <c r="CF486" s="16"/>
      <c r="CH486" s="15"/>
      <c r="CI486" s="16"/>
      <c r="CK486" s="234"/>
      <c r="CL486" s="235"/>
      <c r="CN486" s="15"/>
      <c r="CO486" s="16"/>
    </row>
    <row r="487" spans="1:93" ht="24.95" customHeight="1">
      <c r="A487" s="407" t="str">
        <f ca="1">IFERROR(IF(INDIRECT($A$14&amp;ROW())&lt;&gt;"",COUNTIF(Summary!$B$30:$B$1105,INDIRECT($A$14&amp;ROW())),""),"")</f>
        <v/>
      </c>
      <c r="B487" s="34"/>
      <c r="C487" s="16"/>
      <c r="E487" s="15"/>
      <c r="F487" s="16"/>
      <c r="H487" s="15"/>
      <c r="I487" s="16"/>
      <c r="K487" s="15"/>
      <c r="L487" s="16"/>
      <c r="N487" s="15"/>
      <c r="O487" s="16"/>
      <c r="Q487" s="15"/>
      <c r="R487" s="16"/>
      <c r="T487" s="15"/>
      <c r="U487" s="16"/>
      <c r="W487" s="15"/>
      <c r="X487" s="16"/>
      <c r="Z487" s="15"/>
      <c r="AA487" s="16"/>
      <c r="AC487" s="15"/>
      <c r="AD487" s="16"/>
      <c r="AF487" s="15"/>
      <c r="AG487" s="16"/>
      <c r="AI487" s="15"/>
      <c r="AJ487" s="16"/>
      <c r="AL487" s="15"/>
      <c r="AM487" s="16"/>
      <c r="AO487" s="15"/>
      <c r="AP487" s="16"/>
      <c r="AR487" s="15"/>
      <c r="AS487" s="16"/>
      <c r="AU487" s="15"/>
      <c r="AV487" s="16"/>
      <c r="AX487" s="15"/>
      <c r="AY487" s="400"/>
      <c r="BA487" s="15"/>
      <c r="BB487" s="16"/>
      <c r="BD487" s="15"/>
      <c r="BE487" s="16"/>
      <c r="BG487" s="15"/>
      <c r="BH487" s="16"/>
      <c r="BJ487" s="15"/>
      <c r="BK487" s="16"/>
      <c r="BM487" s="15"/>
      <c r="BN487" s="16"/>
      <c r="BP487" s="15"/>
      <c r="BQ487" s="16"/>
      <c r="BS487" s="15"/>
      <c r="BT487" s="16"/>
      <c r="BV487" s="15"/>
      <c r="BW487" s="16"/>
      <c r="BY487" s="15"/>
      <c r="BZ487" s="16"/>
      <c r="CB487" s="15"/>
      <c r="CC487" s="16"/>
      <c r="CE487" s="15"/>
      <c r="CF487" s="16"/>
      <c r="CH487" s="15"/>
      <c r="CI487" s="16"/>
      <c r="CK487" s="234"/>
      <c r="CL487" s="235"/>
      <c r="CN487" s="15"/>
      <c r="CO487" s="16"/>
    </row>
    <row r="488" spans="1:93" ht="24.95" customHeight="1">
      <c r="A488" s="407" t="str">
        <f ca="1">IFERROR(IF(INDIRECT($A$14&amp;ROW())&lt;&gt;"",COUNTIF(Summary!$B$30:$B$1105,INDIRECT($A$14&amp;ROW())),""),"")</f>
        <v/>
      </c>
      <c r="B488" s="34"/>
      <c r="C488" s="16"/>
      <c r="E488" s="15"/>
      <c r="F488" s="16"/>
      <c r="H488" s="15"/>
      <c r="I488" s="16"/>
      <c r="K488" s="15"/>
      <c r="L488" s="16"/>
      <c r="N488" s="15"/>
      <c r="O488" s="16"/>
      <c r="Q488" s="15"/>
      <c r="R488" s="16"/>
      <c r="T488" s="15"/>
      <c r="U488" s="16"/>
      <c r="W488" s="15"/>
      <c r="X488" s="16"/>
      <c r="Z488" s="15"/>
      <c r="AA488" s="16"/>
      <c r="AC488" s="15"/>
      <c r="AD488" s="16"/>
      <c r="AF488" s="15"/>
      <c r="AG488" s="16"/>
      <c r="AI488" s="15"/>
      <c r="AJ488" s="16"/>
      <c r="AL488" s="15"/>
      <c r="AM488" s="16"/>
      <c r="AO488" s="15"/>
      <c r="AP488" s="16"/>
      <c r="AR488" s="15"/>
      <c r="AS488" s="16"/>
      <c r="AU488" s="15"/>
      <c r="AV488" s="16"/>
      <c r="AX488" s="15"/>
      <c r="AY488" s="400"/>
      <c r="BA488" s="15"/>
      <c r="BB488" s="16"/>
      <c r="BD488" s="15"/>
      <c r="BE488" s="16"/>
      <c r="BG488" s="15"/>
      <c r="BH488" s="16"/>
      <c r="BJ488" s="15"/>
      <c r="BK488" s="16"/>
      <c r="BM488" s="15"/>
      <c r="BN488" s="16"/>
      <c r="BP488" s="15"/>
      <c r="BQ488" s="16"/>
      <c r="BS488" s="15"/>
      <c r="BT488" s="16"/>
      <c r="BV488" s="15"/>
      <c r="BW488" s="16"/>
      <c r="BY488" s="15"/>
      <c r="BZ488" s="16"/>
      <c r="CB488" s="15"/>
      <c r="CC488" s="16"/>
      <c r="CE488" s="15"/>
      <c r="CF488" s="16"/>
      <c r="CH488" s="15"/>
      <c r="CI488" s="16"/>
      <c r="CK488" s="234"/>
      <c r="CL488" s="235"/>
      <c r="CN488" s="15"/>
      <c r="CO488" s="16"/>
    </row>
    <row r="489" spans="1:93" ht="24.95" customHeight="1">
      <c r="A489" s="407" t="str">
        <f ca="1">IFERROR(IF(INDIRECT($A$14&amp;ROW())&lt;&gt;"",COUNTIF(Summary!$B$30:$B$1105,INDIRECT($A$14&amp;ROW())),""),"")</f>
        <v/>
      </c>
      <c r="B489" s="34"/>
      <c r="C489" s="16"/>
      <c r="E489" s="15"/>
      <c r="F489" s="16"/>
      <c r="H489" s="15"/>
      <c r="I489" s="16"/>
      <c r="K489" s="15"/>
      <c r="L489" s="16"/>
      <c r="N489" s="15"/>
      <c r="O489" s="16"/>
      <c r="Q489" s="15"/>
      <c r="R489" s="16"/>
      <c r="T489" s="15"/>
      <c r="U489" s="16"/>
      <c r="W489" s="15"/>
      <c r="X489" s="16"/>
      <c r="Z489" s="15"/>
      <c r="AA489" s="16"/>
      <c r="AC489" s="15"/>
      <c r="AD489" s="16"/>
      <c r="AF489" s="15"/>
      <c r="AG489" s="16"/>
      <c r="AI489" s="15"/>
      <c r="AJ489" s="16"/>
      <c r="AL489" s="15"/>
      <c r="AM489" s="16"/>
      <c r="AO489" s="15"/>
      <c r="AP489" s="16"/>
      <c r="AR489" s="15"/>
      <c r="AS489" s="16"/>
      <c r="AU489" s="15"/>
      <c r="AV489" s="16"/>
      <c r="AX489" s="15"/>
      <c r="AY489" s="400"/>
      <c r="BA489" s="15"/>
      <c r="BB489" s="16"/>
      <c r="BD489" s="15"/>
      <c r="BE489" s="16"/>
      <c r="BG489" s="15"/>
      <c r="BH489" s="16"/>
      <c r="BJ489" s="15"/>
      <c r="BK489" s="16"/>
      <c r="BM489" s="15"/>
      <c r="BN489" s="16"/>
      <c r="BP489" s="15"/>
      <c r="BQ489" s="16"/>
      <c r="BS489" s="15"/>
      <c r="BT489" s="16"/>
      <c r="BV489" s="15"/>
      <c r="BW489" s="16"/>
      <c r="BY489" s="15"/>
      <c r="BZ489" s="16"/>
      <c r="CB489" s="15"/>
      <c r="CC489" s="16"/>
      <c r="CE489" s="15"/>
      <c r="CF489" s="16"/>
      <c r="CH489" s="15"/>
      <c r="CI489" s="16"/>
      <c r="CK489" s="234"/>
      <c r="CL489" s="235"/>
      <c r="CN489" s="15"/>
      <c r="CO489" s="16"/>
    </row>
    <row r="490" spans="1:93" ht="24.95" customHeight="1">
      <c r="A490" s="407" t="str">
        <f ca="1">IFERROR(IF(INDIRECT($A$14&amp;ROW())&lt;&gt;"",COUNTIF(Summary!$B$30:$B$1105,INDIRECT($A$14&amp;ROW())),""),"")</f>
        <v/>
      </c>
      <c r="B490" s="34"/>
      <c r="C490" s="16"/>
      <c r="E490" s="15"/>
      <c r="F490" s="16"/>
      <c r="H490" s="15"/>
      <c r="I490" s="16"/>
      <c r="K490" s="15"/>
      <c r="L490" s="16"/>
      <c r="N490" s="15"/>
      <c r="O490" s="16"/>
      <c r="Q490" s="15"/>
      <c r="R490" s="16"/>
      <c r="T490" s="15"/>
      <c r="U490" s="16"/>
      <c r="W490" s="15"/>
      <c r="X490" s="16"/>
      <c r="Z490" s="15"/>
      <c r="AA490" s="16"/>
      <c r="AC490" s="15"/>
      <c r="AD490" s="16"/>
      <c r="AF490" s="15"/>
      <c r="AG490" s="16"/>
      <c r="AI490" s="15"/>
      <c r="AJ490" s="16"/>
      <c r="AL490" s="15"/>
      <c r="AM490" s="16"/>
      <c r="AO490" s="15"/>
      <c r="AP490" s="16"/>
      <c r="AR490" s="15"/>
      <c r="AS490" s="16"/>
      <c r="AU490" s="15"/>
      <c r="AV490" s="16"/>
      <c r="AX490" s="15"/>
      <c r="AY490" s="400"/>
      <c r="BA490" s="15"/>
      <c r="BB490" s="16"/>
      <c r="BD490" s="15"/>
      <c r="BE490" s="16"/>
      <c r="BG490" s="15"/>
      <c r="BH490" s="16"/>
      <c r="BJ490" s="15"/>
      <c r="BK490" s="16"/>
      <c r="BM490" s="15"/>
      <c r="BN490" s="16"/>
      <c r="BP490" s="15"/>
      <c r="BQ490" s="16"/>
      <c r="BS490" s="15"/>
      <c r="BT490" s="16"/>
      <c r="BV490" s="15"/>
      <c r="BW490" s="16"/>
      <c r="BY490" s="15"/>
      <c r="BZ490" s="16"/>
      <c r="CB490" s="15"/>
      <c r="CC490" s="16"/>
      <c r="CE490" s="15"/>
      <c r="CF490" s="16"/>
      <c r="CH490" s="15"/>
      <c r="CI490" s="16"/>
      <c r="CK490" s="234"/>
      <c r="CL490" s="235"/>
      <c r="CN490" s="15"/>
      <c r="CO490" s="16"/>
    </row>
    <row r="491" spans="1:93" ht="24.95" customHeight="1">
      <c r="A491" s="407" t="str">
        <f ca="1">IFERROR(IF(INDIRECT($A$14&amp;ROW())&lt;&gt;"",COUNTIF(Summary!$B$30:$B$1105,INDIRECT($A$14&amp;ROW())),""),"")</f>
        <v/>
      </c>
      <c r="B491" s="34"/>
      <c r="C491" s="16"/>
      <c r="E491" s="15"/>
      <c r="F491" s="16"/>
      <c r="H491" s="15"/>
      <c r="I491" s="16"/>
      <c r="K491" s="15"/>
      <c r="L491" s="16"/>
      <c r="N491" s="15"/>
      <c r="O491" s="16"/>
      <c r="Q491" s="15"/>
      <c r="R491" s="16"/>
      <c r="T491" s="15"/>
      <c r="U491" s="16"/>
      <c r="W491" s="15"/>
      <c r="X491" s="16"/>
      <c r="Z491" s="15"/>
      <c r="AA491" s="16"/>
      <c r="AC491" s="15"/>
      <c r="AD491" s="16"/>
      <c r="AF491" s="15"/>
      <c r="AG491" s="16"/>
      <c r="AI491" s="15"/>
      <c r="AJ491" s="16"/>
      <c r="AL491" s="15"/>
      <c r="AM491" s="16"/>
      <c r="AO491" s="15"/>
      <c r="AP491" s="16"/>
      <c r="AR491" s="15"/>
      <c r="AS491" s="16"/>
      <c r="AU491" s="15"/>
      <c r="AV491" s="16"/>
      <c r="AX491" s="15"/>
      <c r="AY491" s="400"/>
      <c r="BA491" s="15"/>
      <c r="BB491" s="16"/>
      <c r="BD491" s="15"/>
      <c r="BE491" s="16"/>
      <c r="BG491" s="15"/>
      <c r="BH491" s="16"/>
      <c r="BJ491" s="15"/>
      <c r="BK491" s="16"/>
      <c r="BM491" s="15"/>
      <c r="BN491" s="16"/>
      <c r="BP491" s="15"/>
      <c r="BQ491" s="16"/>
      <c r="BS491" s="15"/>
      <c r="BT491" s="16"/>
      <c r="BV491" s="15"/>
      <c r="BW491" s="16"/>
      <c r="BY491" s="15"/>
      <c r="BZ491" s="16"/>
      <c r="CB491" s="15"/>
      <c r="CC491" s="16"/>
      <c r="CE491" s="15"/>
      <c r="CF491" s="16"/>
      <c r="CH491" s="15"/>
      <c r="CI491" s="16"/>
      <c r="CK491" s="234"/>
      <c r="CL491" s="235"/>
      <c r="CN491" s="15"/>
      <c r="CO491" s="16"/>
    </row>
    <row r="492" spans="1:93" ht="24.95" customHeight="1">
      <c r="A492" s="407" t="str">
        <f ca="1">IFERROR(IF(INDIRECT($A$14&amp;ROW())&lt;&gt;"",COUNTIF(Summary!$B$30:$B$1105,INDIRECT($A$14&amp;ROW())),""),"")</f>
        <v/>
      </c>
      <c r="B492" s="34"/>
      <c r="C492" s="16"/>
      <c r="E492" s="15"/>
      <c r="F492" s="16"/>
      <c r="H492" s="15"/>
      <c r="I492" s="16"/>
      <c r="K492" s="15"/>
      <c r="L492" s="16"/>
      <c r="N492" s="15"/>
      <c r="O492" s="16"/>
      <c r="Q492" s="15"/>
      <c r="R492" s="16"/>
      <c r="T492" s="15"/>
      <c r="U492" s="16"/>
      <c r="W492" s="15"/>
      <c r="X492" s="16"/>
      <c r="Z492" s="15"/>
      <c r="AA492" s="16"/>
      <c r="AC492" s="15"/>
      <c r="AD492" s="16"/>
      <c r="AF492" s="15"/>
      <c r="AG492" s="16"/>
      <c r="AI492" s="15"/>
      <c r="AJ492" s="16"/>
      <c r="AL492" s="15"/>
      <c r="AM492" s="16"/>
      <c r="AO492" s="15"/>
      <c r="AP492" s="16"/>
      <c r="AR492" s="15"/>
      <c r="AS492" s="16"/>
      <c r="AU492" s="15"/>
      <c r="AV492" s="16"/>
      <c r="AX492" s="15"/>
      <c r="AY492" s="400"/>
      <c r="BA492" s="15"/>
      <c r="BB492" s="16"/>
      <c r="BD492" s="15"/>
      <c r="BE492" s="16"/>
      <c r="BG492" s="15"/>
      <c r="BH492" s="16"/>
      <c r="BJ492" s="15"/>
      <c r="BK492" s="16"/>
      <c r="BM492" s="15"/>
      <c r="BN492" s="16"/>
      <c r="BP492" s="15"/>
      <c r="BQ492" s="16"/>
      <c r="BS492" s="15"/>
      <c r="BT492" s="16"/>
      <c r="BV492" s="15"/>
      <c r="BW492" s="16"/>
      <c r="BY492" s="15"/>
      <c r="BZ492" s="16"/>
      <c r="CB492" s="15"/>
      <c r="CC492" s="16"/>
      <c r="CE492" s="15"/>
      <c r="CF492" s="16"/>
      <c r="CH492" s="15"/>
      <c r="CI492" s="16"/>
      <c r="CK492" s="234"/>
      <c r="CL492" s="235"/>
      <c r="CN492" s="15"/>
      <c r="CO492" s="16"/>
    </row>
    <row r="493" spans="1:93" ht="24.95" customHeight="1">
      <c r="A493" s="407" t="str">
        <f ca="1">IFERROR(IF(INDIRECT($A$14&amp;ROW())&lt;&gt;"",COUNTIF(Summary!$B$30:$B$1105,INDIRECT($A$14&amp;ROW())),""),"")</f>
        <v/>
      </c>
      <c r="B493" s="34"/>
      <c r="C493" s="16"/>
      <c r="E493" s="15"/>
      <c r="F493" s="16"/>
      <c r="H493" s="15"/>
      <c r="I493" s="16"/>
      <c r="K493" s="15"/>
      <c r="L493" s="16"/>
      <c r="N493" s="15"/>
      <c r="O493" s="16"/>
      <c r="Q493" s="15"/>
      <c r="R493" s="16"/>
      <c r="T493" s="15"/>
      <c r="U493" s="16"/>
      <c r="W493" s="15"/>
      <c r="X493" s="16"/>
      <c r="Z493" s="15"/>
      <c r="AA493" s="16"/>
      <c r="AC493" s="15"/>
      <c r="AD493" s="16"/>
      <c r="AF493" s="15"/>
      <c r="AG493" s="16"/>
      <c r="AI493" s="15"/>
      <c r="AJ493" s="16"/>
      <c r="AL493" s="15"/>
      <c r="AM493" s="16"/>
      <c r="AO493" s="15"/>
      <c r="AP493" s="16"/>
      <c r="AR493" s="15"/>
      <c r="AS493" s="16"/>
      <c r="AU493" s="15"/>
      <c r="AV493" s="16"/>
      <c r="AX493" s="15"/>
      <c r="AY493" s="400"/>
      <c r="BA493" s="15"/>
      <c r="BB493" s="16"/>
      <c r="BD493" s="15"/>
      <c r="BE493" s="16"/>
      <c r="BG493" s="15"/>
      <c r="BH493" s="16"/>
      <c r="BJ493" s="15"/>
      <c r="BK493" s="16"/>
      <c r="BM493" s="15"/>
      <c r="BN493" s="16"/>
      <c r="BP493" s="15"/>
      <c r="BQ493" s="16"/>
      <c r="BS493" s="15"/>
      <c r="BT493" s="16"/>
      <c r="BV493" s="15"/>
      <c r="BW493" s="16"/>
      <c r="BY493" s="15"/>
      <c r="BZ493" s="16"/>
      <c r="CB493" s="15"/>
      <c r="CC493" s="16"/>
      <c r="CE493" s="15"/>
      <c r="CF493" s="16"/>
      <c r="CH493" s="15"/>
      <c r="CI493" s="16"/>
      <c r="CK493" s="234"/>
      <c r="CL493" s="235"/>
      <c r="CN493" s="15"/>
      <c r="CO493" s="16"/>
    </row>
    <row r="494" spans="1:93" ht="24.95" customHeight="1">
      <c r="A494" s="407" t="str">
        <f ca="1">IFERROR(IF(INDIRECT($A$14&amp;ROW())&lt;&gt;"",COUNTIF(Summary!$B$30:$B$1105,INDIRECT($A$14&amp;ROW())),""),"")</f>
        <v/>
      </c>
      <c r="B494" s="34"/>
      <c r="C494" s="16"/>
      <c r="E494" s="15"/>
      <c r="F494" s="16"/>
      <c r="H494" s="15"/>
      <c r="I494" s="16"/>
      <c r="K494" s="15"/>
      <c r="L494" s="16"/>
      <c r="N494" s="15"/>
      <c r="O494" s="16"/>
      <c r="Q494" s="15"/>
      <c r="R494" s="16"/>
      <c r="T494" s="15"/>
      <c r="U494" s="16"/>
      <c r="W494" s="15"/>
      <c r="X494" s="16"/>
      <c r="Z494" s="15"/>
      <c r="AA494" s="16"/>
      <c r="AC494" s="15"/>
      <c r="AD494" s="16"/>
      <c r="AF494" s="15"/>
      <c r="AG494" s="16"/>
      <c r="AI494" s="15"/>
      <c r="AJ494" s="16"/>
      <c r="AL494" s="15"/>
      <c r="AM494" s="16"/>
      <c r="AO494" s="15"/>
      <c r="AP494" s="16"/>
      <c r="AR494" s="15"/>
      <c r="AS494" s="16"/>
      <c r="AU494" s="15"/>
      <c r="AV494" s="16"/>
      <c r="AX494" s="15"/>
      <c r="AY494" s="400"/>
      <c r="BA494" s="15"/>
      <c r="BB494" s="16"/>
      <c r="BD494" s="15"/>
      <c r="BE494" s="16"/>
      <c r="BG494" s="15"/>
      <c r="BH494" s="16"/>
      <c r="BJ494" s="15"/>
      <c r="BK494" s="16"/>
      <c r="BM494" s="15"/>
      <c r="BN494" s="16"/>
      <c r="BP494" s="15"/>
      <c r="BQ494" s="16"/>
      <c r="BS494" s="15"/>
      <c r="BT494" s="16"/>
      <c r="BV494" s="15"/>
      <c r="BW494" s="16"/>
      <c r="BY494" s="15"/>
      <c r="BZ494" s="16"/>
      <c r="CB494" s="15"/>
      <c r="CC494" s="16"/>
      <c r="CE494" s="15"/>
      <c r="CF494" s="16"/>
      <c r="CH494" s="15"/>
      <c r="CI494" s="16"/>
      <c r="CK494" s="234"/>
      <c r="CL494" s="235"/>
      <c r="CN494" s="15"/>
      <c r="CO494" s="16"/>
    </row>
    <row r="495" spans="1:93" ht="24.95" customHeight="1">
      <c r="A495" s="407" t="str">
        <f ca="1">IFERROR(IF(INDIRECT($A$14&amp;ROW())&lt;&gt;"",COUNTIF(Summary!$B$30:$B$1105,INDIRECT($A$14&amp;ROW())),""),"")</f>
        <v/>
      </c>
      <c r="B495" s="34"/>
      <c r="C495" s="16"/>
      <c r="E495" s="15"/>
      <c r="F495" s="16"/>
      <c r="H495" s="15"/>
      <c r="I495" s="16"/>
      <c r="K495" s="15"/>
      <c r="L495" s="16"/>
      <c r="N495" s="15"/>
      <c r="O495" s="16"/>
      <c r="Q495" s="15"/>
      <c r="R495" s="16"/>
      <c r="T495" s="15"/>
      <c r="U495" s="16"/>
      <c r="W495" s="15"/>
      <c r="X495" s="16"/>
      <c r="Z495" s="15"/>
      <c r="AA495" s="16"/>
      <c r="AC495" s="15"/>
      <c r="AD495" s="16"/>
      <c r="AF495" s="15"/>
      <c r="AG495" s="16"/>
      <c r="AI495" s="15"/>
      <c r="AJ495" s="16"/>
      <c r="AL495" s="15"/>
      <c r="AM495" s="16"/>
      <c r="AO495" s="15"/>
      <c r="AP495" s="16"/>
      <c r="AR495" s="15"/>
      <c r="AS495" s="16"/>
      <c r="AU495" s="15"/>
      <c r="AV495" s="16"/>
      <c r="AX495" s="15"/>
      <c r="AY495" s="400"/>
      <c r="BA495" s="15"/>
      <c r="BB495" s="16"/>
      <c r="BD495" s="15"/>
      <c r="BE495" s="16"/>
      <c r="BG495" s="15"/>
      <c r="BH495" s="16"/>
      <c r="BJ495" s="15"/>
      <c r="BK495" s="16"/>
      <c r="BM495" s="15"/>
      <c r="BN495" s="16"/>
      <c r="BP495" s="15"/>
      <c r="BQ495" s="16"/>
      <c r="BS495" s="15"/>
      <c r="BT495" s="16"/>
      <c r="BV495" s="15"/>
      <c r="BW495" s="16"/>
      <c r="BY495" s="15"/>
      <c r="BZ495" s="16"/>
      <c r="CB495" s="15"/>
      <c r="CC495" s="16"/>
      <c r="CE495" s="15"/>
      <c r="CF495" s="16"/>
      <c r="CH495" s="15"/>
      <c r="CI495" s="16"/>
      <c r="CK495" s="234"/>
      <c r="CL495" s="235"/>
      <c r="CN495" s="15"/>
      <c r="CO495" s="16"/>
    </row>
    <row r="496" spans="1:93" ht="24.95" customHeight="1">
      <c r="A496" s="407" t="str">
        <f ca="1">IFERROR(IF(INDIRECT($A$14&amp;ROW())&lt;&gt;"",COUNTIF(Summary!$B$30:$B$1105,INDIRECT($A$14&amp;ROW())),""),"")</f>
        <v/>
      </c>
      <c r="B496" s="34"/>
      <c r="C496" s="16"/>
      <c r="E496" s="15"/>
      <c r="F496" s="16"/>
      <c r="H496" s="15"/>
      <c r="I496" s="16"/>
      <c r="K496" s="15"/>
      <c r="L496" s="16"/>
      <c r="N496" s="15"/>
      <c r="O496" s="16"/>
      <c r="Q496" s="15"/>
      <c r="R496" s="16"/>
      <c r="T496" s="15"/>
      <c r="U496" s="16"/>
      <c r="W496" s="15"/>
      <c r="X496" s="16"/>
      <c r="Z496" s="15"/>
      <c r="AA496" s="16"/>
      <c r="AC496" s="15"/>
      <c r="AD496" s="16"/>
      <c r="AF496" s="15"/>
      <c r="AG496" s="16"/>
      <c r="AI496" s="15"/>
      <c r="AJ496" s="16"/>
      <c r="AL496" s="15"/>
      <c r="AM496" s="16"/>
      <c r="AO496" s="15"/>
      <c r="AP496" s="16"/>
      <c r="AR496" s="15"/>
      <c r="AS496" s="16"/>
      <c r="AU496" s="15"/>
      <c r="AV496" s="16"/>
      <c r="AX496" s="15"/>
      <c r="AY496" s="400"/>
      <c r="BA496" s="15"/>
      <c r="BB496" s="16"/>
      <c r="BD496" s="15"/>
      <c r="BE496" s="16"/>
      <c r="BG496" s="15"/>
      <c r="BH496" s="16"/>
      <c r="BJ496" s="15"/>
      <c r="BK496" s="16"/>
      <c r="BM496" s="15"/>
      <c r="BN496" s="16"/>
      <c r="BP496" s="15"/>
      <c r="BQ496" s="16"/>
      <c r="BS496" s="15"/>
      <c r="BT496" s="16"/>
      <c r="BV496" s="15"/>
      <c r="BW496" s="16"/>
      <c r="BY496" s="15"/>
      <c r="BZ496" s="16"/>
      <c r="CB496" s="15"/>
      <c r="CC496" s="16"/>
      <c r="CE496" s="15"/>
      <c r="CF496" s="16"/>
      <c r="CH496" s="15"/>
      <c r="CI496" s="16"/>
      <c r="CK496" s="234"/>
      <c r="CL496" s="235"/>
      <c r="CN496" s="15"/>
      <c r="CO496" s="16"/>
    </row>
    <row r="497" spans="1:93" ht="24.95" customHeight="1">
      <c r="A497" s="407" t="str">
        <f ca="1">IFERROR(IF(INDIRECT($A$14&amp;ROW())&lt;&gt;"",COUNTIF(Summary!$B$30:$B$1105,INDIRECT($A$14&amp;ROW())),""),"")</f>
        <v/>
      </c>
      <c r="B497" s="34"/>
      <c r="C497" s="16"/>
      <c r="E497" s="15"/>
      <c r="F497" s="16"/>
      <c r="H497" s="15"/>
      <c r="I497" s="16"/>
      <c r="K497" s="15"/>
      <c r="L497" s="16"/>
      <c r="N497" s="15"/>
      <c r="O497" s="16"/>
      <c r="Q497" s="15"/>
      <c r="R497" s="16"/>
      <c r="T497" s="15"/>
      <c r="U497" s="16"/>
      <c r="W497" s="15"/>
      <c r="X497" s="16"/>
      <c r="Z497" s="15"/>
      <c r="AA497" s="16"/>
      <c r="AC497" s="15"/>
      <c r="AD497" s="16"/>
      <c r="AF497" s="15"/>
      <c r="AG497" s="16"/>
      <c r="AI497" s="15"/>
      <c r="AJ497" s="16"/>
      <c r="AL497" s="15"/>
      <c r="AM497" s="16"/>
      <c r="AO497" s="15"/>
      <c r="AP497" s="16"/>
      <c r="AR497" s="15"/>
      <c r="AS497" s="16"/>
      <c r="AU497" s="15"/>
      <c r="AV497" s="16"/>
      <c r="AX497" s="15"/>
      <c r="AY497" s="400"/>
      <c r="BA497" s="15"/>
      <c r="BB497" s="16"/>
      <c r="BD497" s="15"/>
      <c r="BE497" s="16"/>
      <c r="BG497" s="15"/>
      <c r="BH497" s="16"/>
      <c r="BJ497" s="15"/>
      <c r="BK497" s="16"/>
      <c r="BM497" s="15"/>
      <c r="BN497" s="16"/>
      <c r="BP497" s="15"/>
      <c r="BQ497" s="16"/>
      <c r="BS497" s="15"/>
      <c r="BT497" s="16"/>
      <c r="BV497" s="15"/>
      <c r="BW497" s="16"/>
      <c r="BY497" s="15"/>
      <c r="BZ497" s="16"/>
      <c r="CB497" s="15"/>
      <c r="CC497" s="16"/>
      <c r="CE497" s="15"/>
      <c r="CF497" s="16"/>
      <c r="CH497" s="15"/>
      <c r="CI497" s="16"/>
      <c r="CK497" s="234"/>
      <c r="CL497" s="235"/>
      <c r="CN497" s="15"/>
      <c r="CO497" s="16"/>
    </row>
    <row r="498" spans="1:93" ht="24.95" customHeight="1">
      <c r="A498" s="407" t="str">
        <f ca="1">IFERROR(IF(INDIRECT($A$14&amp;ROW())&lt;&gt;"",COUNTIF(Summary!$B$30:$B$1105,INDIRECT($A$14&amp;ROW())),""),"")</f>
        <v/>
      </c>
      <c r="B498" s="34"/>
      <c r="C498" s="16"/>
      <c r="E498" s="15"/>
      <c r="F498" s="16"/>
      <c r="H498" s="15"/>
      <c r="I498" s="16"/>
      <c r="K498" s="15"/>
      <c r="L498" s="16"/>
      <c r="N498" s="15"/>
      <c r="O498" s="16"/>
      <c r="Q498" s="15"/>
      <c r="R498" s="16"/>
      <c r="T498" s="15"/>
      <c r="U498" s="16"/>
      <c r="W498" s="15"/>
      <c r="X498" s="16"/>
      <c r="Z498" s="15"/>
      <c r="AA498" s="16"/>
      <c r="AC498" s="15"/>
      <c r="AD498" s="16"/>
      <c r="AF498" s="15"/>
      <c r="AG498" s="16"/>
      <c r="AI498" s="15"/>
      <c r="AJ498" s="16"/>
      <c r="AL498" s="15"/>
      <c r="AM498" s="16"/>
      <c r="AO498" s="15"/>
      <c r="AP498" s="16"/>
      <c r="AR498" s="15"/>
      <c r="AS498" s="16"/>
      <c r="AU498" s="15"/>
      <c r="AV498" s="16"/>
      <c r="AX498" s="15"/>
      <c r="AY498" s="400"/>
      <c r="BA498" s="15"/>
      <c r="BB498" s="16"/>
      <c r="BD498" s="15"/>
      <c r="BE498" s="16"/>
      <c r="BG498" s="15"/>
      <c r="BH498" s="16"/>
      <c r="BJ498" s="15"/>
      <c r="BK498" s="16"/>
      <c r="BM498" s="15"/>
      <c r="BN498" s="16"/>
      <c r="BP498" s="15"/>
      <c r="BQ498" s="16"/>
      <c r="BS498" s="15"/>
      <c r="BT498" s="16"/>
      <c r="BV498" s="15"/>
      <c r="BW498" s="16"/>
      <c r="BY498" s="15"/>
      <c r="BZ498" s="16"/>
      <c r="CB498" s="15"/>
      <c r="CC498" s="16"/>
      <c r="CE498" s="15"/>
      <c r="CF498" s="16"/>
      <c r="CH498" s="15"/>
      <c r="CI498" s="16"/>
      <c r="CK498" s="234"/>
      <c r="CL498" s="235"/>
      <c r="CN498" s="15"/>
      <c r="CO498" s="16"/>
    </row>
    <row r="499" spans="1:93" ht="24.95" customHeight="1">
      <c r="A499" s="407" t="str">
        <f ca="1">IFERROR(IF(INDIRECT($A$14&amp;ROW())&lt;&gt;"",COUNTIF(Summary!$B$30:$B$1105,INDIRECT($A$14&amp;ROW())),""),"")</f>
        <v/>
      </c>
      <c r="B499" s="34"/>
      <c r="C499" s="16"/>
      <c r="E499" s="15"/>
      <c r="F499" s="16"/>
      <c r="H499" s="15"/>
      <c r="I499" s="16"/>
      <c r="K499" s="15"/>
      <c r="L499" s="16"/>
      <c r="N499" s="15"/>
      <c r="O499" s="16"/>
      <c r="Q499" s="15"/>
      <c r="R499" s="16"/>
      <c r="T499" s="15"/>
      <c r="U499" s="16"/>
      <c r="W499" s="15"/>
      <c r="X499" s="16"/>
      <c r="Z499" s="15"/>
      <c r="AA499" s="16"/>
      <c r="AC499" s="15"/>
      <c r="AD499" s="16"/>
      <c r="AF499" s="15"/>
      <c r="AG499" s="16"/>
      <c r="AI499" s="15"/>
      <c r="AJ499" s="16"/>
      <c r="AL499" s="15"/>
      <c r="AM499" s="16"/>
      <c r="AO499" s="15"/>
      <c r="AP499" s="16"/>
      <c r="AR499" s="15"/>
      <c r="AS499" s="16"/>
      <c r="AU499" s="15"/>
      <c r="AV499" s="16"/>
      <c r="AX499" s="15"/>
      <c r="AY499" s="400"/>
      <c r="BA499" s="15"/>
      <c r="BB499" s="16"/>
      <c r="BD499" s="15"/>
      <c r="BE499" s="16"/>
      <c r="BG499" s="15"/>
      <c r="BH499" s="16"/>
      <c r="BJ499" s="15"/>
      <c r="BK499" s="16"/>
      <c r="BM499" s="15"/>
      <c r="BN499" s="16"/>
      <c r="BP499" s="15"/>
      <c r="BQ499" s="16"/>
      <c r="BS499" s="15"/>
      <c r="BT499" s="16"/>
      <c r="BV499" s="15"/>
      <c r="BW499" s="16"/>
      <c r="BY499" s="15"/>
      <c r="BZ499" s="16"/>
      <c r="CB499" s="15"/>
      <c r="CC499" s="16"/>
      <c r="CE499" s="15"/>
      <c r="CF499" s="16"/>
      <c r="CH499" s="15"/>
      <c r="CI499" s="16"/>
      <c r="CK499" s="234"/>
      <c r="CL499" s="235"/>
      <c r="CN499" s="15"/>
      <c r="CO499" s="16"/>
    </row>
    <row r="500" spans="1:93" ht="24.95" customHeight="1">
      <c r="A500" s="407" t="str">
        <f ca="1">IFERROR(IF(INDIRECT($A$14&amp;ROW())&lt;&gt;"",COUNTIF(Summary!$B$30:$B$1105,INDIRECT($A$14&amp;ROW())),""),"")</f>
        <v/>
      </c>
      <c r="B500" s="34"/>
      <c r="C500" s="16"/>
      <c r="E500" s="15"/>
      <c r="F500" s="16"/>
      <c r="H500" s="15"/>
      <c r="I500" s="16"/>
      <c r="K500" s="15"/>
      <c r="L500" s="16"/>
      <c r="N500" s="15"/>
      <c r="O500" s="16"/>
      <c r="Q500" s="15"/>
      <c r="R500" s="16"/>
      <c r="T500" s="15"/>
      <c r="U500" s="16"/>
      <c r="W500" s="15"/>
      <c r="X500" s="16"/>
      <c r="Z500" s="15"/>
      <c r="AA500" s="16"/>
      <c r="AC500" s="15"/>
      <c r="AD500" s="16"/>
      <c r="AF500" s="15"/>
      <c r="AG500" s="16"/>
      <c r="AI500" s="15"/>
      <c r="AJ500" s="16"/>
      <c r="AL500" s="15"/>
      <c r="AM500" s="16"/>
      <c r="AO500" s="15"/>
      <c r="AP500" s="16"/>
      <c r="AR500" s="15"/>
      <c r="AS500" s="16"/>
      <c r="AU500" s="15"/>
      <c r="AV500" s="16"/>
      <c r="AX500" s="15"/>
      <c r="AY500" s="400"/>
      <c r="BA500" s="15"/>
      <c r="BB500" s="16"/>
      <c r="BD500" s="15"/>
      <c r="BE500" s="16"/>
      <c r="BG500" s="15"/>
      <c r="BH500" s="16"/>
      <c r="BJ500" s="15"/>
      <c r="BK500" s="16"/>
      <c r="BM500" s="15"/>
      <c r="BN500" s="16"/>
      <c r="BP500" s="15"/>
      <c r="BQ500" s="16"/>
      <c r="BS500" s="15"/>
      <c r="BT500" s="16"/>
      <c r="BV500" s="15"/>
      <c r="BW500" s="16"/>
      <c r="BY500" s="15"/>
      <c r="BZ500" s="16"/>
      <c r="CB500" s="15"/>
      <c r="CC500" s="16"/>
      <c r="CE500" s="15"/>
      <c r="CF500" s="16"/>
      <c r="CH500" s="15"/>
      <c r="CI500" s="16"/>
      <c r="CK500" s="234"/>
      <c r="CL500" s="235"/>
      <c r="CN500" s="15"/>
      <c r="CO500" s="16"/>
    </row>
    <row r="501" spans="1:93" ht="24.95" customHeight="1">
      <c r="A501" s="407" t="str">
        <f ca="1">IFERROR(IF(INDIRECT($A$14&amp;ROW())&lt;&gt;"",COUNTIF(Summary!$B$30:$B$1105,INDIRECT($A$14&amp;ROW())),""),"")</f>
        <v/>
      </c>
      <c r="B501" s="34"/>
      <c r="C501" s="16"/>
      <c r="E501" s="15"/>
      <c r="F501" s="16"/>
      <c r="H501" s="15"/>
      <c r="I501" s="16"/>
      <c r="K501" s="15"/>
      <c r="L501" s="16"/>
      <c r="N501" s="15"/>
      <c r="O501" s="16"/>
      <c r="Q501" s="15"/>
      <c r="R501" s="16"/>
      <c r="T501" s="15"/>
      <c r="U501" s="16"/>
      <c r="W501" s="15"/>
      <c r="X501" s="16"/>
      <c r="Z501" s="15"/>
      <c r="AA501" s="16"/>
      <c r="AC501" s="15"/>
      <c r="AD501" s="16"/>
      <c r="AF501" s="15"/>
      <c r="AG501" s="16"/>
      <c r="AI501" s="15"/>
      <c r="AJ501" s="16"/>
      <c r="AL501" s="15"/>
      <c r="AM501" s="16"/>
      <c r="AO501" s="15"/>
      <c r="AP501" s="16"/>
      <c r="AR501" s="15"/>
      <c r="AS501" s="16"/>
      <c r="AU501" s="15"/>
      <c r="AV501" s="16"/>
      <c r="AX501" s="15"/>
      <c r="AY501" s="400"/>
      <c r="BA501" s="15"/>
      <c r="BB501" s="16"/>
      <c r="BD501" s="15"/>
      <c r="BE501" s="16"/>
      <c r="BG501" s="15"/>
      <c r="BH501" s="16"/>
      <c r="BJ501" s="15"/>
      <c r="BK501" s="16"/>
      <c r="BM501" s="15"/>
      <c r="BN501" s="16"/>
      <c r="BP501" s="15"/>
      <c r="BQ501" s="16"/>
      <c r="BS501" s="15"/>
      <c r="BT501" s="16"/>
      <c r="BV501" s="15"/>
      <c r="BW501" s="16"/>
      <c r="BY501" s="15"/>
      <c r="BZ501" s="16"/>
      <c r="CB501" s="15"/>
      <c r="CC501" s="16"/>
      <c r="CE501" s="15"/>
      <c r="CF501" s="16"/>
      <c r="CH501" s="15"/>
      <c r="CI501" s="16"/>
      <c r="CK501" s="234"/>
      <c r="CL501" s="235"/>
      <c r="CN501" s="15"/>
      <c r="CO501" s="16"/>
    </row>
    <row r="502" spans="1:93" ht="24.95" customHeight="1">
      <c r="A502" s="407" t="str">
        <f ca="1">IFERROR(IF(INDIRECT($A$14&amp;ROW())&lt;&gt;"",COUNTIF(Summary!$B$30:$B$1105,INDIRECT($A$14&amp;ROW())),""),"")</f>
        <v/>
      </c>
      <c r="B502" s="34"/>
      <c r="C502" s="16"/>
      <c r="E502" s="15"/>
      <c r="F502" s="16"/>
      <c r="H502" s="15"/>
      <c r="I502" s="16"/>
      <c r="K502" s="15"/>
      <c r="L502" s="16"/>
      <c r="N502" s="15"/>
      <c r="O502" s="16"/>
      <c r="Q502" s="15"/>
      <c r="R502" s="16"/>
      <c r="T502" s="15"/>
      <c r="U502" s="16"/>
      <c r="W502" s="15"/>
      <c r="X502" s="16"/>
      <c r="Z502" s="15"/>
      <c r="AA502" s="16"/>
      <c r="AC502" s="15"/>
      <c r="AD502" s="16"/>
      <c r="AF502" s="15"/>
      <c r="AG502" s="16"/>
      <c r="AI502" s="15"/>
      <c r="AJ502" s="16"/>
      <c r="AL502" s="15"/>
      <c r="AM502" s="16"/>
      <c r="AO502" s="15"/>
      <c r="AP502" s="16"/>
      <c r="AR502" s="15"/>
      <c r="AS502" s="16"/>
      <c r="AU502" s="15"/>
      <c r="AV502" s="16"/>
      <c r="AX502" s="15"/>
      <c r="AY502" s="400"/>
      <c r="BA502" s="15"/>
      <c r="BB502" s="16"/>
      <c r="BD502" s="15"/>
      <c r="BE502" s="16"/>
      <c r="BG502" s="15"/>
      <c r="BH502" s="16"/>
      <c r="BJ502" s="15"/>
      <c r="BK502" s="16"/>
      <c r="BM502" s="15"/>
      <c r="BN502" s="16"/>
      <c r="BP502" s="15"/>
      <c r="BQ502" s="16"/>
      <c r="BS502" s="15"/>
      <c r="BT502" s="16"/>
      <c r="BV502" s="15"/>
      <c r="BW502" s="16"/>
      <c r="BY502" s="15"/>
      <c r="BZ502" s="16"/>
      <c r="CB502" s="15"/>
      <c r="CC502" s="16"/>
      <c r="CE502" s="15"/>
      <c r="CF502" s="16"/>
      <c r="CH502" s="15"/>
      <c r="CI502" s="16"/>
      <c r="CK502" s="234"/>
      <c r="CL502" s="235"/>
      <c r="CN502" s="15"/>
      <c r="CO502" s="16"/>
    </row>
    <row r="503" spans="1:93" ht="24.95" customHeight="1">
      <c r="A503" s="407" t="str">
        <f ca="1">IFERROR(IF(INDIRECT($A$14&amp;ROW())&lt;&gt;"",COUNTIF(Summary!$B$30:$B$1105,INDIRECT($A$14&amp;ROW())),""),"")</f>
        <v/>
      </c>
      <c r="B503" s="34"/>
      <c r="C503" s="16"/>
      <c r="E503" s="15"/>
      <c r="F503" s="16"/>
      <c r="H503" s="15"/>
      <c r="I503" s="16"/>
      <c r="K503" s="15"/>
      <c r="L503" s="16"/>
      <c r="N503" s="15"/>
      <c r="O503" s="16"/>
      <c r="Q503" s="15"/>
      <c r="R503" s="16"/>
      <c r="T503" s="15"/>
      <c r="U503" s="16"/>
      <c r="W503" s="15"/>
      <c r="X503" s="16"/>
      <c r="Z503" s="15"/>
      <c r="AA503" s="16"/>
      <c r="AC503" s="15"/>
      <c r="AD503" s="16"/>
      <c r="AF503" s="15"/>
      <c r="AG503" s="16"/>
      <c r="AI503" s="15"/>
      <c r="AJ503" s="16"/>
      <c r="AL503" s="15"/>
      <c r="AM503" s="16"/>
      <c r="AO503" s="15"/>
      <c r="AP503" s="16"/>
      <c r="AR503" s="15"/>
      <c r="AS503" s="16"/>
      <c r="AU503" s="15"/>
      <c r="AV503" s="16"/>
      <c r="AX503" s="15"/>
      <c r="AY503" s="400"/>
      <c r="BA503" s="15"/>
      <c r="BB503" s="16"/>
      <c r="BD503" s="15"/>
      <c r="BE503" s="16"/>
      <c r="BG503" s="15"/>
      <c r="BH503" s="16"/>
      <c r="BJ503" s="15"/>
      <c r="BK503" s="16"/>
      <c r="BM503" s="15"/>
      <c r="BN503" s="16"/>
      <c r="BP503" s="15"/>
      <c r="BQ503" s="16"/>
      <c r="BS503" s="15"/>
      <c r="BT503" s="16"/>
      <c r="BV503" s="15"/>
      <c r="BW503" s="16"/>
      <c r="BY503" s="15"/>
      <c r="BZ503" s="16"/>
      <c r="CB503" s="15"/>
      <c r="CC503" s="16"/>
      <c r="CE503" s="15"/>
      <c r="CF503" s="16"/>
      <c r="CH503" s="15"/>
      <c r="CI503" s="16"/>
      <c r="CK503" s="234"/>
      <c r="CL503" s="235"/>
      <c r="CN503" s="15"/>
      <c r="CO503" s="16"/>
    </row>
    <row r="504" spans="1:93" ht="24.95" customHeight="1">
      <c r="A504" s="407" t="str">
        <f ca="1">IFERROR(IF(INDIRECT($A$14&amp;ROW())&lt;&gt;"",COUNTIF(Summary!$B$30:$B$1105,INDIRECT($A$14&amp;ROW())),""),"")</f>
        <v/>
      </c>
      <c r="B504" s="34"/>
      <c r="C504" s="16"/>
      <c r="E504" s="15"/>
      <c r="F504" s="16"/>
      <c r="H504" s="15"/>
      <c r="I504" s="16"/>
      <c r="K504" s="15"/>
      <c r="L504" s="16"/>
      <c r="N504" s="15"/>
      <c r="O504" s="16"/>
      <c r="Q504" s="15"/>
      <c r="R504" s="16"/>
      <c r="T504" s="15"/>
      <c r="U504" s="16"/>
      <c r="W504" s="15"/>
      <c r="X504" s="16"/>
      <c r="Z504" s="15"/>
      <c r="AA504" s="16"/>
      <c r="AC504" s="15"/>
      <c r="AD504" s="16"/>
      <c r="AF504" s="15"/>
      <c r="AG504" s="16"/>
      <c r="AI504" s="15"/>
      <c r="AJ504" s="16"/>
      <c r="AL504" s="15"/>
      <c r="AM504" s="16"/>
      <c r="AO504" s="15"/>
      <c r="AP504" s="16"/>
      <c r="AR504" s="15"/>
      <c r="AS504" s="16"/>
      <c r="AU504" s="15"/>
      <c r="AV504" s="16"/>
      <c r="AX504" s="15"/>
      <c r="AY504" s="400"/>
      <c r="BA504" s="15"/>
      <c r="BB504" s="16"/>
      <c r="BD504" s="15"/>
      <c r="BE504" s="16"/>
      <c r="BG504" s="15"/>
      <c r="BH504" s="16"/>
      <c r="BJ504" s="15"/>
      <c r="BK504" s="16"/>
      <c r="BM504" s="15"/>
      <c r="BN504" s="16"/>
      <c r="BP504" s="15"/>
      <c r="BQ504" s="16"/>
      <c r="BS504" s="15"/>
      <c r="BT504" s="16"/>
      <c r="BV504" s="15"/>
      <c r="BW504" s="16"/>
      <c r="BY504" s="15"/>
      <c r="BZ504" s="16"/>
      <c r="CB504" s="15"/>
      <c r="CC504" s="16"/>
      <c r="CE504" s="15"/>
      <c r="CF504" s="16"/>
      <c r="CH504" s="15"/>
      <c r="CI504" s="16"/>
      <c r="CK504" s="234"/>
      <c r="CL504" s="235"/>
      <c r="CN504" s="15"/>
      <c r="CO504" s="16"/>
    </row>
    <row r="505" spans="1:93" ht="24.95" customHeight="1">
      <c r="A505" s="407" t="str">
        <f ca="1">IFERROR(IF(INDIRECT($A$14&amp;ROW())&lt;&gt;"",COUNTIF(Summary!$B$30:$B$1105,INDIRECT($A$14&amp;ROW())),""),"")</f>
        <v/>
      </c>
      <c r="B505" s="34"/>
      <c r="C505" s="16"/>
      <c r="E505" s="15"/>
      <c r="F505" s="16"/>
      <c r="H505" s="15"/>
      <c r="I505" s="16"/>
      <c r="K505" s="15"/>
      <c r="L505" s="16"/>
      <c r="N505" s="15"/>
      <c r="O505" s="16"/>
      <c r="Q505" s="15"/>
      <c r="R505" s="16"/>
      <c r="T505" s="15"/>
      <c r="U505" s="16"/>
      <c r="W505" s="15"/>
      <c r="X505" s="16"/>
      <c r="Z505" s="15"/>
      <c r="AA505" s="16"/>
      <c r="AC505" s="15"/>
      <c r="AD505" s="16"/>
      <c r="AF505" s="15"/>
      <c r="AG505" s="16"/>
      <c r="AI505" s="15"/>
      <c r="AJ505" s="16"/>
      <c r="AL505" s="15"/>
      <c r="AM505" s="16"/>
      <c r="AO505" s="15"/>
      <c r="AP505" s="16"/>
      <c r="AR505" s="15"/>
      <c r="AS505" s="16"/>
      <c r="AU505" s="15"/>
      <c r="AV505" s="16"/>
      <c r="AX505" s="15"/>
      <c r="AY505" s="400"/>
      <c r="BA505" s="15"/>
      <c r="BB505" s="16"/>
      <c r="BD505" s="15"/>
      <c r="BE505" s="16"/>
      <c r="BG505" s="15"/>
      <c r="BH505" s="16"/>
      <c r="BJ505" s="15"/>
      <c r="BK505" s="16"/>
      <c r="BM505" s="15"/>
      <c r="BN505" s="16"/>
      <c r="BP505" s="15"/>
      <c r="BQ505" s="16"/>
      <c r="BS505" s="15"/>
      <c r="BT505" s="16"/>
      <c r="BV505" s="15"/>
      <c r="BW505" s="16"/>
      <c r="BY505" s="15"/>
      <c r="BZ505" s="16"/>
      <c r="CB505" s="15"/>
      <c r="CC505" s="16"/>
      <c r="CE505" s="15"/>
      <c r="CF505" s="16"/>
      <c r="CH505" s="15"/>
      <c r="CI505" s="16"/>
      <c r="CK505" s="234"/>
      <c r="CL505" s="235"/>
      <c r="CN505" s="15"/>
      <c r="CO505" s="16"/>
    </row>
    <row r="506" spans="1:93" ht="24.95" customHeight="1">
      <c r="A506" s="407" t="str">
        <f ca="1">IFERROR(IF(INDIRECT($A$14&amp;ROW())&lt;&gt;"",COUNTIF(Summary!$B$30:$B$1105,INDIRECT($A$14&amp;ROW())),""),"")</f>
        <v/>
      </c>
      <c r="B506" s="34"/>
      <c r="C506" s="16"/>
      <c r="E506" s="15"/>
      <c r="F506" s="16"/>
      <c r="H506" s="15"/>
      <c r="I506" s="16"/>
      <c r="K506" s="15"/>
      <c r="L506" s="16"/>
      <c r="N506" s="15"/>
      <c r="O506" s="16"/>
      <c r="Q506" s="15"/>
      <c r="R506" s="16"/>
      <c r="T506" s="15"/>
      <c r="U506" s="16"/>
      <c r="W506" s="15"/>
      <c r="X506" s="16"/>
      <c r="Z506" s="15"/>
      <c r="AA506" s="16"/>
      <c r="AC506" s="15"/>
      <c r="AD506" s="16"/>
      <c r="AF506" s="15"/>
      <c r="AG506" s="16"/>
      <c r="AI506" s="15"/>
      <c r="AJ506" s="16"/>
      <c r="AL506" s="15"/>
      <c r="AM506" s="16"/>
      <c r="AO506" s="15"/>
      <c r="AP506" s="16"/>
      <c r="AR506" s="15"/>
      <c r="AS506" s="16"/>
      <c r="AU506" s="15"/>
      <c r="AV506" s="16"/>
      <c r="AX506" s="15"/>
      <c r="AY506" s="400"/>
      <c r="BA506" s="15"/>
      <c r="BB506" s="16"/>
      <c r="BD506" s="15"/>
      <c r="BE506" s="16"/>
      <c r="BG506" s="15"/>
      <c r="BH506" s="16"/>
      <c r="BJ506" s="15"/>
      <c r="BK506" s="16"/>
      <c r="BM506" s="15"/>
      <c r="BN506" s="16"/>
      <c r="BP506" s="15"/>
      <c r="BQ506" s="16"/>
      <c r="BS506" s="15"/>
      <c r="BT506" s="16"/>
      <c r="BV506" s="15"/>
      <c r="BW506" s="16"/>
      <c r="BY506" s="15"/>
      <c r="BZ506" s="16"/>
      <c r="CB506" s="15"/>
      <c r="CC506" s="16"/>
      <c r="CE506" s="15"/>
      <c r="CF506" s="16"/>
      <c r="CH506" s="15"/>
      <c r="CI506" s="16"/>
      <c r="CK506" s="234"/>
      <c r="CL506" s="235"/>
      <c r="CN506" s="15"/>
      <c r="CO506" s="16"/>
    </row>
    <row r="507" spans="1:93" ht="24.95" customHeight="1">
      <c r="A507" s="407" t="str">
        <f ca="1">IFERROR(IF(INDIRECT($A$14&amp;ROW())&lt;&gt;"",COUNTIF(Summary!$B$30:$B$1105,INDIRECT($A$14&amp;ROW())),""),"")</f>
        <v/>
      </c>
      <c r="B507" s="34"/>
      <c r="C507" s="16"/>
      <c r="E507" s="15"/>
      <c r="F507" s="16"/>
      <c r="H507" s="15"/>
      <c r="I507" s="16"/>
      <c r="K507" s="15"/>
      <c r="L507" s="16"/>
      <c r="N507" s="15"/>
      <c r="O507" s="16"/>
      <c r="Q507" s="15"/>
      <c r="R507" s="16"/>
      <c r="T507" s="15"/>
      <c r="U507" s="16"/>
      <c r="W507" s="15"/>
      <c r="X507" s="16"/>
      <c r="Z507" s="15"/>
      <c r="AA507" s="16"/>
      <c r="AC507" s="15"/>
      <c r="AD507" s="16"/>
      <c r="AF507" s="15"/>
      <c r="AG507" s="16"/>
      <c r="AI507" s="15"/>
      <c r="AJ507" s="16"/>
      <c r="AL507" s="15"/>
      <c r="AM507" s="16"/>
      <c r="AO507" s="15"/>
      <c r="AP507" s="16"/>
      <c r="AR507" s="15"/>
      <c r="AS507" s="16"/>
      <c r="AU507" s="15"/>
      <c r="AV507" s="16"/>
      <c r="AX507" s="15"/>
      <c r="AY507" s="400"/>
      <c r="BA507" s="15"/>
      <c r="BB507" s="16"/>
      <c r="BD507" s="15"/>
      <c r="BE507" s="16"/>
      <c r="BG507" s="15"/>
      <c r="BH507" s="16"/>
      <c r="BJ507" s="15"/>
      <c r="BK507" s="16"/>
      <c r="BM507" s="15"/>
      <c r="BN507" s="16"/>
      <c r="BP507" s="15"/>
      <c r="BQ507" s="16"/>
      <c r="BS507" s="15"/>
      <c r="BT507" s="16"/>
      <c r="BV507" s="15"/>
      <c r="BW507" s="16"/>
      <c r="BY507" s="15"/>
      <c r="BZ507" s="16"/>
      <c r="CB507" s="15"/>
      <c r="CC507" s="16"/>
      <c r="CE507" s="15"/>
      <c r="CF507" s="16"/>
      <c r="CH507" s="15"/>
      <c r="CI507" s="16"/>
      <c r="CK507" s="234"/>
      <c r="CL507" s="235"/>
      <c r="CN507" s="15"/>
      <c r="CO507" s="16"/>
    </row>
    <row r="508" spans="1:93" ht="24.95" customHeight="1">
      <c r="A508" s="407" t="str">
        <f ca="1">IFERROR(IF(INDIRECT($A$14&amp;ROW())&lt;&gt;"",COUNTIF(Summary!$B$30:$B$1105,INDIRECT($A$14&amp;ROW())),""),"")</f>
        <v/>
      </c>
      <c r="B508" s="34"/>
      <c r="C508" s="16"/>
      <c r="E508" s="15"/>
      <c r="F508" s="16"/>
      <c r="H508" s="15"/>
      <c r="I508" s="16"/>
      <c r="K508" s="15"/>
      <c r="L508" s="16"/>
      <c r="N508" s="15"/>
      <c r="O508" s="16"/>
      <c r="Q508" s="15"/>
      <c r="R508" s="16"/>
      <c r="T508" s="15"/>
      <c r="U508" s="16"/>
      <c r="W508" s="15"/>
      <c r="X508" s="16"/>
      <c r="Z508" s="15"/>
      <c r="AA508" s="16"/>
      <c r="AC508" s="15"/>
      <c r="AD508" s="16"/>
      <c r="AF508" s="15"/>
      <c r="AG508" s="16"/>
      <c r="AI508" s="15"/>
      <c r="AJ508" s="16"/>
      <c r="AL508" s="15"/>
      <c r="AM508" s="16"/>
      <c r="AO508" s="15"/>
      <c r="AP508" s="16"/>
      <c r="AR508" s="15"/>
      <c r="AS508" s="16"/>
      <c r="AU508" s="15"/>
      <c r="AV508" s="16"/>
      <c r="AX508" s="15"/>
      <c r="AY508" s="400"/>
      <c r="BA508" s="15"/>
      <c r="BB508" s="16"/>
      <c r="BD508" s="15"/>
      <c r="BE508" s="16"/>
      <c r="BG508" s="15"/>
      <c r="BH508" s="16"/>
      <c r="BJ508" s="15"/>
      <c r="BK508" s="16"/>
      <c r="BM508" s="15"/>
      <c r="BN508" s="16"/>
      <c r="BP508" s="15"/>
      <c r="BQ508" s="16"/>
      <c r="BS508" s="15"/>
      <c r="BT508" s="16"/>
      <c r="BV508" s="15"/>
      <c r="BW508" s="16"/>
      <c r="BY508" s="15"/>
      <c r="BZ508" s="16"/>
      <c r="CB508" s="15"/>
      <c r="CC508" s="16"/>
      <c r="CE508" s="15"/>
      <c r="CF508" s="16"/>
      <c r="CH508" s="15"/>
      <c r="CI508" s="16"/>
      <c r="CK508" s="234"/>
      <c r="CL508" s="235"/>
      <c r="CN508" s="15"/>
      <c r="CO508" s="16"/>
    </row>
    <row r="509" spans="1:93" ht="24.95" customHeight="1">
      <c r="A509" s="407" t="str">
        <f ca="1">IFERROR(IF(INDIRECT($A$14&amp;ROW())&lt;&gt;"",COUNTIF(Summary!$B$30:$B$1105,INDIRECT($A$14&amp;ROW())),""),"")</f>
        <v/>
      </c>
      <c r="B509" s="34"/>
      <c r="C509" s="16"/>
      <c r="E509" s="15"/>
      <c r="F509" s="16"/>
      <c r="H509" s="15"/>
      <c r="I509" s="16"/>
      <c r="K509" s="15"/>
      <c r="L509" s="16"/>
      <c r="N509" s="15"/>
      <c r="O509" s="16"/>
      <c r="Q509" s="15"/>
      <c r="R509" s="16"/>
      <c r="T509" s="15"/>
      <c r="U509" s="16"/>
      <c r="W509" s="15"/>
      <c r="X509" s="16"/>
      <c r="Z509" s="15"/>
      <c r="AA509" s="16"/>
      <c r="AC509" s="15"/>
      <c r="AD509" s="16"/>
      <c r="AF509" s="15"/>
      <c r="AG509" s="16"/>
      <c r="AI509" s="15"/>
      <c r="AJ509" s="16"/>
      <c r="AL509" s="15"/>
      <c r="AM509" s="16"/>
      <c r="AO509" s="15"/>
      <c r="AP509" s="16"/>
      <c r="AR509" s="15"/>
      <c r="AS509" s="16"/>
      <c r="AU509" s="15"/>
      <c r="AV509" s="16"/>
      <c r="AX509" s="15"/>
      <c r="AY509" s="400"/>
      <c r="BA509" s="15"/>
      <c r="BB509" s="16"/>
      <c r="BD509" s="15"/>
      <c r="BE509" s="16"/>
      <c r="BG509" s="15"/>
      <c r="BH509" s="16"/>
      <c r="BJ509" s="15"/>
      <c r="BK509" s="16"/>
      <c r="BM509" s="15"/>
      <c r="BN509" s="16"/>
      <c r="BP509" s="15"/>
      <c r="BQ509" s="16"/>
      <c r="BS509" s="15"/>
      <c r="BT509" s="16"/>
      <c r="BV509" s="15"/>
      <c r="BW509" s="16"/>
      <c r="BY509" s="15"/>
      <c r="BZ509" s="16"/>
      <c r="CB509" s="15"/>
      <c r="CC509" s="16"/>
      <c r="CE509" s="15"/>
      <c r="CF509" s="16"/>
      <c r="CH509" s="15"/>
      <c r="CI509" s="16"/>
      <c r="CK509" s="234"/>
      <c r="CL509" s="235"/>
      <c r="CN509" s="15"/>
      <c r="CO509" s="16"/>
    </row>
    <row r="510" spans="1:93" ht="24.95" customHeight="1">
      <c r="A510" s="407" t="str">
        <f ca="1">IFERROR(IF(INDIRECT($A$14&amp;ROW())&lt;&gt;"",COUNTIF(Summary!$B$30:$B$1105,INDIRECT($A$14&amp;ROW())),""),"")</f>
        <v/>
      </c>
      <c r="B510" s="34"/>
      <c r="C510" s="16"/>
      <c r="E510" s="15"/>
      <c r="F510" s="16"/>
      <c r="H510" s="15"/>
      <c r="I510" s="16"/>
      <c r="K510" s="15"/>
      <c r="L510" s="16"/>
      <c r="N510" s="15"/>
      <c r="O510" s="16"/>
      <c r="Q510" s="15"/>
      <c r="R510" s="16"/>
      <c r="T510" s="15"/>
      <c r="U510" s="16"/>
      <c r="W510" s="15"/>
      <c r="X510" s="16"/>
      <c r="Z510" s="15"/>
      <c r="AA510" s="16"/>
      <c r="AC510" s="15"/>
      <c r="AD510" s="16"/>
      <c r="AF510" s="15"/>
      <c r="AG510" s="16"/>
      <c r="AI510" s="15"/>
      <c r="AJ510" s="16"/>
      <c r="AL510" s="15"/>
      <c r="AM510" s="16"/>
      <c r="AO510" s="15"/>
      <c r="AP510" s="16"/>
      <c r="AR510" s="15"/>
      <c r="AS510" s="16"/>
      <c r="AU510" s="15"/>
      <c r="AV510" s="16"/>
      <c r="AX510" s="15"/>
      <c r="AY510" s="400"/>
      <c r="BA510" s="15"/>
      <c r="BB510" s="16"/>
      <c r="BD510" s="15"/>
      <c r="BE510" s="16"/>
      <c r="BG510" s="15"/>
      <c r="BH510" s="16"/>
      <c r="BJ510" s="15"/>
      <c r="BK510" s="16"/>
      <c r="BM510" s="15"/>
      <c r="BN510" s="16"/>
      <c r="BP510" s="15"/>
      <c r="BQ510" s="16"/>
      <c r="BS510" s="15"/>
      <c r="BT510" s="16"/>
      <c r="BV510" s="15"/>
      <c r="BW510" s="16"/>
      <c r="BY510" s="15"/>
      <c r="BZ510" s="16"/>
      <c r="CB510" s="15"/>
      <c r="CC510" s="16"/>
      <c r="CE510" s="15"/>
      <c r="CF510" s="16"/>
      <c r="CH510" s="15"/>
      <c r="CI510" s="16"/>
      <c r="CK510" s="234"/>
      <c r="CL510" s="235"/>
      <c r="CN510" s="15"/>
      <c r="CO510" s="16"/>
    </row>
    <row r="511" spans="1:93" ht="24.95" customHeight="1">
      <c r="A511" s="407" t="str">
        <f ca="1">IFERROR(IF(INDIRECT($A$14&amp;ROW())&lt;&gt;"",COUNTIF(Summary!$B$30:$B$1105,INDIRECT($A$14&amp;ROW())),""),"")</f>
        <v/>
      </c>
      <c r="B511" s="34"/>
      <c r="C511" s="16"/>
      <c r="E511" s="15"/>
      <c r="F511" s="16"/>
      <c r="H511" s="15"/>
      <c r="I511" s="16"/>
      <c r="K511" s="15"/>
      <c r="L511" s="16"/>
      <c r="N511" s="15"/>
      <c r="O511" s="16"/>
      <c r="Q511" s="15"/>
      <c r="R511" s="16"/>
      <c r="T511" s="15"/>
      <c r="U511" s="16"/>
      <c r="W511" s="15"/>
      <c r="X511" s="16"/>
      <c r="Z511" s="15"/>
      <c r="AA511" s="16"/>
      <c r="AC511" s="15"/>
      <c r="AD511" s="16"/>
      <c r="AF511" s="15"/>
      <c r="AG511" s="16"/>
      <c r="AI511" s="15"/>
      <c r="AJ511" s="16"/>
      <c r="AL511" s="15"/>
      <c r="AM511" s="16"/>
      <c r="AO511" s="15"/>
      <c r="AP511" s="16"/>
      <c r="AR511" s="15"/>
      <c r="AS511" s="16"/>
      <c r="AU511" s="15"/>
      <c r="AV511" s="16"/>
      <c r="AX511" s="15"/>
      <c r="AY511" s="400"/>
      <c r="BA511" s="15"/>
      <c r="BB511" s="16"/>
      <c r="BD511" s="15"/>
      <c r="BE511" s="16"/>
      <c r="BG511" s="15"/>
      <c r="BH511" s="16"/>
      <c r="BJ511" s="15"/>
      <c r="BK511" s="16"/>
      <c r="BM511" s="15"/>
      <c r="BN511" s="16"/>
      <c r="BP511" s="15"/>
      <c r="BQ511" s="16"/>
      <c r="BS511" s="15"/>
      <c r="BT511" s="16"/>
      <c r="BV511" s="15"/>
      <c r="BW511" s="16"/>
      <c r="BY511" s="15"/>
      <c r="BZ511" s="16"/>
      <c r="CB511" s="15"/>
      <c r="CC511" s="16"/>
      <c r="CE511" s="15"/>
      <c r="CF511" s="16"/>
      <c r="CH511" s="15"/>
      <c r="CI511" s="16"/>
      <c r="CK511" s="234"/>
      <c r="CL511" s="235"/>
      <c r="CN511" s="15"/>
      <c r="CO511" s="16"/>
    </row>
    <row r="512" spans="1:93" ht="24.95" customHeight="1">
      <c r="A512" s="407" t="str">
        <f ca="1">IFERROR(IF(INDIRECT($A$14&amp;ROW())&lt;&gt;"",COUNTIF(Summary!$B$30:$B$1105,INDIRECT($A$14&amp;ROW())),""),"")</f>
        <v/>
      </c>
      <c r="B512" s="34"/>
      <c r="C512" s="16"/>
      <c r="E512" s="15"/>
      <c r="F512" s="16"/>
      <c r="H512" s="15"/>
      <c r="I512" s="16"/>
      <c r="K512" s="15"/>
      <c r="L512" s="16"/>
      <c r="N512" s="15"/>
      <c r="O512" s="16"/>
      <c r="Q512" s="15"/>
      <c r="R512" s="16"/>
      <c r="T512" s="15"/>
      <c r="U512" s="16"/>
      <c r="W512" s="15"/>
      <c r="X512" s="16"/>
      <c r="Z512" s="15"/>
      <c r="AA512" s="16"/>
      <c r="AC512" s="15"/>
      <c r="AD512" s="16"/>
      <c r="AF512" s="15"/>
      <c r="AG512" s="16"/>
      <c r="AI512" s="15"/>
      <c r="AJ512" s="16"/>
      <c r="AL512" s="15"/>
      <c r="AM512" s="16"/>
      <c r="AO512" s="15"/>
      <c r="AP512" s="16"/>
      <c r="AR512" s="15"/>
      <c r="AS512" s="16"/>
      <c r="AU512" s="15"/>
      <c r="AV512" s="16"/>
      <c r="AX512" s="15"/>
      <c r="AY512" s="400"/>
      <c r="BA512" s="15"/>
      <c r="BB512" s="16"/>
      <c r="BD512" s="15"/>
      <c r="BE512" s="16"/>
      <c r="BG512" s="15"/>
      <c r="BH512" s="16"/>
      <c r="BJ512" s="15"/>
      <c r="BK512" s="16"/>
      <c r="BM512" s="15"/>
      <c r="BN512" s="16"/>
      <c r="BP512" s="15"/>
      <c r="BQ512" s="16"/>
      <c r="BS512" s="15"/>
      <c r="BT512" s="16"/>
      <c r="BV512" s="15"/>
      <c r="BW512" s="16"/>
      <c r="BY512" s="15"/>
      <c r="BZ512" s="16"/>
      <c r="CB512" s="15"/>
      <c r="CC512" s="16"/>
      <c r="CE512" s="15"/>
      <c r="CF512" s="16"/>
      <c r="CH512" s="15"/>
      <c r="CI512" s="16"/>
      <c r="CK512" s="234"/>
      <c r="CL512" s="235"/>
      <c r="CN512" s="15"/>
      <c r="CO512" s="16"/>
    </row>
    <row r="513" spans="1:93" ht="24.95" customHeight="1">
      <c r="A513" s="407" t="str">
        <f ca="1">IFERROR(IF(INDIRECT($A$14&amp;ROW())&lt;&gt;"",COUNTIF(Summary!$B$30:$B$1105,INDIRECT($A$14&amp;ROW())),""),"")</f>
        <v/>
      </c>
      <c r="B513" s="34"/>
      <c r="C513" s="16"/>
      <c r="E513" s="15"/>
      <c r="F513" s="16"/>
      <c r="H513" s="15"/>
      <c r="I513" s="16"/>
      <c r="K513" s="15"/>
      <c r="L513" s="16"/>
      <c r="N513" s="15"/>
      <c r="O513" s="16"/>
      <c r="Q513" s="15"/>
      <c r="R513" s="16"/>
      <c r="T513" s="15"/>
      <c r="U513" s="16"/>
      <c r="W513" s="15"/>
      <c r="X513" s="16"/>
      <c r="Z513" s="15"/>
      <c r="AA513" s="16"/>
      <c r="AC513" s="15"/>
      <c r="AD513" s="16"/>
      <c r="AF513" s="15"/>
      <c r="AG513" s="16"/>
      <c r="AI513" s="15"/>
      <c r="AJ513" s="16"/>
      <c r="AL513" s="15"/>
      <c r="AM513" s="16"/>
      <c r="AO513" s="15"/>
      <c r="AP513" s="16"/>
      <c r="AR513" s="15"/>
      <c r="AS513" s="16"/>
      <c r="AU513" s="15"/>
      <c r="AV513" s="16"/>
      <c r="AX513" s="15"/>
      <c r="AY513" s="400"/>
      <c r="BA513" s="15"/>
      <c r="BB513" s="16"/>
      <c r="BD513" s="15"/>
      <c r="BE513" s="16"/>
      <c r="BG513" s="15"/>
      <c r="BH513" s="16"/>
      <c r="BJ513" s="15"/>
      <c r="BK513" s="16"/>
      <c r="BM513" s="15"/>
      <c r="BN513" s="16"/>
      <c r="BP513" s="15"/>
      <c r="BQ513" s="16"/>
      <c r="BS513" s="15"/>
      <c r="BT513" s="16"/>
      <c r="BV513" s="15"/>
      <c r="BW513" s="16"/>
      <c r="BY513" s="15"/>
      <c r="BZ513" s="16"/>
      <c r="CB513" s="15"/>
      <c r="CC513" s="16"/>
      <c r="CE513" s="15"/>
      <c r="CF513" s="16"/>
      <c r="CH513" s="15"/>
      <c r="CI513" s="16"/>
      <c r="CK513" s="234"/>
      <c r="CL513" s="235"/>
      <c r="CN513" s="15"/>
      <c r="CO513" s="16"/>
    </row>
    <row r="514" spans="1:93" ht="24.95" customHeight="1">
      <c r="A514" s="407" t="str">
        <f ca="1">IFERROR(IF(INDIRECT($A$14&amp;ROW())&lt;&gt;"",COUNTIF(Summary!$B$30:$B$1105,INDIRECT($A$14&amp;ROW())),""),"")</f>
        <v/>
      </c>
      <c r="B514" s="34"/>
      <c r="C514" s="16"/>
      <c r="E514" s="15"/>
      <c r="F514" s="16"/>
      <c r="H514" s="15"/>
      <c r="I514" s="16"/>
      <c r="K514" s="15"/>
      <c r="L514" s="16"/>
      <c r="N514" s="15"/>
      <c r="O514" s="16"/>
      <c r="Q514" s="15"/>
      <c r="R514" s="16"/>
      <c r="T514" s="15"/>
      <c r="U514" s="16"/>
      <c r="W514" s="15"/>
      <c r="X514" s="16"/>
      <c r="Z514" s="15"/>
      <c r="AA514" s="16"/>
      <c r="AC514" s="15"/>
      <c r="AD514" s="16"/>
      <c r="AF514" s="15"/>
      <c r="AG514" s="16"/>
      <c r="AI514" s="15"/>
      <c r="AJ514" s="16"/>
      <c r="AL514" s="15"/>
      <c r="AM514" s="16"/>
      <c r="AO514" s="15"/>
      <c r="AP514" s="16"/>
      <c r="AR514" s="15"/>
      <c r="AS514" s="16"/>
      <c r="AU514" s="15"/>
      <c r="AV514" s="16"/>
      <c r="AX514" s="15"/>
      <c r="AY514" s="400"/>
      <c r="BA514" s="15"/>
      <c r="BB514" s="16"/>
      <c r="BD514" s="15"/>
      <c r="BE514" s="16"/>
      <c r="BG514" s="15"/>
      <c r="BH514" s="16"/>
      <c r="BJ514" s="15"/>
      <c r="BK514" s="16"/>
      <c r="BM514" s="15"/>
      <c r="BN514" s="16"/>
      <c r="BP514" s="15"/>
      <c r="BQ514" s="16"/>
      <c r="BS514" s="15"/>
      <c r="BT514" s="16"/>
      <c r="BV514" s="15"/>
      <c r="BW514" s="16"/>
      <c r="BY514" s="15"/>
      <c r="BZ514" s="16"/>
      <c r="CB514" s="15"/>
      <c r="CC514" s="16"/>
      <c r="CE514" s="15"/>
      <c r="CF514" s="16"/>
      <c r="CH514" s="15"/>
      <c r="CI514" s="16"/>
      <c r="CK514" s="234"/>
      <c r="CL514" s="235"/>
      <c r="CN514" s="15"/>
      <c r="CO514" s="16"/>
    </row>
    <row r="515" spans="1:93" ht="24.95" customHeight="1">
      <c r="A515" s="407" t="str">
        <f ca="1">IFERROR(IF(INDIRECT($A$14&amp;ROW())&lt;&gt;"",COUNTIF(Summary!$B$30:$B$1105,INDIRECT($A$14&amp;ROW())),""),"")</f>
        <v/>
      </c>
      <c r="B515" s="34"/>
      <c r="C515" s="16"/>
      <c r="E515" s="15"/>
      <c r="F515" s="16"/>
      <c r="H515" s="15"/>
      <c r="I515" s="16"/>
      <c r="K515" s="15"/>
      <c r="L515" s="16"/>
      <c r="N515" s="15"/>
      <c r="O515" s="16"/>
      <c r="Q515" s="15"/>
      <c r="R515" s="16"/>
      <c r="T515" s="15"/>
      <c r="U515" s="16"/>
      <c r="W515" s="15"/>
      <c r="X515" s="16"/>
      <c r="Z515" s="15"/>
      <c r="AA515" s="16"/>
      <c r="AC515" s="15"/>
      <c r="AD515" s="16"/>
      <c r="AF515" s="15"/>
      <c r="AG515" s="16"/>
      <c r="AI515" s="15"/>
      <c r="AJ515" s="16"/>
      <c r="AL515" s="15"/>
      <c r="AM515" s="16"/>
      <c r="AO515" s="15"/>
      <c r="AP515" s="16"/>
      <c r="AR515" s="15"/>
      <c r="AS515" s="16"/>
      <c r="AU515" s="15"/>
      <c r="AV515" s="16"/>
      <c r="AX515" s="15"/>
      <c r="AY515" s="400"/>
      <c r="BA515" s="15"/>
      <c r="BB515" s="16"/>
      <c r="BD515" s="15"/>
      <c r="BE515" s="16"/>
      <c r="BG515" s="15"/>
      <c r="BH515" s="16"/>
      <c r="BJ515" s="15"/>
      <c r="BK515" s="16"/>
      <c r="BM515" s="15"/>
      <c r="BN515" s="16"/>
      <c r="BP515" s="15"/>
      <c r="BQ515" s="16"/>
      <c r="BS515" s="15"/>
      <c r="BT515" s="16"/>
      <c r="BV515" s="15"/>
      <c r="BW515" s="16"/>
      <c r="BY515" s="15"/>
      <c r="BZ515" s="16"/>
      <c r="CB515" s="15"/>
      <c r="CC515" s="16"/>
      <c r="CE515" s="15"/>
      <c r="CF515" s="16"/>
      <c r="CH515" s="15"/>
      <c r="CI515" s="16"/>
      <c r="CK515" s="234"/>
      <c r="CL515" s="235"/>
      <c r="CN515" s="15"/>
      <c r="CO515" s="16"/>
    </row>
    <row r="516" spans="1:93" ht="24.95" customHeight="1">
      <c r="A516" s="407" t="str">
        <f ca="1">IFERROR(IF(INDIRECT($A$14&amp;ROW())&lt;&gt;"",COUNTIF(Summary!$B$30:$B$1105,INDIRECT($A$14&amp;ROW())),""),"")</f>
        <v/>
      </c>
      <c r="B516" s="34"/>
      <c r="C516" s="16"/>
      <c r="E516" s="15"/>
      <c r="F516" s="16"/>
      <c r="H516" s="15"/>
      <c r="I516" s="16"/>
      <c r="K516" s="15"/>
      <c r="L516" s="16"/>
      <c r="N516" s="15"/>
      <c r="O516" s="16"/>
      <c r="Q516" s="15"/>
      <c r="R516" s="16"/>
      <c r="T516" s="15"/>
      <c r="U516" s="16"/>
      <c r="W516" s="15"/>
      <c r="X516" s="16"/>
      <c r="Z516" s="15"/>
      <c r="AA516" s="16"/>
      <c r="AC516" s="15"/>
      <c r="AD516" s="16"/>
      <c r="AF516" s="15"/>
      <c r="AG516" s="16"/>
      <c r="AI516" s="15"/>
      <c r="AJ516" s="16"/>
      <c r="AL516" s="15"/>
      <c r="AM516" s="16"/>
      <c r="AO516" s="15"/>
      <c r="AP516" s="16"/>
      <c r="AR516" s="15"/>
      <c r="AS516" s="16"/>
      <c r="AU516" s="15"/>
      <c r="AV516" s="16"/>
      <c r="AX516" s="15"/>
      <c r="AY516" s="400"/>
      <c r="BA516" s="15"/>
      <c r="BB516" s="16"/>
      <c r="BD516" s="15"/>
      <c r="BE516" s="16"/>
      <c r="BG516" s="15"/>
      <c r="BH516" s="16"/>
      <c r="BJ516" s="15"/>
      <c r="BK516" s="16"/>
      <c r="BM516" s="15"/>
      <c r="BN516" s="16"/>
      <c r="BP516" s="15"/>
      <c r="BQ516" s="16"/>
      <c r="BS516" s="15"/>
      <c r="BT516" s="16"/>
      <c r="BV516" s="15"/>
      <c r="BW516" s="16"/>
      <c r="BY516" s="15"/>
      <c r="BZ516" s="16"/>
      <c r="CB516" s="15"/>
      <c r="CC516" s="16"/>
      <c r="CE516" s="15"/>
      <c r="CF516" s="16"/>
      <c r="CH516" s="15"/>
      <c r="CI516" s="16"/>
      <c r="CK516" s="234"/>
      <c r="CL516" s="235"/>
      <c r="CN516" s="15"/>
      <c r="CO516" s="16"/>
    </row>
    <row r="517" spans="1:93" ht="24.95" customHeight="1">
      <c r="A517" s="407" t="str">
        <f ca="1">IFERROR(IF(INDIRECT($A$14&amp;ROW())&lt;&gt;"",COUNTIF(Summary!$B$30:$B$1105,INDIRECT($A$14&amp;ROW())),""),"")</f>
        <v/>
      </c>
      <c r="B517" s="34"/>
      <c r="C517" s="16"/>
      <c r="E517" s="15"/>
      <c r="F517" s="16"/>
      <c r="H517" s="15"/>
      <c r="I517" s="16"/>
      <c r="K517" s="15"/>
      <c r="L517" s="16"/>
      <c r="N517" s="15"/>
      <c r="O517" s="16"/>
      <c r="Q517" s="15"/>
      <c r="R517" s="16"/>
      <c r="T517" s="15"/>
      <c r="U517" s="16"/>
      <c r="W517" s="15"/>
      <c r="X517" s="16"/>
      <c r="Z517" s="15"/>
      <c r="AA517" s="16"/>
      <c r="AC517" s="15"/>
      <c r="AD517" s="16"/>
      <c r="AF517" s="15"/>
      <c r="AG517" s="16"/>
      <c r="AI517" s="15"/>
      <c r="AJ517" s="16"/>
      <c r="AL517" s="15"/>
      <c r="AM517" s="16"/>
      <c r="AO517" s="15"/>
      <c r="AP517" s="16"/>
      <c r="AR517" s="15"/>
      <c r="AS517" s="16"/>
      <c r="AU517" s="15"/>
      <c r="AV517" s="16"/>
      <c r="AX517" s="15"/>
      <c r="AY517" s="400"/>
      <c r="BA517" s="15"/>
      <c r="BB517" s="16"/>
      <c r="BD517" s="15"/>
      <c r="BE517" s="16"/>
      <c r="BG517" s="15"/>
      <c r="BH517" s="16"/>
      <c r="BJ517" s="15"/>
      <c r="BK517" s="16"/>
      <c r="BM517" s="15"/>
      <c r="BN517" s="16"/>
      <c r="BP517" s="15"/>
      <c r="BQ517" s="16"/>
      <c r="BS517" s="15"/>
      <c r="BT517" s="16"/>
      <c r="BV517" s="15"/>
      <c r="BW517" s="16"/>
      <c r="BY517" s="15"/>
      <c r="BZ517" s="16"/>
      <c r="CB517" s="15"/>
      <c r="CC517" s="16"/>
      <c r="CE517" s="15"/>
      <c r="CF517" s="16"/>
      <c r="CH517" s="15"/>
      <c r="CI517" s="16"/>
      <c r="CK517" s="234"/>
      <c r="CL517" s="235"/>
      <c r="CN517" s="15"/>
      <c r="CO517" s="16"/>
    </row>
    <row r="518" spans="1:93" ht="24.95" customHeight="1">
      <c r="A518" s="407" t="str">
        <f ca="1">IFERROR(IF(INDIRECT($A$14&amp;ROW())&lt;&gt;"",COUNTIF(Summary!$B$30:$B$1105,INDIRECT($A$14&amp;ROW())),""),"")</f>
        <v/>
      </c>
      <c r="B518" s="34"/>
      <c r="C518" s="16"/>
      <c r="E518" s="15"/>
      <c r="F518" s="16"/>
      <c r="H518" s="15"/>
      <c r="I518" s="16"/>
      <c r="K518" s="15"/>
      <c r="L518" s="16"/>
      <c r="N518" s="15"/>
      <c r="O518" s="16"/>
      <c r="Q518" s="15"/>
      <c r="R518" s="16"/>
      <c r="T518" s="15"/>
      <c r="U518" s="16"/>
      <c r="W518" s="15"/>
      <c r="X518" s="16"/>
      <c r="Z518" s="15"/>
      <c r="AA518" s="16"/>
      <c r="AC518" s="15"/>
      <c r="AD518" s="16"/>
      <c r="AF518" s="15"/>
      <c r="AG518" s="16"/>
      <c r="AI518" s="15"/>
      <c r="AJ518" s="16"/>
      <c r="AL518" s="15"/>
      <c r="AM518" s="16"/>
      <c r="AO518" s="15"/>
      <c r="AP518" s="16"/>
      <c r="AR518" s="15"/>
      <c r="AS518" s="16"/>
      <c r="AU518" s="15"/>
      <c r="AV518" s="16"/>
      <c r="AX518" s="15"/>
      <c r="AY518" s="400"/>
      <c r="BA518" s="15"/>
      <c r="BB518" s="16"/>
      <c r="BD518" s="15"/>
      <c r="BE518" s="16"/>
      <c r="BG518" s="15"/>
      <c r="BH518" s="16"/>
      <c r="BJ518" s="15"/>
      <c r="BK518" s="16"/>
      <c r="BM518" s="15"/>
      <c r="BN518" s="16"/>
      <c r="BP518" s="15"/>
      <c r="BQ518" s="16"/>
      <c r="BS518" s="15"/>
      <c r="BT518" s="16"/>
      <c r="BV518" s="15"/>
      <c r="BW518" s="16"/>
      <c r="BY518" s="15"/>
      <c r="BZ518" s="16"/>
      <c r="CB518" s="15"/>
      <c r="CC518" s="16"/>
      <c r="CE518" s="15"/>
      <c r="CF518" s="16"/>
      <c r="CH518" s="15"/>
      <c r="CI518" s="16"/>
      <c r="CK518" s="234"/>
      <c r="CL518" s="235"/>
      <c r="CN518" s="15"/>
      <c r="CO518" s="16"/>
    </row>
    <row r="519" spans="1:93" ht="24.95" customHeight="1">
      <c r="A519" s="407" t="str">
        <f ca="1">IFERROR(IF(INDIRECT($A$14&amp;ROW())&lt;&gt;"",COUNTIF(Summary!$B$30:$B$1105,INDIRECT($A$14&amp;ROW())),""),"")</f>
        <v/>
      </c>
      <c r="B519" s="34"/>
      <c r="C519" s="16"/>
      <c r="E519" s="15"/>
      <c r="F519" s="16"/>
      <c r="H519" s="15"/>
      <c r="I519" s="16"/>
      <c r="K519" s="15"/>
      <c r="L519" s="16"/>
      <c r="N519" s="15"/>
      <c r="O519" s="16"/>
      <c r="Q519" s="15"/>
      <c r="R519" s="16"/>
      <c r="T519" s="15"/>
      <c r="U519" s="16"/>
      <c r="W519" s="15"/>
      <c r="X519" s="16"/>
      <c r="Z519" s="15"/>
      <c r="AA519" s="16"/>
      <c r="AC519" s="15"/>
      <c r="AD519" s="16"/>
      <c r="AF519" s="15"/>
      <c r="AG519" s="16"/>
      <c r="AI519" s="15"/>
      <c r="AJ519" s="16"/>
      <c r="AL519" s="15"/>
      <c r="AM519" s="16"/>
      <c r="AO519" s="15"/>
      <c r="AP519" s="16"/>
      <c r="AR519" s="15"/>
      <c r="AS519" s="16"/>
      <c r="AU519" s="15"/>
      <c r="AV519" s="16"/>
      <c r="AX519" s="15"/>
      <c r="AY519" s="400"/>
      <c r="BA519" s="15"/>
      <c r="BB519" s="16"/>
      <c r="BD519" s="15"/>
      <c r="BE519" s="16"/>
      <c r="BG519" s="15"/>
      <c r="BH519" s="16"/>
      <c r="BJ519" s="15"/>
      <c r="BK519" s="16"/>
      <c r="BM519" s="15"/>
      <c r="BN519" s="16"/>
      <c r="BP519" s="15"/>
      <c r="BQ519" s="16"/>
      <c r="BS519" s="15"/>
      <c r="BT519" s="16"/>
      <c r="BV519" s="15"/>
      <c r="BW519" s="16"/>
      <c r="BY519" s="15"/>
      <c r="BZ519" s="16"/>
      <c r="CB519" s="15"/>
      <c r="CC519" s="16"/>
      <c r="CE519" s="15"/>
      <c r="CF519" s="16"/>
      <c r="CH519" s="15"/>
      <c r="CI519" s="16"/>
      <c r="CK519" s="234"/>
      <c r="CL519" s="235"/>
      <c r="CN519" s="15"/>
      <c r="CO519" s="16"/>
    </row>
    <row r="520" spans="1:93" ht="24.95" customHeight="1">
      <c r="A520" s="407" t="str">
        <f ca="1">IFERROR(IF(INDIRECT($A$14&amp;ROW())&lt;&gt;"",COUNTIF(Summary!$B$30:$B$1105,INDIRECT($A$14&amp;ROW())),""),"")</f>
        <v/>
      </c>
      <c r="B520" s="34"/>
      <c r="C520" s="16"/>
      <c r="E520" s="15"/>
      <c r="F520" s="16"/>
      <c r="H520" s="15"/>
      <c r="I520" s="16"/>
      <c r="K520" s="15"/>
      <c r="L520" s="16"/>
      <c r="N520" s="15"/>
      <c r="O520" s="16"/>
      <c r="Q520" s="15"/>
      <c r="R520" s="16"/>
      <c r="T520" s="15"/>
      <c r="U520" s="16"/>
      <c r="W520" s="15"/>
      <c r="X520" s="16"/>
      <c r="Z520" s="15"/>
      <c r="AA520" s="16"/>
      <c r="AC520" s="15"/>
      <c r="AD520" s="16"/>
      <c r="AF520" s="15"/>
      <c r="AG520" s="16"/>
      <c r="AI520" s="15"/>
      <c r="AJ520" s="16"/>
      <c r="AL520" s="15"/>
      <c r="AM520" s="16"/>
      <c r="AO520" s="15"/>
      <c r="AP520" s="16"/>
      <c r="AR520" s="15"/>
      <c r="AS520" s="16"/>
      <c r="AU520" s="15"/>
      <c r="AV520" s="16"/>
      <c r="AX520" s="15"/>
      <c r="AY520" s="400"/>
      <c r="BA520" s="15"/>
      <c r="BB520" s="16"/>
      <c r="BD520" s="15"/>
      <c r="BE520" s="16"/>
      <c r="BG520" s="15"/>
      <c r="BH520" s="16"/>
      <c r="BJ520" s="15"/>
      <c r="BK520" s="16"/>
      <c r="BM520" s="15"/>
      <c r="BN520" s="16"/>
      <c r="BP520" s="15"/>
      <c r="BQ520" s="16"/>
      <c r="BS520" s="15"/>
      <c r="BT520" s="16"/>
      <c r="BV520" s="15"/>
      <c r="BW520" s="16"/>
      <c r="BY520" s="15"/>
      <c r="BZ520" s="16"/>
      <c r="CB520" s="15"/>
      <c r="CC520" s="16"/>
      <c r="CE520" s="15"/>
      <c r="CF520" s="16"/>
      <c r="CH520" s="15"/>
      <c r="CI520" s="16"/>
      <c r="CK520" s="234"/>
      <c r="CL520" s="235"/>
      <c r="CN520" s="15"/>
      <c r="CO520" s="16"/>
    </row>
    <row r="521" spans="1:93" ht="24.95" customHeight="1">
      <c r="A521" s="407" t="str">
        <f ca="1">IFERROR(IF(INDIRECT($A$14&amp;ROW())&lt;&gt;"",COUNTIF(Summary!$B$30:$B$1105,INDIRECT($A$14&amp;ROW())),""),"")</f>
        <v/>
      </c>
      <c r="B521" s="34"/>
      <c r="C521" s="16"/>
      <c r="E521" s="15"/>
      <c r="F521" s="16"/>
      <c r="H521" s="15"/>
      <c r="I521" s="16"/>
      <c r="K521" s="15"/>
      <c r="L521" s="16"/>
      <c r="N521" s="15"/>
      <c r="O521" s="16"/>
      <c r="Q521" s="15"/>
      <c r="R521" s="16"/>
      <c r="T521" s="15"/>
      <c r="U521" s="16"/>
      <c r="W521" s="15"/>
      <c r="X521" s="16"/>
      <c r="Z521" s="15"/>
      <c r="AA521" s="16"/>
      <c r="AC521" s="15"/>
      <c r="AD521" s="16"/>
      <c r="AF521" s="15"/>
      <c r="AG521" s="16"/>
      <c r="AI521" s="15"/>
      <c r="AJ521" s="16"/>
      <c r="AL521" s="15"/>
      <c r="AM521" s="16"/>
      <c r="AO521" s="15"/>
      <c r="AP521" s="16"/>
      <c r="AR521" s="15"/>
      <c r="AS521" s="16"/>
      <c r="AU521" s="15"/>
      <c r="AV521" s="16"/>
      <c r="AX521" s="15"/>
      <c r="AY521" s="400"/>
      <c r="BA521" s="15"/>
      <c r="BB521" s="16"/>
      <c r="BD521" s="15"/>
      <c r="BE521" s="16"/>
      <c r="BG521" s="15"/>
      <c r="BH521" s="16"/>
      <c r="BJ521" s="15"/>
      <c r="BK521" s="16"/>
      <c r="BM521" s="15"/>
      <c r="BN521" s="16"/>
      <c r="BP521" s="15"/>
      <c r="BQ521" s="16"/>
      <c r="BS521" s="15"/>
      <c r="BT521" s="16"/>
      <c r="BV521" s="15"/>
      <c r="BW521" s="16"/>
      <c r="BY521" s="15"/>
      <c r="BZ521" s="16"/>
      <c r="CB521" s="15"/>
      <c r="CC521" s="16"/>
      <c r="CE521" s="15"/>
      <c r="CF521" s="16"/>
      <c r="CH521" s="15"/>
      <c r="CI521" s="16"/>
      <c r="CK521" s="234"/>
      <c r="CL521" s="235"/>
      <c r="CN521" s="15"/>
      <c r="CO521" s="16"/>
    </row>
    <row r="522" spans="1:93" ht="24.95" customHeight="1">
      <c r="A522" s="407" t="str">
        <f ca="1">IFERROR(IF(INDIRECT($A$14&amp;ROW())&lt;&gt;"",COUNTIF(Summary!$B$30:$B$1105,INDIRECT($A$14&amp;ROW())),""),"")</f>
        <v/>
      </c>
      <c r="B522" s="34"/>
      <c r="C522" s="16"/>
      <c r="E522" s="15"/>
      <c r="F522" s="16"/>
      <c r="H522" s="15"/>
      <c r="I522" s="16"/>
      <c r="K522" s="15"/>
      <c r="L522" s="16"/>
      <c r="N522" s="15"/>
      <c r="O522" s="16"/>
      <c r="Q522" s="15"/>
      <c r="R522" s="16"/>
      <c r="T522" s="15"/>
      <c r="U522" s="16"/>
      <c r="W522" s="15"/>
      <c r="X522" s="16"/>
      <c r="Z522" s="15"/>
      <c r="AA522" s="16"/>
      <c r="AC522" s="15"/>
      <c r="AD522" s="16"/>
      <c r="AF522" s="15"/>
      <c r="AG522" s="16"/>
      <c r="AI522" s="15"/>
      <c r="AJ522" s="16"/>
      <c r="AL522" s="15"/>
      <c r="AM522" s="16"/>
      <c r="AO522" s="15"/>
      <c r="AP522" s="16"/>
      <c r="AR522" s="15"/>
      <c r="AS522" s="16"/>
      <c r="AU522" s="15"/>
      <c r="AV522" s="16"/>
      <c r="AX522" s="15"/>
      <c r="AY522" s="400"/>
      <c r="BA522" s="15"/>
      <c r="BB522" s="16"/>
      <c r="BD522" s="15"/>
      <c r="BE522" s="16"/>
      <c r="BG522" s="15"/>
      <c r="BH522" s="16"/>
      <c r="BJ522" s="15"/>
      <c r="BK522" s="16"/>
      <c r="BM522" s="15"/>
      <c r="BN522" s="16"/>
      <c r="BP522" s="15"/>
      <c r="BQ522" s="16"/>
      <c r="BS522" s="15"/>
      <c r="BT522" s="16"/>
      <c r="BV522" s="15"/>
      <c r="BW522" s="16"/>
      <c r="BY522" s="15"/>
      <c r="BZ522" s="16"/>
      <c r="CB522" s="15"/>
      <c r="CC522" s="16"/>
      <c r="CE522" s="15"/>
      <c r="CF522" s="16"/>
      <c r="CH522" s="15"/>
      <c r="CI522" s="16"/>
      <c r="CK522" s="234"/>
      <c r="CL522" s="235"/>
      <c r="CN522" s="15"/>
      <c r="CO522" s="16"/>
    </row>
    <row r="523" spans="1:93" ht="24.95" customHeight="1">
      <c r="A523" s="407" t="str">
        <f ca="1">IFERROR(IF(INDIRECT($A$14&amp;ROW())&lt;&gt;"",COUNTIF(Summary!$B$30:$B$1105,INDIRECT($A$14&amp;ROW())),""),"")</f>
        <v/>
      </c>
      <c r="B523" s="34"/>
      <c r="C523" s="16"/>
      <c r="E523" s="15"/>
      <c r="F523" s="16"/>
      <c r="H523" s="15"/>
      <c r="I523" s="16"/>
      <c r="K523" s="15"/>
      <c r="L523" s="16"/>
      <c r="N523" s="15"/>
      <c r="O523" s="16"/>
      <c r="Q523" s="15"/>
      <c r="R523" s="16"/>
      <c r="T523" s="15"/>
      <c r="U523" s="16"/>
      <c r="W523" s="15"/>
      <c r="X523" s="16"/>
      <c r="Z523" s="15"/>
      <c r="AA523" s="16"/>
      <c r="AC523" s="15"/>
      <c r="AD523" s="16"/>
      <c r="AF523" s="15"/>
      <c r="AG523" s="16"/>
      <c r="AI523" s="15"/>
      <c r="AJ523" s="16"/>
      <c r="AL523" s="15"/>
      <c r="AM523" s="16"/>
      <c r="AO523" s="15"/>
      <c r="AP523" s="16"/>
      <c r="AR523" s="15"/>
      <c r="AS523" s="16"/>
      <c r="AU523" s="15"/>
      <c r="AV523" s="16"/>
      <c r="AX523" s="15"/>
      <c r="AY523" s="400"/>
      <c r="BA523" s="15"/>
      <c r="BB523" s="16"/>
      <c r="BD523" s="15"/>
      <c r="BE523" s="16"/>
      <c r="BG523" s="15"/>
      <c r="BH523" s="16"/>
      <c r="BJ523" s="15"/>
      <c r="BK523" s="16"/>
      <c r="BM523" s="15"/>
      <c r="BN523" s="16"/>
      <c r="BP523" s="15"/>
      <c r="BQ523" s="16"/>
      <c r="BS523" s="15"/>
      <c r="BT523" s="16"/>
      <c r="BV523" s="15"/>
      <c r="BW523" s="16"/>
      <c r="BY523" s="15"/>
      <c r="BZ523" s="16"/>
      <c r="CB523" s="15"/>
      <c r="CC523" s="16"/>
      <c r="CE523" s="15"/>
      <c r="CF523" s="16"/>
      <c r="CH523" s="15"/>
      <c r="CI523" s="16"/>
      <c r="CK523" s="234"/>
      <c r="CL523" s="235"/>
      <c r="CN523" s="15"/>
      <c r="CO523" s="16"/>
    </row>
    <row r="524" spans="1:93" ht="24.95" customHeight="1">
      <c r="A524" s="407" t="str">
        <f ca="1">IFERROR(IF(INDIRECT($A$14&amp;ROW())&lt;&gt;"",COUNTIF(Summary!$B$30:$B$1105,INDIRECT($A$14&amp;ROW())),""),"")</f>
        <v/>
      </c>
      <c r="B524" s="34"/>
      <c r="C524" s="16"/>
      <c r="E524" s="15"/>
      <c r="F524" s="16"/>
      <c r="H524" s="15"/>
      <c r="I524" s="16"/>
      <c r="K524" s="15"/>
      <c r="L524" s="16"/>
      <c r="N524" s="15"/>
      <c r="O524" s="16"/>
      <c r="Q524" s="15"/>
      <c r="R524" s="16"/>
      <c r="T524" s="15"/>
      <c r="U524" s="16"/>
      <c r="W524" s="15"/>
      <c r="X524" s="16"/>
      <c r="Z524" s="15"/>
      <c r="AA524" s="16"/>
      <c r="AC524" s="15"/>
      <c r="AD524" s="16"/>
      <c r="AF524" s="15"/>
      <c r="AG524" s="16"/>
      <c r="AI524" s="15"/>
      <c r="AJ524" s="16"/>
      <c r="AL524" s="15"/>
      <c r="AM524" s="16"/>
      <c r="AO524" s="15"/>
      <c r="AP524" s="16"/>
      <c r="AR524" s="15"/>
      <c r="AS524" s="16"/>
      <c r="AU524" s="15"/>
      <c r="AV524" s="16"/>
      <c r="AX524" s="15"/>
      <c r="AY524" s="400"/>
      <c r="BA524" s="15"/>
      <c r="BB524" s="16"/>
      <c r="BD524" s="15"/>
      <c r="BE524" s="16"/>
      <c r="BG524" s="15"/>
      <c r="BH524" s="16"/>
      <c r="BJ524" s="15"/>
      <c r="BK524" s="16"/>
      <c r="BM524" s="15"/>
      <c r="BN524" s="16"/>
      <c r="BP524" s="15"/>
      <c r="BQ524" s="16"/>
      <c r="BS524" s="15"/>
      <c r="BT524" s="16"/>
      <c r="BV524" s="15"/>
      <c r="BW524" s="16"/>
      <c r="BY524" s="15"/>
      <c r="BZ524" s="16"/>
      <c r="CB524" s="15"/>
      <c r="CC524" s="16"/>
      <c r="CE524" s="15"/>
      <c r="CF524" s="16"/>
      <c r="CH524" s="15"/>
      <c r="CI524" s="16"/>
      <c r="CK524" s="234"/>
      <c r="CL524" s="235"/>
      <c r="CN524" s="15"/>
      <c r="CO524" s="16"/>
    </row>
    <row r="525" spans="1:93" ht="24.95" customHeight="1">
      <c r="A525" s="407" t="str">
        <f ca="1">IFERROR(IF(INDIRECT($A$14&amp;ROW())&lt;&gt;"",COUNTIF(Summary!$B$30:$B$1105,INDIRECT($A$14&amp;ROW())),""),"")</f>
        <v/>
      </c>
      <c r="B525" s="34"/>
      <c r="C525" s="16"/>
      <c r="E525" s="15"/>
      <c r="F525" s="16"/>
      <c r="H525" s="15"/>
      <c r="I525" s="16"/>
      <c r="K525" s="15"/>
      <c r="L525" s="16"/>
      <c r="N525" s="15"/>
      <c r="O525" s="16"/>
      <c r="Q525" s="15"/>
      <c r="R525" s="16"/>
      <c r="T525" s="15"/>
      <c r="U525" s="16"/>
      <c r="W525" s="15"/>
      <c r="X525" s="16"/>
      <c r="Z525" s="15"/>
      <c r="AA525" s="16"/>
      <c r="AC525" s="15"/>
      <c r="AD525" s="16"/>
      <c r="AF525" s="15"/>
      <c r="AG525" s="16"/>
      <c r="AI525" s="15"/>
      <c r="AJ525" s="16"/>
      <c r="AL525" s="15"/>
      <c r="AM525" s="16"/>
      <c r="AO525" s="15"/>
      <c r="AP525" s="16"/>
      <c r="AR525" s="15"/>
      <c r="AS525" s="16"/>
      <c r="AU525" s="15"/>
      <c r="AV525" s="16"/>
      <c r="AX525" s="15"/>
      <c r="AY525" s="400"/>
      <c r="BA525" s="15"/>
      <c r="BB525" s="16"/>
      <c r="BD525" s="15"/>
      <c r="BE525" s="16"/>
      <c r="BG525" s="15"/>
      <c r="BH525" s="16"/>
      <c r="BJ525" s="15"/>
      <c r="BK525" s="16"/>
      <c r="BM525" s="15"/>
      <c r="BN525" s="16"/>
      <c r="BP525" s="15"/>
      <c r="BQ525" s="16"/>
      <c r="BS525" s="15"/>
      <c r="BT525" s="16"/>
      <c r="BV525" s="15"/>
      <c r="BW525" s="16"/>
      <c r="BY525" s="15"/>
      <c r="BZ525" s="16"/>
      <c r="CB525" s="15"/>
      <c r="CC525" s="16"/>
      <c r="CE525" s="15"/>
      <c r="CF525" s="16"/>
      <c r="CH525" s="15"/>
      <c r="CI525" s="16"/>
      <c r="CK525" s="234"/>
      <c r="CL525" s="235"/>
      <c r="CN525" s="15"/>
      <c r="CO525" s="16"/>
    </row>
    <row r="526" spans="1:93" ht="24.95" customHeight="1">
      <c r="A526" s="407" t="str">
        <f ca="1">IFERROR(IF(INDIRECT($A$14&amp;ROW())&lt;&gt;"",COUNTIF(Summary!$B$30:$B$1105,INDIRECT($A$14&amp;ROW())),""),"")</f>
        <v/>
      </c>
      <c r="B526" s="34"/>
      <c r="C526" s="16"/>
      <c r="E526" s="15"/>
      <c r="F526" s="16"/>
      <c r="H526" s="15"/>
      <c r="I526" s="16"/>
      <c r="K526" s="15"/>
      <c r="L526" s="16"/>
      <c r="N526" s="15"/>
      <c r="O526" s="16"/>
      <c r="Q526" s="15"/>
      <c r="R526" s="16"/>
      <c r="T526" s="15"/>
      <c r="U526" s="16"/>
      <c r="W526" s="15"/>
      <c r="X526" s="16"/>
      <c r="Z526" s="15"/>
      <c r="AA526" s="16"/>
      <c r="AC526" s="15"/>
      <c r="AD526" s="16"/>
      <c r="AF526" s="15"/>
      <c r="AG526" s="16"/>
      <c r="AI526" s="15"/>
      <c r="AJ526" s="16"/>
      <c r="AL526" s="15"/>
      <c r="AM526" s="16"/>
      <c r="AO526" s="15"/>
      <c r="AP526" s="16"/>
      <c r="AR526" s="15"/>
      <c r="AS526" s="16"/>
      <c r="AU526" s="15"/>
      <c r="AV526" s="16"/>
      <c r="AX526" s="15"/>
      <c r="AY526" s="400"/>
      <c r="BA526" s="15"/>
      <c r="BB526" s="16"/>
      <c r="BD526" s="15"/>
      <c r="BE526" s="16"/>
      <c r="BG526" s="15"/>
      <c r="BH526" s="16"/>
      <c r="BJ526" s="15"/>
      <c r="BK526" s="16"/>
      <c r="BM526" s="15"/>
      <c r="BN526" s="16"/>
      <c r="BP526" s="15"/>
      <c r="BQ526" s="16"/>
      <c r="BS526" s="15"/>
      <c r="BT526" s="16"/>
      <c r="BV526" s="15"/>
      <c r="BW526" s="16"/>
      <c r="BY526" s="15"/>
      <c r="BZ526" s="16"/>
      <c r="CB526" s="15"/>
      <c r="CC526" s="16"/>
      <c r="CE526" s="15"/>
      <c r="CF526" s="16"/>
      <c r="CH526" s="15"/>
      <c r="CI526" s="16"/>
      <c r="CK526" s="234"/>
      <c r="CL526" s="235"/>
      <c r="CN526" s="15"/>
      <c r="CO526" s="16"/>
    </row>
    <row r="527" spans="1:93" ht="24.95" customHeight="1">
      <c r="A527" s="407" t="str">
        <f ca="1">IFERROR(IF(INDIRECT($A$14&amp;ROW())&lt;&gt;"",COUNTIF(Summary!$B$30:$B$1105,INDIRECT($A$14&amp;ROW())),""),"")</f>
        <v/>
      </c>
      <c r="B527" s="34"/>
      <c r="C527" s="16"/>
      <c r="E527" s="15"/>
      <c r="F527" s="16"/>
      <c r="H527" s="15"/>
      <c r="I527" s="16"/>
      <c r="K527" s="15"/>
      <c r="L527" s="16"/>
      <c r="N527" s="15"/>
      <c r="O527" s="16"/>
      <c r="Q527" s="15"/>
      <c r="R527" s="16"/>
      <c r="T527" s="15"/>
      <c r="U527" s="16"/>
      <c r="W527" s="15"/>
      <c r="X527" s="16"/>
      <c r="Z527" s="15"/>
      <c r="AA527" s="16"/>
      <c r="AC527" s="15"/>
      <c r="AD527" s="16"/>
      <c r="AF527" s="15"/>
      <c r="AG527" s="16"/>
      <c r="AI527" s="15"/>
      <c r="AJ527" s="16"/>
      <c r="AL527" s="15"/>
      <c r="AM527" s="16"/>
      <c r="AO527" s="15"/>
      <c r="AP527" s="16"/>
      <c r="AR527" s="15"/>
      <c r="AS527" s="16"/>
      <c r="AU527" s="15"/>
      <c r="AV527" s="16"/>
      <c r="AX527" s="15"/>
      <c r="AY527" s="400"/>
      <c r="BA527" s="15"/>
      <c r="BB527" s="16"/>
      <c r="BD527" s="15"/>
      <c r="BE527" s="16"/>
      <c r="BG527" s="15"/>
      <c r="BH527" s="16"/>
      <c r="BJ527" s="15"/>
      <c r="BK527" s="16"/>
      <c r="BM527" s="15"/>
      <c r="BN527" s="16"/>
      <c r="BP527" s="15"/>
      <c r="BQ527" s="16"/>
      <c r="BS527" s="15"/>
      <c r="BT527" s="16"/>
      <c r="BV527" s="15"/>
      <c r="BW527" s="16"/>
      <c r="BY527" s="15"/>
      <c r="BZ527" s="16"/>
      <c r="CB527" s="15"/>
      <c r="CC527" s="16"/>
      <c r="CE527" s="15"/>
      <c r="CF527" s="16"/>
      <c r="CH527" s="15"/>
      <c r="CI527" s="16"/>
      <c r="CK527" s="234"/>
      <c r="CL527" s="235"/>
      <c r="CN527" s="15"/>
      <c r="CO527" s="16"/>
    </row>
    <row r="528" spans="1:93" ht="24.95" customHeight="1">
      <c r="A528" s="407" t="str">
        <f ca="1">IFERROR(IF(INDIRECT($A$14&amp;ROW())&lt;&gt;"",COUNTIF(Summary!$B$30:$B$1105,INDIRECT($A$14&amp;ROW())),""),"")</f>
        <v/>
      </c>
      <c r="B528" s="34"/>
      <c r="C528" s="16"/>
      <c r="E528" s="15"/>
      <c r="F528" s="16"/>
      <c r="H528" s="15"/>
      <c r="I528" s="16"/>
      <c r="K528" s="15"/>
      <c r="L528" s="16"/>
      <c r="N528" s="15"/>
      <c r="O528" s="16"/>
      <c r="Q528" s="15"/>
      <c r="R528" s="16"/>
      <c r="T528" s="15"/>
      <c r="U528" s="16"/>
      <c r="W528" s="15"/>
      <c r="X528" s="16"/>
      <c r="Z528" s="15"/>
      <c r="AA528" s="16"/>
      <c r="AC528" s="15"/>
      <c r="AD528" s="16"/>
      <c r="AF528" s="15"/>
      <c r="AG528" s="16"/>
      <c r="AI528" s="15"/>
      <c r="AJ528" s="16"/>
      <c r="AL528" s="15"/>
      <c r="AM528" s="16"/>
      <c r="AO528" s="15"/>
      <c r="AP528" s="16"/>
      <c r="AR528" s="15"/>
      <c r="AS528" s="16"/>
      <c r="AU528" s="15"/>
      <c r="AV528" s="16"/>
      <c r="AX528" s="15"/>
      <c r="AY528" s="400"/>
      <c r="BA528" s="15"/>
      <c r="BB528" s="16"/>
      <c r="BD528" s="15"/>
      <c r="BE528" s="16"/>
      <c r="BG528" s="15"/>
      <c r="BH528" s="16"/>
      <c r="BJ528" s="15"/>
      <c r="BK528" s="16"/>
      <c r="BM528" s="15"/>
      <c r="BN528" s="16"/>
      <c r="BP528" s="15"/>
      <c r="BQ528" s="16"/>
      <c r="BS528" s="15"/>
      <c r="BT528" s="16"/>
      <c r="BV528" s="15"/>
      <c r="BW528" s="16"/>
      <c r="BY528" s="15"/>
      <c r="BZ528" s="16"/>
      <c r="CB528" s="15"/>
      <c r="CC528" s="16"/>
      <c r="CE528" s="15"/>
      <c r="CF528" s="16"/>
      <c r="CH528" s="15"/>
      <c r="CI528" s="16"/>
      <c r="CK528" s="234"/>
      <c r="CL528" s="235"/>
      <c r="CN528" s="15"/>
      <c r="CO528" s="16"/>
    </row>
    <row r="529" spans="1:93" ht="24.95" customHeight="1">
      <c r="A529" s="407" t="str">
        <f ca="1">IFERROR(IF(INDIRECT($A$14&amp;ROW())&lt;&gt;"",COUNTIF(Summary!$B$30:$B$1105,INDIRECT($A$14&amp;ROW())),""),"")</f>
        <v/>
      </c>
      <c r="B529" s="34"/>
      <c r="C529" s="16"/>
      <c r="E529" s="15"/>
      <c r="F529" s="16"/>
      <c r="H529" s="15"/>
      <c r="I529" s="16"/>
      <c r="K529" s="15"/>
      <c r="L529" s="16"/>
      <c r="N529" s="15"/>
      <c r="O529" s="16"/>
      <c r="Q529" s="15"/>
      <c r="R529" s="16"/>
      <c r="T529" s="15"/>
      <c r="U529" s="16"/>
      <c r="W529" s="15"/>
      <c r="X529" s="16"/>
      <c r="Z529" s="15"/>
      <c r="AA529" s="16"/>
      <c r="AC529" s="15"/>
      <c r="AD529" s="16"/>
      <c r="AF529" s="15"/>
      <c r="AG529" s="16"/>
      <c r="AI529" s="15"/>
      <c r="AJ529" s="16"/>
      <c r="AL529" s="15"/>
      <c r="AM529" s="16"/>
      <c r="AO529" s="15"/>
      <c r="AP529" s="16"/>
      <c r="AR529" s="15"/>
      <c r="AS529" s="16"/>
      <c r="AU529" s="15"/>
      <c r="AV529" s="16"/>
      <c r="AX529" s="15"/>
      <c r="AY529" s="400"/>
      <c r="BA529" s="15"/>
      <c r="BB529" s="16"/>
      <c r="BD529" s="15"/>
      <c r="BE529" s="16"/>
      <c r="BG529" s="15"/>
      <c r="BH529" s="16"/>
      <c r="BJ529" s="15"/>
      <c r="BK529" s="16"/>
      <c r="BM529" s="15"/>
      <c r="BN529" s="16"/>
      <c r="BP529" s="15"/>
      <c r="BQ529" s="16"/>
      <c r="BS529" s="15"/>
      <c r="BT529" s="16"/>
      <c r="BV529" s="15"/>
      <c r="BW529" s="16"/>
      <c r="BY529" s="15"/>
      <c r="BZ529" s="16"/>
      <c r="CB529" s="15"/>
      <c r="CC529" s="16"/>
      <c r="CE529" s="15"/>
      <c r="CF529" s="16"/>
      <c r="CH529" s="15"/>
      <c r="CI529" s="16"/>
      <c r="CK529" s="234"/>
      <c r="CL529" s="235"/>
      <c r="CN529" s="15"/>
      <c r="CO529" s="16"/>
    </row>
    <row r="530" spans="1:93" ht="24.95" customHeight="1">
      <c r="A530" s="407" t="str">
        <f ca="1">IFERROR(IF(INDIRECT($A$14&amp;ROW())&lt;&gt;"",COUNTIF(Summary!$B$30:$B$1105,INDIRECT($A$14&amp;ROW())),""),"")</f>
        <v/>
      </c>
      <c r="B530" s="34"/>
      <c r="C530" s="16"/>
      <c r="E530" s="15"/>
      <c r="F530" s="16"/>
      <c r="H530" s="15"/>
      <c r="I530" s="16"/>
      <c r="K530" s="15"/>
      <c r="L530" s="16"/>
      <c r="N530" s="15"/>
      <c r="O530" s="16"/>
      <c r="Q530" s="15"/>
      <c r="R530" s="16"/>
      <c r="T530" s="15"/>
      <c r="U530" s="16"/>
      <c r="W530" s="15"/>
      <c r="X530" s="16"/>
      <c r="Z530" s="15"/>
      <c r="AA530" s="16"/>
      <c r="AC530" s="15"/>
      <c r="AD530" s="16"/>
      <c r="AF530" s="15"/>
      <c r="AG530" s="16"/>
      <c r="AI530" s="15"/>
      <c r="AJ530" s="16"/>
      <c r="AL530" s="15"/>
      <c r="AM530" s="16"/>
      <c r="AO530" s="15"/>
      <c r="AP530" s="16"/>
      <c r="AR530" s="15"/>
      <c r="AS530" s="16"/>
      <c r="AU530" s="15"/>
      <c r="AV530" s="16"/>
      <c r="AX530" s="15"/>
      <c r="AY530" s="400"/>
      <c r="BA530" s="15"/>
      <c r="BB530" s="16"/>
      <c r="BD530" s="15"/>
      <c r="BE530" s="16"/>
      <c r="BG530" s="15"/>
      <c r="BH530" s="16"/>
      <c r="BJ530" s="15"/>
      <c r="BK530" s="16"/>
      <c r="BM530" s="15"/>
      <c r="BN530" s="16"/>
      <c r="BP530" s="15"/>
      <c r="BQ530" s="16"/>
      <c r="BS530" s="15"/>
      <c r="BT530" s="16"/>
      <c r="BV530" s="15"/>
      <c r="BW530" s="16"/>
      <c r="BY530" s="15"/>
      <c r="BZ530" s="16"/>
      <c r="CB530" s="15"/>
      <c r="CC530" s="16"/>
      <c r="CE530" s="15"/>
      <c r="CF530" s="16"/>
      <c r="CH530" s="15"/>
      <c r="CI530" s="16"/>
      <c r="CK530" s="234"/>
      <c r="CL530" s="235"/>
      <c r="CN530" s="15"/>
      <c r="CO530" s="16"/>
    </row>
    <row r="531" spans="1:93" ht="24.95" customHeight="1">
      <c r="A531" s="407" t="str">
        <f ca="1">IFERROR(IF(INDIRECT($A$14&amp;ROW())&lt;&gt;"",COUNTIF(Summary!$B$30:$B$1105,INDIRECT($A$14&amp;ROW())),""),"")</f>
        <v/>
      </c>
      <c r="B531" s="34"/>
      <c r="C531" s="16"/>
      <c r="E531" s="15"/>
      <c r="F531" s="16"/>
      <c r="H531" s="15"/>
      <c r="I531" s="16"/>
      <c r="K531" s="15"/>
      <c r="L531" s="16"/>
      <c r="N531" s="15"/>
      <c r="O531" s="16"/>
      <c r="Q531" s="15"/>
      <c r="R531" s="16"/>
      <c r="T531" s="15"/>
      <c r="U531" s="16"/>
      <c r="W531" s="15"/>
      <c r="X531" s="16"/>
      <c r="Z531" s="15"/>
      <c r="AA531" s="16"/>
      <c r="AC531" s="15"/>
      <c r="AD531" s="16"/>
      <c r="AF531" s="15"/>
      <c r="AG531" s="16"/>
      <c r="AI531" s="15"/>
      <c r="AJ531" s="16"/>
      <c r="AL531" s="15"/>
      <c r="AM531" s="16"/>
      <c r="AO531" s="15"/>
      <c r="AP531" s="16"/>
      <c r="AR531" s="15"/>
      <c r="AS531" s="16"/>
      <c r="AU531" s="15"/>
      <c r="AV531" s="16"/>
      <c r="AX531" s="15"/>
      <c r="AY531" s="400"/>
      <c r="BA531" s="15"/>
      <c r="BB531" s="16"/>
      <c r="BD531" s="15"/>
      <c r="BE531" s="16"/>
      <c r="BG531" s="15"/>
      <c r="BH531" s="16"/>
      <c r="BJ531" s="15"/>
      <c r="BK531" s="16"/>
      <c r="BM531" s="15"/>
      <c r="BN531" s="16"/>
      <c r="BP531" s="15"/>
      <c r="BQ531" s="16"/>
      <c r="BS531" s="15"/>
      <c r="BT531" s="16"/>
      <c r="BV531" s="15"/>
      <c r="BW531" s="16"/>
      <c r="BY531" s="15"/>
      <c r="BZ531" s="16"/>
      <c r="CB531" s="15"/>
      <c r="CC531" s="16"/>
      <c r="CE531" s="15"/>
      <c r="CF531" s="16"/>
      <c r="CH531" s="15"/>
      <c r="CI531" s="16"/>
      <c r="CK531" s="234"/>
      <c r="CL531" s="235"/>
      <c r="CN531" s="15"/>
      <c r="CO531" s="16"/>
    </row>
    <row r="532" spans="1:93" ht="24.95" customHeight="1">
      <c r="A532" s="407" t="str">
        <f ca="1">IFERROR(IF(INDIRECT($A$14&amp;ROW())&lt;&gt;"",COUNTIF(Summary!$B$30:$B$1105,INDIRECT($A$14&amp;ROW())),""),"")</f>
        <v/>
      </c>
      <c r="B532" s="34"/>
      <c r="C532" s="16"/>
      <c r="E532" s="15"/>
      <c r="F532" s="16"/>
      <c r="H532" s="15"/>
      <c r="I532" s="16"/>
      <c r="K532" s="15"/>
      <c r="L532" s="16"/>
      <c r="N532" s="15"/>
      <c r="O532" s="16"/>
      <c r="Q532" s="15"/>
      <c r="R532" s="16"/>
      <c r="T532" s="15"/>
      <c r="U532" s="16"/>
      <c r="W532" s="15"/>
      <c r="X532" s="16"/>
      <c r="Z532" s="15"/>
      <c r="AA532" s="16"/>
      <c r="AC532" s="15"/>
      <c r="AD532" s="16"/>
      <c r="AF532" s="15"/>
      <c r="AG532" s="16"/>
      <c r="AI532" s="15"/>
      <c r="AJ532" s="16"/>
      <c r="AL532" s="15"/>
      <c r="AM532" s="16"/>
      <c r="AO532" s="15"/>
      <c r="AP532" s="16"/>
      <c r="AR532" s="15"/>
      <c r="AS532" s="16"/>
      <c r="AU532" s="15"/>
      <c r="AV532" s="16"/>
      <c r="AX532" s="15"/>
      <c r="AY532" s="400"/>
      <c r="BA532" s="15"/>
      <c r="BB532" s="16"/>
      <c r="BD532" s="15"/>
      <c r="BE532" s="16"/>
      <c r="BG532" s="15"/>
      <c r="BH532" s="16"/>
      <c r="BJ532" s="15"/>
      <c r="BK532" s="16"/>
      <c r="BM532" s="15"/>
      <c r="BN532" s="16"/>
      <c r="BP532" s="15"/>
      <c r="BQ532" s="16"/>
      <c r="BS532" s="15"/>
      <c r="BT532" s="16"/>
      <c r="BV532" s="15"/>
      <c r="BW532" s="16"/>
      <c r="BY532" s="15"/>
      <c r="BZ532" s="16"/>
      <c r="CB532" s="15"/>
      <c r="CC532" s="16"/>
      <c r="CE532" s="15"/>
      <c r="CF532" s="16"/>
      <c r="CH532" s="15"/>
      <c r="CI532" s="16"/>
      <c r="CK532" s="234"/>
      <c r="CL532" s="235"/>
      <c r="CN532" s="15"/>
      <c r="CO532" s="16"/>
    </row>
    <row r="533" spans="1:93" ht="24.95" customHeight="1">
      <c r="A533" s="407" t="str">
        <f ca="1">IFERROR(IF(INDIRECT($A$14&amp;ROW())&lt;&gt;"",COUNTIF(Summary!$B$30:$B$1105,INDIRECT($A$14&amp;ROW())),""),"")</f>
        <v/>
      </c>
      <c r="B533" s="34"/>
      <c r="C533" s="16"/>
      <c r="E533" s="15"/>
      <c r="F533" s="16"/>
      <c r="H533" s="15"/>
      <c r="I533" s="16"/>
      <c r="K533" s="15"/>
      <c r="L533" s="16"/>
      <c r="N533" s="15"/>
      <c r="O533" s="16"/>
      <c r="Q533" s="15"/>
      <c r="R533" s="16"/>
      <c r="T533" s="15"/>
      <c r="U533" s="16"/>
      <c r="W533" s="15"/>
      <c r="X533" s="16"/>
      <c r="Z533" s="15"/>
      <c r="AA533" s="16"/>
      <c r="AC533" s="15"/>
      <c r="AD533" s="16"/>
      <c r="AF533" s="15"/>
      <c r="AG533" s="16"/>
      <c r="AI533" s="15"/>
      <c r="AJ533" s="16"/>
      <c r="AL533" s="15"/>
      <c r="AM533" s="16"/>
      <c r="AO533" s="15"/>
      <c r="AP533" s="16"/>
      <c r="AR533" s="15"/>
      <c r="AS533" s="16"/>
      <c r="AU533" s="15"/>
      <c r="AV533" s="16"/>
      <c r="AX533" s="15"/>
      <c r="AY533" s="400"/>
      <c r="BA533" s="15"/>
      <c r="BB533" s="16"/>
      <c r="BD533" s="15"/>
      <c r="BE533" s="16"/>
      <c r="BG533" s="15"/>
      <c r="BH533" s="16"/>
      <c r="BJ533" s="15"/>
      <c r="BK533" s="16"/>
      <c r="BM533" s="15"/>
      <c r="BN533" s="16"/>
      <c r="BP533" s="15"/>
      <c r="BQ533" s="16"/>
      <c r="BS533" s="15"/>
      <c r="BT533" s="16"/>
      <c r="BV533" s="15"/>
      <c r="BW533" s="16"/>
      <c r="BY533" s="15"/>
      <c r="BZ533" s="16"/>
      <c r="CB533" s="15"/>
      <c r="CC533" s="16"/>
      <c r="CE533" s="15"/>
      <c r="CF533" s="16"/>
      <c r="CH533" s="15"/>
      <c r="CI533" s="16"/>
      <c r="CK533" s="234"/>
      <c r="CL533" s="235"/>
      <c r="CN533" s="15"/>
      <c r="CO533" s="16"/>
    </row>
    <row r="534" spans="1:93" ht="24.95" customHeight="1">
      <c r="A534" s="407" t="str">
        <f ca="1">IFERROR(IF(INDIRECT($A$14&amp;ROW())&lt;&gt;"",COUNTIF(Summary!$B$30:$B$1105,INDIRECT($A$14&amp;ROW())),""),"")</f>
        <v/>
      </c>
      <c r="B534" s="34"/>
      <c r="C534" s="16"/>
      <c r="E534" s="15"/>
      <c r="F534" s="16"/>
      <c r="H534" s="15"/>
      <c r="I534" s="16"/>
      <c r="K534" s="15"/>
      <c r="L534" s="16"/>
      <c r="N534" s="15"/>
      <c r="O534" s="16"/>
      <c r="Q534" s="15"/>
      <c r="R534" s="16"/>
      <c r="T534" s="15"/>
      <c r="U534" s="16"/>
      <c r="W534" s="15"/>
      <c r="X534" s="16"/>
      <c r="Z534" s="15"/>
      <c r="AA534" s="16"/>
      <c r="AC534" s="15"/>
      <c r="AD534" s="16"/>
      <c r="AF534" s="15"/>
      <c r="AG534" s="16"/>
      <c r="AI534" s="15"/>
      <c r="AJ534" s="16"/>
      <c r="AL534" s="15"/>
      <c r="AM534" s="16"/>
      <c r="AO534" s="15"/>
      <c r="AP534" s="16"/>
      <c r="AR534" s="15"/>
      <c r="AS534" s="16"/>
      <c r="AU534" s="15"/>
      <c r="AV534" s="16"/>
      <c r="AX534" s="15"/>
      <c r="AY534" s="400"/>
      <c r="BA534" s="15"/>
      <c r="BB534" s="16"/>
      <c r="BD534" s="15"/>
      <c r="BE534" s="16"/>
      <c r="BG534" s="15"/>
      <c r="BH534" s="16"/>
      <c r="BJ534" s="15"/>
      <c r="BK534" s="16"/>
      <c r="BM534" s="15"/>
      <c r="BN534" s="16"/>
      <c r="BP534" s="15"/>
      <c r="BQ534" s="16"/>
      <c r="BS534" s="15"/>
      <c r="BT534" s="16"/>
      <c r="BV534" s="15"/>
      <c r="BW534" s="16"/>
      <c r="BY534" s="15"/>
      <c r="BZ534" s="16"/>
      <c r="CB534" s="15"/>
      <c r="CC534" s="16"/>
      <c r="CE534" s="15"/>
      <c r="CF534" s="16"/>
      <c r="CH534" s="15"/>
      <c r="CI534" s="16"/>
      <c r="CK534" s="234"/>
      <c r="CL534" s="235"/>
      <c r="CN534" s="15"/>
      <c r="CO534" s="16"/>
    </row>
    <row r="535" spans="1:93" ht="24.95" customHeight="1">
      <c r="A535" s="407" t="str">
        <f ca="1">IFERROR(IF(INDIRECT($A$14&amp;ROW())&lt;&gt;"",COUNTIF(Summary!$B$30:$B$1105,INDIRECT($A$14&amp;ROW())),""),"")</f>
        <v/>
      </c>
      <c r="B535" s="34"/>
      <c r="C535" s="16"/>
      <c r="E535" s="15"/>
      <c r="F535" s="16"/>
      <c r="H535" s="15"/>
      <c r="I535" s="16"/>
      <c r="K535" s="15"/>
      <c r="L535" s="16"/>
      <c r="N535" s="15"/>
      <c r="O535" s="16"/>
      <c r="Q535" s="15"/>
      <c r="R535" s="16"/>
      <c r="T535" s="15"/>
      <c r="U535" s="16"/>
      <c r="W535" s="15"/>
      <c r="X535" s="16"/>
      <c r="Z535" s="15"/>
      <c r="AA535" s="16"/>
      <c r="AC535" s="15"/>
      <c r="AD535" s="16"/>
      <c r="AF535" s="15"/>
      <c r="AG535" s="16"/>
      <c r="AI535" s="15"/>
      <c r="AJ535" s="16"/>
      <c r="AL535" s="15"/>
      <c r="AM535" s="16"/>
      <c r="AO535" s="15"/>
      <c r="AP535" s="16"/>
      <c r="AR535" s="15"/>
      <c r="AS535" s="16"/>
      <c r="AU535" s="15"/>
      <c r="AV535" s="16"/>
      <c r="AX535" s="15"/>
      <c r="AY535" s="400"/>
      <c r="BA535" s="15"/>
      <c r="BB535" s="16"/>
      <c r="BD535" s="15"/>
      <c r="BE535" s="16"/>
      <c r="BG535" s="15"/>
      <c r="BH535" s="16"/>
      <c r="BJ535" s="15"/>
      <c r="BK535" s="16"/>
      <c r="BM535" s="15"/>
      <c r="BN535" s="16"/>
      <c r="BP535" s="15"/>
      <c r="BQ535" s="16"/>
      <c r="BS535" s="15"/>
      <c r="BT535" s="16"/>
      <c r="BV535" s="15"/>
      <c r="BW535" s="16"/>
      <c r="BY535" s="15"/>
      <c r="BZ535" s="16"/>
      <c r="CB535" s="15"/>
      <c r="CC535" s="16"/>
      <c r="CE535" s="15"/>
      <c r="CF535" s="16"/>
      <c r="CH535" s="15"/>
      <c r="CI535" s="16"/>
      <c r="CK535" s="234"/>
      <c r="CL535" s="235"/>
      <c r="CN535" s="15"/>
      <c r="CO535" s="16"/>
    </row>
    <row r="536" spans="1:93" ht="24.95" customHeight="1">
      <c r="A536" s="407" t="str">
        <f ca="1">IFERROR(IF(INDIRECT($A$14&amp;ROW())&lt;&gt;"",COUNTIF(Summary!$B$30:$B$1105,INDIRECT($A$14&amp;ROW())),""),"")</f>
        <v/>
      </c>
      <c r="B536" s="34"/>
      <c r="C536" s="16"/>
      <c r="E536" s="15"/>
      <c r="F536" s="16"/>
      <c r="H536" s="15"/>
      <c r="I536" s="16"/>
      <c r="K536" s="15"/>
      <c r="L536" s="16"/>
      <c r="N536" s="15"/>
      <c r="O536" s="16"/>
      <c r="Q536" s="15"/>
      <c r="R536" s="16"/>
      <c r="T536" s="15"/>
      <c r="U536" s="16"/>
      <c r="W536" s="15"/>
      <c r="X536" s="16"/>
      <c r="Z536" s="15"/>
      <c r="AA536" s="16"/>
      <c r="AC536" s="15"/>
      <c r="AD536" s="16"/>
      <c r="AF536" s="15"/>
      <c r="AG536" s="16"/>
      <c r="AI536" s="15"/>
      <c r="AJ536" s="16"/>
      <c r="AL536" s="15"/>
      <c r="AM536" s="16"/>
      <c r="AO536" s="15"/>
      <c r="AP536" s="16"/>
      <c r="AR536" s="15"/>
      <c r="AS536" s="16"/>
      <c r="AU536" s="15"/>
      <c r="AV536" s="16"/>
      <c r="AX536" s="15"/>
      <c r="AY536" s="400"/>
      <c r="BA536" s="15"/>
      <c r="BB536" s="16"/>
      <c r="BD536" s="15"/>
      <c r="BE536" s="16"/>
      <c r="BG536" s="15"/>
      <c r="BH536" s="16"/>
      <c r="BJ536" s="15"/>
      <c r="BK536" s="16"/>
      <c r="BM536" s="15"/>
      <c r="BN536" s="16"/>
      <c r="BP536" s="15"/>
      <c r="BQ536" s="16"/>
      <c r="BS536" s="15"/>
      <c r="BT536" s="16"/>
      <c r="BV536" s="15"/>
      <c r="BW536" s="16"/>
      <c r="BY536" s="15"/>
      <c r="BZ536" s="16"/>
      <c r="CB536" s="15"/>
      <c r="CC536" s="16"/>
      <c r="CE536" s="15"/>
      <c r="CF536" s="16"/>
      <c r="CH536" s="15"/>
      <c r="CI536" s="16"/>
      <c r="CK536" s="234"/>
      <c r="CL536" s="235"/>
      <c r="CN536" s="15"/>
      <c r="CO536" s="16"/>
    </row>
    <row r="537" spans="1:93" ht="24.95" customHeight="1">
      <c r="A537" s="407" t="str">
        <f ca="1">IFERROR(IF(INDIRECT($A$14&amp;ROW())&lt;&gt;"",COUNTIF(Summary!$B$30:$B$1105,INDIRECT($A$14&amp;ROW())),""),"")</f>
        <v/>
      </c>
      <c r="B537" s="34"/>
      <c r="C537" s="16"/>
      <c r="E537" s="15"/>
      <c r="F537" s="16"/>
      <c r="H537" s="15"/>
      <c r="I537" s="16"/>
      <c r="K537" s="15"/>
      <c r="L537" s="16"/>
      <c r="N537" s="15"/>
      <c r="O537" s="16"/>
      <c r="Q537" s="15"/>
      <c r="R537" s="16"/>
      <c r="T537" s="15"/>
      <c r="U537" s="16"/>
      <c r="W537" s="15"/>
      <c r="X537" s="16"/>
      <c r="Z537" s="15"/>
      <c r="AA537" s="16"/>
      <c r="AC537" s="15"/>
      <c r="AD537" s="16"/>
      <c r="AF537" s="15"/>
      <c r="AG537" s="16"/>
      <c r="AI537" s="15"/>
      <c r="AJ537" s="16"/>
      <c r="AL537" s="15"/>
      <c r="AM537" s="16"/>
      <c r="AO537" s="15"/>
      <c r="AP537" s="16"/>
      <c r="AR537" s="15"/>
      <c r="AS537" s="16"/>
      <c r="AU537" s="15"/>
      <c r="AV537" s="16"/>
      <c r="AX537" s="15"/>
      <c r="AY537" s="400"/>
      <c r="BA537" s="15"/>
      <c r="BB537" s="16"/>
      <c r="BD537" s="15"/>
      <c r="BE537" s="16"/>
      <c r="BG537" s="15"/>
      <c r="BH537" s="16"/>
      <c r="BJ537" s="15"/>
      <c r="BK537" s="16"/>
      <c r="BM537" s="15"/>
      <c r="BN537" s="16"/>
      <c r="BP537" s="15"/>
      <c r="BQ537" s="16"/>
      <c r="BS537" s="15"/>
      <c r="BT537" s="16"/>
      <c r="BV537" s="15"/>
      <c r="BW537" s="16"/>
      <c r="BY537" s="15"/>
      <c r="BZ537" s="16"/>
      <c r="CB537" s="15"/>
      <c r="CC537" s="16"/>
      <c r="CE537" s="15"/>
      <c r="CF537" s="16"/>
      <c r="CH537" s="15"/>
      <c r="CI537" s="16"/>
      <c r="CK537" s="234"/>
      <c r="CL537" s="235"/>
      <c r="CN537" s="15"/>
      <c r="CO537" s="16"/>
    </row>
    <row r="538" spans="1:93" ht="24.95" customHeight="1">
      <c r="A538" s="407" t="str">
        <f ca="1">IFERROR(IF(INDIRECT($A$14&amp;ROW())&lt;&gt;"",COUNTIF(Summary!$B$30:$B$1105,INDIRECT($A$14&amp;ROW())),""),"")</f>
        <v/>
      </c>
      <c r="B538" s="34"/>
      <c r="C538" s="16"/>
      <c r="E538" s="15"/>
      <c r="F538" s="16"/>
      <c r="H538" s="15"/>
      <c r="I538" s="16"/>
      <c r="K538" s="15"/>
      <c r="L538" s="16"/>
      <c r="N538" s="15"/>
      <c r="O538" s="16"/>
      <c r="Q538" s="15"/>
      <c r="R538" s="16"/>
      <c r="T538" s="15"/>
      <c r="U538" s="16"/>
      <c r="W538" s="15"/>
      <c r="X538" s="16"/>
      <c r="Z538" s="15"/>
      <c r="AA538" s="16"/>
      <c r="AC538" s="15"/>
      <c r="AD538" s="16"/>
      <c r="AF538" s="15"/>
      <c r="AG538" s="16"/>
      <c r="AI538" s="15"/>
      <c r="AJ538" s="16"/>
      <c r="AL538" s="15"/>
      <c r="AM538" s="16"/>
      <c r="AO538" s="15"/>
      <c r="AP538" s="16"/>
      <c r="AR538" s="15"/>
      <c r="AS538" s="16"/>
      <c r="AU538" s="15"/>
      <c r="AV538" s="16"/>
      <c r="AX538" s="15"/>
      <c r="AY538" s="400"/>
      <c r="BA538" s="15"/>
      <c r="BB538" s="16"/>
      <c r="BD538" s="15"/>
      <c r="BE538" s="16"/>
      <c r="BG538" s="15"/>
      <c r="BH538" s="16"/>
      <c r="BJ538" s="15"/>
      <c r="BK538" s="16"/>
      <c r="BM538" s="15"/>
      <c r="BN538" s="16"/>
      <c r="BP538" s="15"/>
      <c r="BQ538" s="16"/>
      <c r="BS538" s="15"/>
      <c r="BT538" s="16"/>
      <c r="BV538" s="15"/>
      <c r="BW538" s="16"/>
      <c r="BY538" s="15"/>
      <c r="BZ538" s="16"/>
      <c r="CB538" s="15"/>
      <c r="CC538" s="16"/>
      <c r="CE538" s="15"/>
      <c r="CF538" s="16"/>
      <c r="CH538" s="15"/>
      <c r="CI538" s="16"/>
      <c r="CK538" s="234"/>
      <c r="CL538" s="235"/>
      <c r="CN538" s="15"/>
      <c r="CO538" s="16"/>
    </row>
    <row r="539" spans="1:93" ht="24.95" customHeight="1">
      <c r="A539" s="407" t="str">
        <f ca="1">IFERROR(IF(INDIRECT($A$14&amp;ROW())&lt;&gt;"",COUNTIF(Summary!$B$30:$B$1105,INDIRECT($A$14&amp;ROW())),""),"")</f>
        <v/>
      </c>
      <c r="B539" s="34"/>
      <c r="C539" s="16"/>
      <c r="E539" s="15"/>
      <c r="F539" s="16"/>
      <c r="H539" s="15"/>
      <c r="I539" s="16"/>
      <c r="K539" s="15"/>
      <c r="L539" s="16"/>
      <c r="N539" s="15"/>
      <c r="O539" s="16"/>
      <c r="Q539" s="15"/>
      <c r="R539" s="16"/>
      <c r="T539" s="15"/>
      <c r="U539" s="16"/>
      <c r="W539" s="15"/>
      <c r="X539" s="16"/>
      <c r="Z539" s="15"/>
      <c r="AA539" s="16"/>
      <c r="AC539" s="15"/>
      <c r="AD539" s="16"/>
      <c r="AF539" s="15"/>
      <c r="AG539" s="16"/>
      <c r="AI539" s="15"/>
      <c r="AJ539" s="16"/>
      <c r="AL539" s="15"/>
      <c r="AM539" s="16"/>
      <c r="AO539" s="15"/>
      <c r="AP539" s="16"/>
      <c r="AR539" s="15"/>
      <c r="AS539" s="16"/>
      <c r="AU539" s="15"/>
      <c r="AV539" s="16"/>
      <c r="AX539" s="15"/>
      <c r="AY539" s="400"/>
      <c r="BA539" s="15"/>
      <c r="BB539" s="16"/>
      <c r="BD539" s="15"/>
      <c r="BE539" s="16"/>
      <c r="BG539" s="15"/>
      <c r="BH539" s="16"/>
      <c r="BJ539" s="15"/>
      <c r="BK539" s="16"/>
      <c r="BM539" s="15"/>
      <c r="BN539" s="16"/>
      <c r="BP539" s="15"/>
      <c r="BQ539" s="16"/>
      <c r="BS539" s="15"/>
      <c r="BT539" s="16"/>
      <c r="BV539" s="15"/>
      <c r="BW539" s="16"/>
      <c r="BY539" s="15"/>
      <c r="BZ539" s="16"/>
      <c r="CB539" s="15"/>
      <c r="CC539" s="16"/>
      <c r="CE539" s="15"/>
      <c r="CF539" s="16"/>
      <c r="CH539" s="15"/>
      <c r="CI539" s="16"/>
      <c r="CK539" s="234"/>
      <c r="CL539" s="235"/>
      <c r="CN539" s="15"/>
      <c r="CO539" s="16"/>
    </row>
    <row r="540" spans="1:93" ht="24.95" customHeight="1">
      <c r="A540" s="407" t="str">
        <f ca="1">IFERROR(IF(INDIRECT($A$14&amp;ROW())&lt;&gt;"",COUNTIF(Summary!$B$30:$B$1105,INDIRECT($A$14&amp;ROW())),""),"")</f>
        <v/>
      </c>
      <c r="B540" s="34"/>
      <c r="C540" s="16"/>
      <c r="E540" s="15"/>
      <c r="F540" s="16"/>
      <c r="H540" s="15"/>
      <c r="I540" s="16"/>
      <c r="K540" s="15"/>
      <c r="L540" s="16"/>
      <c r="N540" s="15"/>
      <c r="O540" s="16"/>
      <c r="Q540" s="15"/>
      <c r="R540" s="16"/>
      <c r="T540" s="15"/>
      <c r="U540" s="16"/>
      <c r="W540" s="15"/>
      <c r="X540" s="16"/>
      <c r="Z540" s="15"/>
      <c r="AA540" s="16"/>
      <c r="AC540" s="15"/>
      <c r="AD540" s="16"/>
      <c r="AF540" s="15"/>
      <c r="AG540" s="16"/>
      <c r="AI540" s="15"/>
      <c r="AJ540" s="16"/>
      <c r="AL540" s="15"/>
      <c r="AM540" s="16"/>
      <c r="AO540" s="15"/>
      <c r="AP540" s="16"/>
      <c r="AR540" s="15"/>
      <c r="AS540" s="16"/>
      <c r="AU540" s="15"/>
      <c r="AV540" s="16"/>
      <c r="AX540" s="15"/>
      <c r="AY540" s="400"/>
      <c r="BA540" s="15"/>
      <c r="BB540" s="16"/>
      <c r="BD540" s="15"/>
      <c r="BE540" s="16"/>
      <c r="BG540" s="15"/>
      <c r="BH540" s="16"/>
      <c r="BJ540" s="15"/>
      <c r="BK540" s="16"/>
      <c r="BM540" s="15"/>
      <c r="BN540" s="16"/>
      <c r="BP540" s="15"/>
      <c r="BQ540" s="16"/>
      <c r="BS540" s="15"/>
      <c r="BT540" s="16"/>
      <c r="BV540" s="15"/>
      <c r="BW540" s="16"/>
      <c r="BY540" s="15"/>
      <c r="BZ540" s="16"/>
      <c r="CB540" s="15"/>
      <c r="CC540" s="16"/>
      <c r="CE540" s="15"/>
      <c r="CF540" s="16"/>
      <c r="CH540" s="15"/>
      <c r="CI540" s="16"/>
      <c r="CK540" s="234"/>
      <c r="CL540" s="235"/>
      <c r="CN540" s="15"/>
      <c r="CO540" s="16"/>
    </row>
    <row r="541" spans="1:93" ht="24.95" customHeight="1">
      <c r="A541" s="407" t="str">
        <f ca="1">IFERROR(IF(INDIRECT($A$14&amp;ROW())&lt;&gt;"",COUNTIF(Summary!$B$30:$B$1105,INDIRECT($A$14&amp;ROW())),""),"")</f>
        <v/>
      </c>
      <c r="B541" s="34"/>
      <c r="C541" s="16"/>
      <c r="E541" s="15"/>
      <c r="F541" s="16"/>
      <c r="H541" s="15"/>
      <c r="I541" s="16"/>
      <c r="K541" s="15"/>
      <c r="L541" s="16"/>
      <c r="N541" s="15"/>
      <c r="O541" s="16"/>
      <c r="Q541" s="15"/>
      <c r="R541" s="16"/>
      <c r="T541" s="15"/>
      <c r="U541" s="16"/>
      <c r="W541" s="15"/>
      <c r="X541" s="16"/>
      <c r="Z541" s="15"/>
      <c r="AA541" s="16"/>
      <c r="AC541" s="15"/>
      <c r="AD541" s="16"/>
      <c r="AF541" s="15"/>
      <c r="AG541" s="16"/>
      <c r="AI541" s="15"/>
      <c r="AJ541" s="16"/>
      <c r="AL541" s="15"/>
      <c r="AM541" s="16"/>
      <c r="AO541" s="15"/>
      <c r="AP541" s="16"/>
      <c r="AR541" s="15"/>
      <c r="AS541" s="16"/>
      <c r="AU541" s="15"/>
      <c r="AV541" s="16"/>
      <c r="AX541" s="15"/>
      <c r="AY541" s="400"/>
      <c r="BA541" s="15"/>
      <c r="BB541" s="16"/>
      <c r="BD541" s="15"/>
      <c r="BE541" s="16"/>
      <c r="BG541" s="15"/>
      <c r="BH541" s="16"/>
      <c r="BJ541" s="15"/>
      <c r="BK541" s="16"/>
      <c r="BM541" s="15"/>
      <c r="BN541" s="16"/>
      <c r="BP541" s="15"/>
      <c r="BQ541" s="16"/>
      <c r="BS541" s="15"/>
      <c r="BT541" s="16"/>
      <c r="BV541" s="15"/>
      <c r="BW541" s="16"/>
      <c r="BY541" s="15"/>
      <c r="BZ541" s="16"/>
      <c r="CB541" s="15"/>
      <c r="CC541" s="16"/>
      <c r="CE541" s="15"/>
      <c r="CF541" s="16"/>
      <c r="CH541" s="15"/>
      <c r="CI541" s="16"/>
      <c r="CK541" s="234"/>
      <c r="CL541" s="235"/>
      <c r="CN541" s="15"/>
      <c r="CO541" s="16"/>
    </row>
    <row r="542" spans="1:93" ht="24.95" customHeight="1">
      <c r="A542" s="407" t="str">
        <f ca="1">IFERROR(IF(INDIRECT($A$14&amp;ROW())&lt;&gt;"",COUNTIF(Summary!$B$30:$B$1105,INDIRECT($A$14&amp;ROW())),""),"")</f>
        <v/>
      </c>
      <c r="B542" s="34"/>
      <c r="C542" s="16"/>
      <c r="E542" s="15"/>
      <c r="F542" s="16"/>
      <c r="H542" s="15"/>
      <c r="I542" s="16"/>
      <c r="K542" s="15"/>
      <c r="L542" s="16"/>
      <c r="N542" s="15"/>
      <c r="O542" s="16"/>
      <c r="Q542" s="15"/>
      <c r="R542" s="16"/>
      <c r="T542" s="15"/>
      <c r="U542" s="16"/>
      <c r="W542" s="15"/>
      <c r="X542" s="16"/>
      <c r="Z542" s="15"/>
      <c r="AA542" s="16"/>
      <c r="AC542" s="15"/>
      <c r="AD542" s="16"/>
      <c r="AF542" s="15"/>
      <c r="AG542" s="16"/>
      <c r="AI542" s="15"/>
      <c r="AJ542" s="16"/>
      <c r="AL542" s="15"/>
      <c r="AM542" s="16"/>
      <c r="AO542" s="15"/>
      <c r="AP542" s="16"/>
      <c r="AR542" s="15"/>
      <c r="AS542" s="16"/>
      <c r="AU542" s="15"/>
      <c r="AV542" s="16"/>
      <c r="AX542" s="15"/>
      <c r="AY542" s="400"/>
      <c r="BA542" s="15"/>
      <c r="BB542" s="16"/>
      <c r="BD542" s="15"/>
      <c r="BE542" s="16"/>
      <c r="BG542" s="15"/>
      <c r="BH542" s="16"/>
      <c r="BJ542" s="15"/>
      <c r="BK542" s="16"/>
      <c r="BM542" s="15"/>
      <c r="BN542" s="16"/>
      <c r="BP542" s="15"/>
      <c r="BQ542" s="16"/>
      <c r="BS542" s="15"/>
      <c r="BT542" s="16"/>
      <c r="BV542" s="15"/>
      <c r="BW542" s="16"/>
      <c r="BY542" s="15"/>
      <c r="BZ542" s="16"/>
      <c r="CB542" s="15"/>
      <c r="CC542" s="16"/>
      <c r="CE542" s="15"/>
      <c r="CF542" s="16"/>
      <c r="CH542" s="15"/>
      <c r="CI542" s="16"/>
      <c r="CK542" s="234"/>
      <c r="CL542" s="235"/>
      <c r="CN542" s="15"/>
      <c r="CO542" s="16"/>
    </row>
    <row r="543" spans="1:93" ht="24.95" customHeight="1">
      <c r="A543" s="407" t="str">
        <f ca="1">IFERROR(IF(INDIRECT($A$14&amp;ROW())&lt;&gt;"",COUNTIF(Summary!$B$30:$B$1105,INDIRECT($A$14&amp;ROW())),""),"")</f>
        <v/>
      </c>
      <c r="B543" s="34"/>
      <c r="C543" s="16"/>
      <c r="E543" s="15"/>
      <c r="F543" s="16"/>
      <c r="H543" s="15"/>
      <c r="I543" s="16"/>
      <c r="K543" s="15"/>
      <c r="L543" s="16"/>
      <c r="N543" s="15"/>
      <c r="O543" s="16"/>
      <c r="Q543" s="15"/>
      <c r="R543" s="16"/>
      <c r="T543" s="15"/>
      <c r="U543" s="16"/>
      <c r="W543" s="15"/>
      <c r="X543" s="16"/>
      <c r="Z543" s="15"/>
      <c r="AA543" s="16"/>
      <c r="AC543" s="15"/>
      <c r="AD543" s="16"/>
      <c r="AF543" s="15"/>
      <c r="AG543" s="16"/>
      <c r="AI543" s="15"/>
      <c r="AJ543" s="16"/>
      <c r="AL543" s="15"/>
      <c r="AM543" s="16"/>
      <c r="AO543" s="15"/>
      <c r="AP543" s="16"/>
      <c r="AR543" s="15"/>
      <c r="AS543" s="16"/>
      <c r="AU543" s="15"/>
      <c r="AV543" s="16"/>
      <c r="AX543" s="15"/>
      <c r="AY543" s="400"/>
      <c r="BA543" s="15"/>
      <c r="BB543" s="16"/>
      <c r="BD543" s="15"/>
      <c r="BE543" s="16"/>
      <c r="BG543" s="15"/>
      <c r="BH543" s="16"/>
      <c r="BJ543" s="15"/>
      <c r="BK543" s="16"/>
      <c r="BM543" s="15"/>
      <c r="BN543" s="16"/>
      <c r="BP543" s="15"/>
      <c r="BQ543" s="16"/>
      <c r="BS543" s="15"/>
      <c r="BT543" s="16"/>
      <c r="BV543" s="15"/>
      <c r="BW543" s="16"/>
      <c r="BY543" s="15"/>
      <c r="BZ543" s="16"/>
      <c r="CB543" s="15"/>
      <c r="CC543" s="16"/>
      <c r="CE543" s="15"/>
      <c r="CF543" s="16"/>
      <c r="CH543" s="15"/>
      <c r="CI543" s="16"/>
      <c r="CK543" s="234"/>
      <c r="CL543" s="235"/>
      <c r="CN543" s="15"/>
      <c r="CO543" s="16"/>
    </row>
    <row r="544" spans="1:93" ht="24.95" customHeight="1">
      <c r="A544" s="407" t="str">
        <f ca="1">IFERROR(IF(INDIRECT($A$14&amp;ROW())&lt;&gt;"",COUNTIF(Summary!$B$30:$B$1105,INDIRECT($A$14&amp;ROW())),""),"")</f>
        <v/>
      </c>
      <c r="B544" s="34"/>
      <c r="C544" s="16"/>
      <c r="E544" s="15"/>
      <c r="F544" s="16"/>
      <c r="H544" s="15"/>
      <c r="I544" s="16"/>
      <c r="K544" s="15"/>
      <c r="L544" s="16"/>
      <c r="N544" s="15"/>
      <c r="O544" s="16"/>
      <c r="Q544" s="15"/>
      <c r="R544" s="16"/>
      <c r="T544" s="15"/>
      <c r="U544" s="16"/>
      <c r="W544" s="15"/>
      <c r="X544" s="16"/>
      <c r="Z544" s="15"/>
      <c r="AA544" s="16"/>
      <c r="AC544" s="15"/>
      <c r="AD544" s="16"/>
      <c r="AF544" s="15"/>
      <c r="AG544" s="16"/>
      <c r="AI544" s="15"/>
      <c r="AJ544" s="16"/>
      <c r="AL544" s="15"/>
      <c r="AM544" s="16"/>
      <c r="AO544" s="15"/>
      <c r="AP544" s="16"/>
      <c r="AR544" s="15"/>
      <c r="AS544" s="16"/>
      <c r="AU544" s="15"/>
      <c r="AV544" s="16"/>
      <c r="AX544" s="15"/>
      <c r="AY544" s="400"/>
      <c r="BA544" s="15"/>
      <c r="BB544" s="16"/>
      <c r="BD544" s="15"/>
      <c r="BE544" s="16"/>
      <c r="BG544" s="15"/>
      <c r="BH544" s="16"/>
      <c r="BJ544" s="15"/>
      <c r="BK544" s="16"/>
      <c r="BM544" s="15"/>
      <c r="BN544" s="16"/>
      <c r="BP544" s="15"/>
      <c r="BQ544" s="16"/>
      <c r="BS544" s="15"/>
      <c r="BT544" s="16"/>
      <c r="BV544" s="15"/>
      <c r="BW544" s="16"/>
      <c r="BY544" s="15"/>
      <c r="BZ544" s="16"/>
      <c r="CB544" s="15"/>
      <c r="CC544" s="16"/>
      <c r="CE544" s="15"/>
      <c r="CF544" s="16"/>
      <c r="CH544" s="15"/>
      <c r="CI544" s="16"/>
      <c r="CK544" s="234"/>
      <c r="CL544" s="235"/>
      <c r="CN544" s="15"/>
      <c r="CO544" s="16"/>
    </row>
    <row r="545" spans="1:93" ht="24.95" customHeight="1">
      <c r="A545" s="407" t="str">
        <f ca="1">IFERROR(IF(INDIRECT($A$14&amp;ROW())&lt;&gt;"",COUNTIF(Summary!$B$30:$B$1105,INDIRECT($A$14&amp;ROW())),""),"")</f>
        <v/>
      </c>
      <c r="B545" s="34"/>
      <c r="C545" s="16"/>
      <c r="E545" s="15"/>
      <c r="F545" s="16"/>
      <c r="H545" s="15"/>
      <c r="I545" s="16"/>
      <c r="K545" s="15"/>
      <c r="L545" s="16"/>
      <c r="N545" s="15"/>
      <c r="O545" s="16"/>
      <c r="Q545" s="15"/>
      <c r="R545" s="16"/>
      <c r="T545" s="15"/>
      <c r="U545" s="16"/>
      <c r="W545" s="15"/>
      <c r="X545" s="16"/>
      <c r="Z545" s="15"/>
      <c r="AA545" s="16"/>
      <c r="AC545" s="15"/>
      <c r="AD545" s="16"/>
      <c r="AF545" s="15"/>
      <c r="AG545" s="16"/>
      <c r="AI545" s="15"/>
      <c r="AJ545" s="16"/>
      <c r="AL545" s="15"/>
      <c r="AM545" s="16"/>
      <c r="AO545" s="15"/>
      <c r="AP545" s="16"/>
      <c r="AR545" s="15"/>
      <c r="AS545" s="16"/>
      <c r="AU545" s="15"/>
      <c r="AV545" s="16"/>
      <c r="AX545" s="15"/>
      <c r="AY545" s="400"/>
      <c r="BA545" s="15"/>
      <c r="BB545" s="16"/>
      <c r="BD545" s="15"/>
      <c r="BE545" s="16"/>
      <c r="BG545" s="15"/>
      <c r="BH545" s="16"/>
      <c r="BJ545" s="15"/>
      <c r="BK545" s="16"/>
      <c r="BM545" s="15"/>
      <c r="BN545" s="16"/>
      <c r="BP545" s="15"/>
      <c r="BQ545" s="16"/>
      <c r="BS545" s="15"/>
      <c r="BT545" s="16"/>
      <c r="BV545" s="15"/>
      <c r="BW545" s="16"/>
      <c r="BY545" s="15"/>
      <c r="BZ545" s="16"/>
      <c r="CB545" s="15"/>
      <c r="CC545" s="16"/>
      <c r="CE545" s="15"/>
      <c r="CF545" s="16"/>
      <c r="CH545" s="15"/>
      <c r="CI545" s="16"/>
      <c r="CK545" s="234"/>
      <c r="CL545" s="235"/>
      <c r="CN545" s="15"/>
      <c r="CO545" s="16"/>
    </row>
    <row r="546" spans="1:93" ht="24.95" customHeight="1">
      <c r="A546" s="407" t="str">
        <f ca="1">IFERROR(IF(INDIRECT($A$14&amp;ROW())&lt;&gt;"",COUNTIF(Summary!$B$30:$B$1105,INDIRECT($A$14&amp;ROW())),""),"")</f>
        <v/>
      </c>
      <c r="B546" s="34"/>
      <c r="C546" s="16"/>
      <c r="E546" s="15"/>
      <c r="F546" s="16"/>
      <c r="H546" s="15"/>
      <c r="I546" s="16"/>
      <c r="K546" s="15"/>
      <c r="L546" s="16"/>
      <c r="N546" s="15"/>
      <c r="O546" s="16"/>
      <c r="Q546" s="15"/>
      <c r="R546" s="16"/>
      <c r="T546" s="15"/>
      <c r="U546" s="16"/>
      <c r="W546" s="15"/>
      <c r="X546" s="16"/>
      <c r="Z546" s="15"/>
      <c r="AA546" s="16"/>
      <c r="AC546" s="15"/>
      <c r="AD546" s="16"/>
      <c r="AF546" s="15"/>
      <c r="AG546" s="16"/>
      <c r="AI546" s="15"/>
      <c r="AJ546" s="16"/>
      <c r="AL546" s="15"/>
      <c r="AM546" s="16"/>
      <c r="AO546" s="15"/>
      <c r="AP546" s="16"/>
      <c r="AR546" s="15"/>
      <c r="AS546" s="16"/>
      <c r="AU546" s="15"/>
      <c r="AV546" s="16"/>
      <c r="AX546" s="15"/>
      <c r="AY546" s="400"/>
      <c r="BA546" s="15"/>
      <c r="BB546" s="16"/>
      <c r="BD546" s="15"/>
      <c r="BE546" s="16"/>
      <c r="BG546" s="15"/>
      <c r="BH546" s="16"/>
      <c r="BJ546" s="15"/>
      <c r="BK546" s="16"/>
      <c r="BM546" s="15"/>
      <c r="BN546" s="16"/>
      <c r="BP546" s="15"/>
      <c r="BQ546" s="16"/>
      <c r="BS546" s="15"/>
      <c r="BT546" s="16"/>
      <c r="BV546" s="15"/>
      <c r="BW546" s="16"/>
      <c r="BY546" s="15"/>
      <c r="BZ546" s="16"/>
      <c r="CB546" s="15"/>
      <c r="CC546" s="16"/>
      <c r="CE546" s="15"/>
      <c r="CF546" s="16"/>
      <c r="CH546" s="15"/>
      <c r="CI546" s="16"/>
      <c r="CK546" s="234"/>
      <c r="CL546" s="235"/>
      <c r="CN546" s="15"/>
      <c r="CO546" s="16"/>
    </row>
    <row r="547" spans="1:93" ht="24.95" customHeight="1">
      <c r="A547" s="407" t="str">
        <f ca="1">IFERROR(IF(INDIRECT($A$14&amp;ROW())&lt;&gt;"",COUNTIF(Summary!$B$30:$B$1105,INDIRECT($A$14&amp;ROW())),""),"")</f>
        <v/>
      </c>
      <c r="B547" s="34"/>
      <c r="C547" s="16"/>
      <c r="E547" s="15"/>
      <c r="F547" s="16"/>
      <c r="H547" s="15"/>
      <c r="I547" s="16"/>
      <c r="K547" s="15"/>
      <c r="L547" s="16"/>
      <c r="N547" s="15"/>
      <c r="O547" s="16"/>
      <c r="Q547" s="15"/>
      <c r="R547" s="16"/>
      <c r="T547" s="15"/>
      <c r="U547" s="16"/>
      <c r="W547" s="15"/>
      <c r="X547" s="16"/>
      <c r="Z547" s="15"/>
      <c r="AA547" s="16"/>
      <c r="AC547" s="15"/>
      <c r="AD547" s="16"/>
      <c r="AF547" s="15"/>
      <c r="AG547" s="16"/>
      <c r="AI547" s="15"/>
      <c r="AJ547" s="16"/>
      <c r="AL547" s="15"/>
      <c r="AM547" s="16"/>
      <c r="AO547" s="15"/>
      <c r="AP547" s="16"/>
      <c r="AR547" s="15"/>
      <c r="AS547" s="16"/>
      <c r="AU547" s="15"/>
      <c r="AV547" s="16"/>
      <c r="AX547" s="15"/>
      <c r="AY547" s="400"/>
      <c r="BA547" s="15"/>
      <c r="BB547" s="16"/>
      <c r="BD547" s="15"/>
      <c r="BE547" s="16"/>
      <c r="BG547" s="15"/>
      <c r="BH547" s="16"/>
      <c r="BJ547" s="15"/>
      <c r="BK547" s="16"/>
      <c r="BM547" s="15"/>
      <c r="BN547" s="16"/>
      <c r="BP547" s="15"/>
      <c r="BQ547" s="16"/>
      <c r="BS547" s="15"/>
      <c r="BT547" s="16"/>
      <c r="BV547" s="15"/>
      <c r="BW547" s="16"/>
      <c r="BY547" s="15"/>
      <c r="BZ547" s="16"/>
      <c r="CB547" s="15"/>
      <c r="CC547" s="16"/>
      <c r="CE547" s="15"/>
      <c r="CF547" s="16"/>
      <c r="CH547" s="15"/>
      <c r="CI547" s="16"/>
      <c r="CK547" s="234"/>
      <c r="CL547" s="235"/>
      <c r="CN547" s="15"/>
      <c r="CO547" s="16"/>
    </row>
    <row r="548" spans="1:93" ht="24.95" customHeight="1">
      <c r="A548" s="407" t="str">
        <f ca="1">IFERROR(IF(INDIRECT($A$14&amp;ROW())&lt;&gt;"",COUNTIF(Summary!$B$30:$B$1105,INDIRECT($A$14&amp;ROW())),""),"")</f>
        <v/>
      </c>
      <c r="B548" s="34"/>
      <c r="C548" s="16"/>
      <c r="E548" s="15"/>
      <c r="F548" s="16"/>
      <c r="H548" s="15"/>
      <c r="I548" s="16"/>
      <c r="K548" s="15"/>
      <c r="L548" s="16"/>
      <c r="N548" s="15"/>
      <c r="O548" s="16"/>
      <c r="Q548" s="15"/>
      <c r="R548" s="16"/>
      <c r="T548" s="15"/>
      <c r="U548" s="16"/>
      <c r="W548" s="15"/>
      <c r="X548" s="16"/>
      <c r="Z548" s="15"/>
      <c r="AA548" s="16"/>
      <c r="AC548" s="15"/>
      <c r="AD548" s="16"/>
      <c r="AF548" s="15"/>
      <c r="AG548" s="16"/>
      <c r="AI548" s="15"/>
      <c r="AJ548" s="16"/>
      <c r="AL548" s="15"/>
      <c r="AM548" s="16"/>
      <c r="AO548" s="15"/>
      <c r="AP548" s="16"/>
      <c r="AR548" s="15"/>
      <c r="AS548" s="16"/>
      <c r="AU548" s="15"/>
      <c r="AV548" s="16"/>
      <c r="AX548" s="15"/>
      <c r="AY548" s="400"/>
      <c r="BA548" s="15"/>
      <c r="BB548" s="16"/>
      <c r="BD548" s="15"/>
      <c r="BE548" s="16"/>
      <c r="BG548" s="15"/>
      <c r="BH548" s="16"/>
      <c r="BJ548" s="15"/>
      <c r="BK548" s="16"/>
      <c r="BM548" s="15"/>
      <c r="BN548" s="16"/>
      <c r="BP548" s="15"/>
      <c r="BQ548" s="16"/>
      <c r="BS548" s="15"/>
      <c r="BT548" s="16"/>
      <c r="BV548" s="15"/>
      <c r="BW548" s="16"/>
      <c r="BY548" s="15"/>
      <c r="BZ548" s="16"/>
      <c r="CB548" s="15"/>
      <c r="CC548" s="16"/>
      <c r="CE548" s="15"/>
      <c r="CF548" s="16"/>
      <c r="CH548" s="15"/>
      <c r="CI548" s="16"/>
      <c r="CK548" s="234"/>
      <c r="CL548" s="235"/>
      <c r="CN548" s="15"/>
      <c r="CO548" s="16"/>
    </row>
    <row r="549" spans="1:93" ht="24.95" customHeight="1">
      <c r="A549" s="407" t="str">
        <f ca="1">IFERROR(IF(INDIRECT($A$14&amp;ROW())&lt;&gt;"",COUNTIF(Summary!$B$30:$B$1105,INDIRECT($A$14&amp;ROW())),""),"")</f>
        <v/>
      </c>
      <c r="B549" s="34"/>
      <c r="C549" s="16"/>
      <c r="E549" s="15"/>
      <c r="F549" s="16"/>
      <c r="H549" s="15"/>
      <c r="I549" s="16"/>
      <c r="K549" s="15"/>
      <c r="L549" s="16"/>
      <c r="N549" s="15"/>
      <c r="O549" s="16"/>
      <c r="Q549" s="15"/>
      <c r="R549" s="16"/>
      <c r="T549" s="15"/>
      <c r="U549" s="16"/>
      <c r="W549" s="15"/>
      <c r="X549" s="16"/>
      <c r="Z549" s="15"/>
      <c r="AA549" s="16"/>
      <c r="AC549" s="15"/>
      <c r="AD549" s="16"/>
      <c r="AF549" s="15"/>
      <c r="AG549" s="16"/>
      <c r="AI549" s="15"/>
      <c r="AJ549" s="16"/>
      <c r="AL549" s="15"/>
      <c r="AM549" s="16"/>
      <c r="AO549" s="15"/>
      <c r="AP549" s="16"/>
      <c r="AR549" s="15"/>
      <c r="AS549" s="16"/>
      <c r="AU549" s="15"/>
      <c r="AV549" s="16"/>
      <c r="AX549" s="15"/>
      <c r="AY549" s="400"/>
      <c r="BA549" s="15"/>
      <c r="BB549" s="16"/>
      <c r="BD549" s="15"/>
      <c r="BE549" s="16"/>
      <c r="BG549" s="15"/>
      <c r="BH549" s="16"/>
      <c r="BJ549" s="15"/>
      <c r="BK549" s="16"/>
      <c r="BM549" s="15"/>
      <c r="BN549" s="16"/>
      <c r="BP549" s="15"/>
      <c r="BQ549" s="16"/>
      <c r="BS549" s="15"/>
      <c r="BT549" s="16"/>
      <c r="BV549" s="15"/>
      <c r="BW549" s="16"/>
      <c r="BY549" s="15"/>
      <c r="BZ549" s="16"/>
      <c r="CB549" s="15"/>
      <c r="CC549" s="16"/>
      <c r="CE549" s="15"/>
      <c r="CF549" s="16"/>
      <c r="CH549" s="15"/>
      <c r="CI549" s="16"/>
      <c r="CK549" s="234"/>
      <c r="CL549" s="235"/>
      <c r="CN549" s="15"/>
      <c r="CO549" s="16"/>
    </row>
    <row r="550" spans="1:93" ht="24.95" customHeight="1">
      <c r="A550" s="407" t="str">
        <f ca="1">IFERROR(IF(INDIRECT($A$14&amp;ROW())&lt;&gt;"",COUNTIF(Summary!$B$30:$B$1105,INDIRECT($A$14&amp;ROW())),""),"")</f>
        <v/>
      </c>
      <c r="B550" s="34"/>
      <c r="C550" s="16"/>
      <c r="E550" s="15"/>
      <c r="F550" s="16"/>
      <c r="H550" s="15"/>
      <c r="I550" s="16"/>
      <c r="K550" s="15"/>
      <c r="L550" s="16"/>
      <c r="N550" s="15"/>
      <c r="O550" s="16"/>
      <c r="Q550" s="15"/>
      <c r="R550" s="16"/>
      <c r="T550" s="15"/>
      <c r="U550" s="16"/>
      <c r="W550" s="15"/>
      <c r="X550" s="16"/>
      <c r="Z550" s="15"/>
      <c r="AA550" s="16"/>
      <c r="AC550" s="15"/>
      <c r="AD550" s="16"/>
      <c r="AF550" s="15"/>
      <c r="AG550" s="16"/>
      <c r="AI550" s="15"/>
      <c r="AJ550" s="16"/>
      <c r="AL550" s="15"/>
      <c r="AM550" s="16"/>
      <c r="AO550" s="15"/>
      <c r="AP550" s="16"/>
      <c r="AR550" s="15"/>
      <c r="AS550" s="16"/>
      <c r="AU550" s="15"/>
      <c r="AV550" s="16"/>
      <c r="AX550" s="15"/>
      <c r="AY550" s="400"/>
      <c r="BA550" s="15"/>
      <c r="BB550" s="16"/>
      <c r="BD550" s="15"/>
      <c r="BE550" s="16"/>
      <c r="BG550" s="15"/>
      <c r="BH550" s="16"/>
      <c r="BJ550" s="15"/>
      <c r="BK550" s="16"/>
      <c r="BM550" s="15"/>
      <c r="BN550" s="16"/>
      <c r="BP550" s="15"/>
      <c r="BQ550" s="16"/>
      <c r="BS550" s="15"/>
      <c r="BT550" s="16"/>
      <c r="BV550" s="15"/>
      <c r="BW550" s="16"/>
      <c r="BY550" s="15"/>
      <c r="BZ550" s="16"/>
      <c r="CB550" s="15"/>
      <c r="CC550" s="16"/>
      <c r="CE550" s="15"/>
      <c r="CF550" s="16"/>
      <c r="CH550" s="15"/>
      <c r="CI550" s="16"/>
      <c r="CK550" s="234"/>
      <c r="CL550" s="235"/>
      <c r="CN550" s="15"/>
      <c r="CO550" s="16"/>
    </row>
    <row r="551" spans="1:93" ht="24.95" customHeight="1">
      <c r="A551" s="407" t="str">
        <f ca="1">IFERROR(IF(INDIRECT($A$14&amp;ROW())&lt;&gt;"",COUNTIF(Summary!$B$30:$B$1105,INDIRECT($A$14&amp;ROW())),""),"")</f>
        <v/>
      </c>
      <c r="B551" s="34"/>
      <c r="C551" s="16"/>
      <c r="E551" s="15"/>
      <c r="F551" s="16"/>
      <c r="H551" s="15"/>
      <c r="I551" s="16"/>
      <c r="K551" s="15"/>
      <c r="L551" s="16"/>
      <c r="N551" s="15"/>
      <c r="O551" s="16"/>
      <c r="Q551" s="15"/>
      <c r="R551" s="16"/>
      <c r="T551" s="15"/>
      <c r="U551" s="16"/>
      <c r="W551" s="15"/>
      <c r="X551" s="16"/>
      <c r="Z551" s="15"/>
      <c r="AA551" s="16"/>
      <c r="AC551" s="15"/>
      <c r="AD551" s="16"/>
      <c r="AF551" s="15"/>
      <c r="AG551" s="16"/>
      <c r="AI551" s="15"/>
      <c r="AJ551" s="16"/>
      <c r="AL551" s="15"/>
      <c r="AM551" s="16"/>
      <c r="AO551" s="15"/>
      <c r="AP551" s="16"/>
      <c r="AR551" s="15"/>
      <c r="AS551" s="16"/>
      <c r="AU551" s="15"/>
      <c r="AV551" s="16"/>
      <c r="AX551" s="15"/>
      <c r="AY551" s="400"/>
      <c r="BA551" s="15"/>
      <c r="BB551" s="16"/>
      <c r="BD551" s="15"/>
      <c r="BE551" s="16"/>
      <c r="BG551" s="15"/>
      <c r="BH551" s="16"/>
      <c r="BJ551" s="15"/>
      <c r="BK551" s="16"/>
      <c r="BM551" s="15"/>
      <c r="BN551" s="16"/>
      <c r="BP551" s="15"/>
      <c r="BQ551" s="16"/>
      <c r="BS551" s="15"/>
      <c r="BT551" s="16"/>
      <c r="BV551" s="15"/>
      <c r="BW551" s="16"/>
      <c r="BY551" s="15"/>
      <c r="BZ551" s="16"/>
      <c r="CB551" s="15"/>
      <c r="CC551" s="16"/>
      <c r="CE551" s="15"/>
      <c r="CF551" s="16"/>
      <c r="CH551" s="15"/>
      <c r="CI551" s="16"/>
      <c r="CK551" s="234"/>
      <c r="CL551" s="235"/>
      <c r="CN551" s="15"/>
      <c r="CO551" s="16"/>
    </row>
    <row r="552" spans="1:93" ht="24.95" customHeight="1">
      <c r="A552" s="407" t="str">
        <f ca="1">IFERROR(IF(INDIRECT($A$14&amp;ROW())&lt;&gt;"",COUNTIF(Summary!$B$30:$B$1105,INDIRECT($A$14&amp;ROW())),""),"")</f>
        <v/>
      </c>
      <c r="B552" s="34"/>
      <c r="C552" s="16"/>
      <c r="E552" s="15"/>
      <c r="F552" s="16"/>
      <c r="H552" s="15"/>
      <c r="I552" s="16"/>
      <c r="K552" s="15"/>
      <c r="L552" s="16"/>
      <c r="N552" s="15"/>
      <c r="O552" s="16"/>
      <c r="Q552" s="15"/>
      <c r="R552" s="16"/>
      <c r="T552" s="15"/>
      <c r="U552" s="16"/>
      <c r="W552" s="15"/>
      <c r="X552" s="16"/>
      <c r="Z552" s="15"/>
      <c r="AA552" s="16"/>
      <c r="AC552" s="15"/>
      <c r="AD552" s="16"/>
      <c r="AF552" s="15"/>
      <c r="AG552" s="16"/>
      <c r="AI552" s="15"/>
      <c r="AJ552" s="16"/>
      <c r="AL552" s="15"/>
      <c r="AM552" s="16"/>
      <c r="AO552" s="15"/>
      <c r="AP552" s="16"/>
      <c r="AR552" s="15"/>
      <c r="AS552" s="16"/>
      <c r="AU552" s="15"/>
      <c r="AV552" s="16"/>
      <c r="AX552" s="15"/>
      <c r="AY552" s="400"/>
      <c r="BA552" s="15"/>
      <c r="BB552" s="16"/>
      <c r="BD552" s="15"/>
      <c r="BE552" s="16"/>
      <c r="BG552" s="15"/>
      <c r="BH552" s="16"/>
      <c r="BJ552" s="15"/>
      <c r="BK552" s="16"/>
      <c r="BM552" s="15"/>
      <c r="BN552" s="16"/>
      <c r="BP552" s="15"/>
      <c r="BQ552" s="16"/>
      <c r="BS552" s="15"/>
      <c r="BT552" s="16"/>
      <c r="BV552" s="15"/>
      <c r="BW552" s="16"/>
      <c r="BY552" s="15"/>
      <c r="BZ552" s="16"/>
      <c r="CB552" s="15"/>
      <c r="CC552" s="16"/>
      <c r="CE552" s="15"/>
      <c r="CF552" s="16"/>
      <c r="CH552" s="15"/>
      <c r="CI552" s="16"/>
      <c r="CK552" s="234"/>
      <c r="CL552" s="235"/>
      <c r="CN552" s="15"/>
      <c r="CO552" s="16"/>
    </row>
    <row r="553" spans="1:93" ht="24.95" customHeight="1">
      <c r="A553" s="407" t="str">
        <f ca="1">IFERROR(IF(INDIRECT($A$14&amp;ROW())&lt;&gt;"",COUNTIF(Summary!$B$30:$B$1105,INDIRECT($A$14&amp;ROW())),""),"")</f>
        <v/>
      </c>
      <c r="B553" s="34"/>
      <c r="C553" s="16"/>
      <c r="E553" s="15"/>
      <c r="F553" s="16"/>
      <c r="H553" s="15"/>
      <c r="I553" s="16"/>
      <c r="K553" s="15"/>
      <c r="L553" s="16"/>
      <c r="N553" s="15"/>
      <c r="O553" s="16"/>
      <c r="Q553" s="15"/>
      <c r="R553" s="16"/>
      <c r="T553" s="15"/>
      <c r="U553" s="16"/>
      <c r="W553" s="15"/>
      <c r="X553" s="16"/>
      <c r="Z553" s="15"/>
      <c r="AA553" s="16"/>
      <c r="AC553" s="15"/>
      <c r="AD553" s="16"/>
      <c r="AF553" s="15"/>
      <c r="AG553" s="16"/>
      <c r="AI553" s="15"/>
      <c r="AJ553" s="16"/>
      <c r="AL553" s="15"/>
      <c r="AM553" s="16"/>
      <c r="AO553" s="15"/>
      <c r="AP553" s="16"/>
      <c r="AR553" s="15"/>
      <c r="AS553" s="16"/>
      <c r="AU553" s="15"/>
      <c r="AV553" s="16"/>
      <c r="AX553" s="15"/>
      <c r="AY553" s="400"/>
      <c r="BA553" s="15"/>
      <c r="BB553" s="16"/>
      <c r="BD553" s="15"/>
      <c r="BE553" s="16"/>
      <c r="BG553" s="15"/>
      <c r="BH553" s="16"/>
      <c r="BJ553" s="15"/>
      <c r="BK553" s="16"/>
      <c r="BM553" s="15"/>
      <c r="BN553" s="16"/>
      <c r="BP553" s="15"/>
      <c r="BQ553" s="16"/>
      <c r="BS553" s="15"/>
      <c r="BT553" s="16"/>
      <c r="BV553" s="15"/>
      <c r="BW553" s="16"/>
      <c r="BY553" s="15"/>
      <c r="BZ553" s="16"/>
      <c r="CB553" s="15"/>
      <c r="CC553" s="16"/>
      <c r="CE553" s="15"/>
      <c r="CF553" s="16"/>
      <c r="CH553" s="15"/>
      <c r="CI553" s="16"/>
      <c r="CK553" s="234"/>
      <c r="CL553" s="235"/>
      <c r="CN553" s="15"/>
      <c r="CO553" s="16"/>
    </row>
    <row r="554" spans="1:93" ht="24.95" customHeight="1">
      <c r="A554" s="407" t="str">
        <f ca="1">IFERROR(IF(INDIRECT($A$14&amp;ROW())&lt;&gt;"",COUNTIF(Summary!$B$30:$B$1105,INDIRECT($A$14&amp;ROW())),""),"")</f>
        <v/>
      </c>
      <c r="B554" s="34"/>
      <c r="C554" s="16"/>
      <c r="E554" s="15"/>
      <c r="F554" s="16"/>
      <c r="H554" s="15"/>
      <c r="I554" s="16"/>
      <c r="K554" s="15"/>
      <c r="L554" s="16"/>
      <c r="N554" s="15"/>
      <c r="O554" s="16"/>
      <c r="Q554" s="15"/>
      <c r="R554" s="16"/>
      <c r="T554" s="15"/>
      <c r="U554" s="16"/>
      <c r="W554" s="15"/>
      <c r="X554" s="16"/>
      <c r="Z554" s="15"/>
      <c r="AA554" s="16"/>
      <c r="AC554" s="15"/>
      <c r="AD554" s="16"/>
      <c r="AF554" s="15"/>
      <c r="AG554" s="16"/>
      <c r="AI554" s="15"/>
      <c r="AJ554" s="16"/>
      <c r="AL554" s="15"/>
      <c r="AM554" s="16"/>
      <c r="AO554" s="15"/>
      <c r="AP554" s="16"/>
      <c r="AR554" s="15"/>
      <c r="AS554" s="16"/>
      <c r="AU554" s="15"/>
      <c r="AV554" s="16"/>
      <c r="AX554" s="15"/>
      <c r="AY554" s="400"/>
      <c r="BA554" s="15"/>
      <c r="BB554" s="16"/>
      <c r="BD554" s="15"/>
      <c r="BE554" s="16"/>
      <c r="BG554" s="15"/>
      <c r="BH554" s="16"/>
      <c r="BJ554" s="15"/>
      <c r="BK554" s="16"/>
      <c r="BM554" s="15"/>
      <c r="BN554" s="16"/>
      <c r="BP554" s="15"/>
      <c r="BQ554" s="16"/>
      <c r="BS554" s="15"/>
      <c r="BT554" s="16"/>
      <c r="BV554" s="15"/>
      <c r="BW554" s="16"/>
      <c r="BY554" s="15"/>
      <c r="BZ554" s="16"/>
      <c r="CB554" s="15"/>
      <c r="CC554" s="16"/>
      <c r="CE554" s="15"/>
      <c r="CF554" s="16"/>
      <c r="CH554" s="15"/>
      <c r="CI554" s="16"/>
      <c r="CK554" s="234"/>
      <c r="CL554" s="235"/>
      <c r="CN554" s="15"/>
      <c r="CO554" s="16"/>
    </row>
    <row r="555" spans="1:93" ht="24.95" customHeight="1">
      <c r="A555" s="407" t="str">
        <f ca="1">IFERROR(IF(INDIRECT($A$14&amp;ROW())&lt;&gt;"",COUNTIF(Summary!$B$30:$B$1105,INDIRECT($A$14&amp;ROW())),""),"")</f>
        <v/>
      </c>
      <c r="B555" s="34"/>
      <c r="C555" s="16"/>
      <c r="E555" s="15"/>
      <c r="F555" s="16"/>
      <c r="H555" s="15"/>
      <c r="I555" s="16"/>
      <c r="K555" s="15"/>
      <c r="L555" s="16"/>
      <c r="N555" s="15"/>
      <c r="O555" s="16"/>
      <c r="Q555" s="15"/>
      <c r="R555" s="16"/>
      <c r="T555" s="15"/>
      <c r="U555" s="16"/>
      <c r="W555" s="15"/>
      <c r="X555" s="16"/>
      <c r="Z555" s="15"/>
      <c r="AA555" s="16"/>
      <c r="AC555" s="15"/>
      <c r="AD555" s="16"/>
      <c r="AF555" s="15"/>
      <c r="AG555" s="16"/>
      <c r="AI555" s="15"/>
      <c r="AJ555" s="16"/>
      <c r="AL555" s="15"/>
      <c r="AM555" s="16"/>
      <c r="AO555" s="15"/>
      <c r="AP555" s="16"/>
      <c r="AR555" s="15"/>
      <c r="AS555" s="16"/>
      <c r="AU555" s="15"/>
      <c r="AV555" s="16"/>
      <c r="AX555" s="15"/>
      <c r="AY555" s="400"/>
      <c r="BA555" s="15"/>
      <c r="BB555" s="16"/>
      <c r="BD555" s="15"/>
      <c r="BE555" s="16"/>
      <c r="BG555" s="15"/>
      <c r="BH555" s="16"/>
      <c r="BJ555" s="15"/>
      <c r="BK555" s="16"/>
      <c r="BM555" s="15"/>
      <c r="BN555" s="16"/>
      <c r="BP555" s="15"/>
      <c r="BQ555" s="16"/>
      <c r="BS555" s="15"/>
      <c r="BT555" s="16"/>
      <c r="BV555" s="15"/>
      <c r="BW555" s="16"/>
      <c r="BY555" s="15"/>
      <c r="BZ555" s="16"/>
      <c r="CB555" s="15"/>
      <c r="CC555" s="16"/>
      <c r="CE555" s="15"/>
      <c r="CF555" s="16"/>
      <c r="CH555" s="15"/>
      <c r="CI555" s="16"/>
      <c r="CK555" s="234"/>
      <c r="CL555" s="235"/>
      <c r="CN555" s="15"/>
      <c r="CO555" s="16"/>
    </row>
    <row r="556" spans="1:93" ht="24.95" customHeight="1">
      <c r="A556" s="407" t="str">
        <f ca="1">IFERROR(IF(INDIRECT($A$14&amp;ROW())&lt;&gt;"",COUNTIF(Summary!$B$30:$B$1105,INDIRECT($A$14&amp;ROW())),""),"")</f>
        <v/>
      </c>
      <c r="B556" s="34"/>
      <c r="C556" s="16"/>
      <c r="E556" s="15"/>
      <c r="F556" s="16"/>
      <c r="H556" s="15"/>
      <c r="I556" s="16"/>
      <c r="K556" s="15"/>
      <c r="L556" s="16"/>
      <c r="N556" s="15"/>
      <c r="O556" s="16"/>
      <c r="Q556" s="15"/>
      <c r="R556" s="16"/>
      <c r="T556" s="15"/>
      <c r="U556" s="16"/>
      <c r="W556" s="15"/>
      <c r="X556" s="16"/>
      <c r="Z556" s="15"/>
      <c r="AA556" s="16"/>
      <c r="AC556" s="15"/>
      <c r="AD556" s="16"/>
      <c r="AF556" s="15"/>
      <c r="AG556" s="16"/>
      <c r="AI556" s="15"/>
      <c r="AJ556" s="16"/>
      <c r="AL556" s="15"/>
      <c r="AM556" s="16"/>
      <c r="AO556" s="15"/>
      <c r="AP556" s="16"/>
      <c r="AR556" s="15"/>
      <c r="AS556" s="16"/>
      <c r="AU556" s="15"/>
      <c r="AV556" s="16"/>
      <c r="AX556" s="15"/>
      <c r="AY556" s="400"/>
      <c r="BA556" s="15"/>
      <c r="BB556" s="16"/>
      <c r="BD556" s="15"/>
      <c r="BE556" s="16"/>
      <c r="BG556" s="15"/>
      <c r="BH556" s="16"/>
      <c r="BJ556" s="15"/>
      <c r="BK556" s="16"/>
      <c r="BM556" s="15"/>
      <c r="BN556" s="16"/>
      <c r="BP556" s="15"/>
      <c r="BQ556" s="16"/>
      <c r="BS556" s="15"/>
      <c r="BT556" s="16"/>
      <c r="BV556" s="15"/>
      <c r="BW556" s="16"/>
      <c r="BY556" s="15"/>
      <c r="BZ556" s="16"/>
      <c r="CB556" s="15"/>
      <c r="CC556" s="16"/>
      <c r="CE556" s="15"/>
      <c r="CF556" s="16"/>
      <c r="CH556" s="15"/>
      <c r="CI556" s="16"/>
      <c r="CK556" s="234"/>
      <c r="CL556" s="235"/>
      <c r="CN556" s="15"/>
      <c r="CO556" s="16"/>
    </row>
    <row r="557" spans="1:93" ht="24.95" customHeight="1">
      <c r="A557" s="407" t="str">
        <f ca="1">IFERROR(IF(INDIRECT($A$14&amp;ROW())&lt;&gt;"",COUNTIF(Summary!$B$30:$B$1105,INDIRECT($A$14&amp;ROW())),""),"")</f>
        <v/>
      </c>
      <c r="B557" s="34"/>
      <c r="C557" s="16"/>
      <c r="E557" s="15"/>
      <c r="F557" s="16"/>
      <c r="H557" s="15"/>
      <c r="I557" s="16"/>
      <c r="K557" s="15"/>
      <c r="L557" s="16"/>
      <c r="N557" s="15"/>
      <c r="O557" s="16"/>
      <c r="Q557" s="15"/>
      <c r="R557" s="16"/>
      <c r="T557" s="15"/>
      <c r="U557" s="16"/>
      <c r="W557" s="15"/>
      <c r="X557" s="16"/>
      <c r="Z557" s="15"/>
      <c r="AA557" s="16"/>
      <c r="AC557" s="15"/>
      <c r="AD557" s="16"/>
      <c r="AF557" s="15"/>
      <c r="AG557" s="16"/>
      <c r="AI557" s="15"/>
      <c r="AJ557" s="16"/>
      <c r="AL557" s="15"/>
      <c r="AM557" s="16"/>
      <c r="AO557" s="15"/>
      <c r="AP557" s="16"/>
      <c r="AR557" s="15"/>
      <c r="AS557" s="16"/>
      <c r="AU557" s="15"/>
      <c r="AV557" s="16"/>
      <c r="AX557" s="15"/>
      <c r="AY557" s="400"/>
      <c r="BA557" s="15"/>
      <c r="BB557" s="16"/>
      <c r="BD557" s="15"/>
      <c r="BE557" s="16"/>
      <c r="BG557" s="15"/>
      <c r="BH557" s="16"/>
      <c r="BJ557" s="15"/>
      <c r="BK557" s="16"/>
      <c r="BM557" s="15"/>
      <c r="BN557" s="16"/>
      <c r="BP557" s="15"/>
      <c r="BQ557" s="16"/>
      <c r="BS557" s="15"/>
      <c r="BT557" s="16"/>
      <c r="BV557" s="15"/>
      <c r="BW557" s="16"/>
      <c r="BY557" s="15"/>
      <c r="BZ557" s="16"/>
      <c r="CB557" s="15"/>
      <c r="CC557" s="16"/>
      <c r="CE557" s="15"/>
      <c r="CF557" s="16"/>
      <c r="CH557" s="15"/>
      <c r="CI557" s="16"/>
      <c r="CK557" s="234"/>
      <c r="CL557" s="235"/>
      <c r="CN557" s="15"/>
      <c r="CO557" s="16"/>
    </row>
    <row r="558" spans="1:93" ht="24.95" customHeight="1">
      <c r="A558" s="407" t="str">
        <f ca="1">IFERROR(IF(INDIRECT($A$14&amp;ROW())&lt;&gt;"",COUNTIF(Summary!$B$30:$B$1105,INDIRECT($A$14&amp;ROW())),""),"")</f>
        <v/>
      </c>
      <c r="B558" s="34"/>
      <c r="C558" s="16"/>
      <c r="E558" s="15"/>
      <c r="F558" s="16"/>
      <c r="H558" s="15"/>
      <c r="I558" s="16"/>
      <c r="K558" s="15"/>
      <c r="L558" s="16"/>
      <c r="N558" s="15"/>
      <c r="O558" s="16"/>
      <c r="Q558" s="15"/>
      <c r="R558" s="16"/>
      <c r="T558" s="15"/>
      <c r="U558" s="16"/>
      <c r="W558" s="15"/>
      <c r="X558" s="16"/>
      <c r="Z558" s="15"/>
      <c r="AA558" s="16"/>
      <c r="AC558" s="15"/>
      <c r="AD558" s="16"/>
      <c r="AF558" s="15"/>
      <c r="AG558" s="16"/>
      <c r="AI558" s="15"/>
      <c r="AJ558" s="16"/>
      <c r="AL558" s="15"/>
      <c r="AM558" s="16"/>
      <c r="AO558" s="15"/>
      <c r="AP558" s="16"/>
      <c r="AR558" s="15"/>
      <c r="AS558" s="16"/>
      <c r="AU558" s="15"/>
      <c r="AV558" s="16"/>
      <c r="AX558" s="15"/>
      <c r="AY558" s="400"/>
      <c r="BA558" s="15"/>
      <c r="BB558" s="16"/>
      <c r="BD558" s="15"/>
      <c r="BE558" s="16"/>
      <c r="BG558" s="15"/>
      <c r="BH558" s="16"/>
      <c r="BJ558" s="15"/>
      <c r="BK558" s="16"/>
      <c r="BM558" s="15"/>
      <c r="BN558" s="16"/>
      <c r="BP558" s="15"/>
      <c r="BQ558" s="16"/>
      <c r="BS558" s="15"/>
      <c r="BT558" s="16"/>
      <c r="BV558" s="15"/>
      <c r="BW558" s="16"/>
      <c r="BY558" s="15"/>
      <c r="BZ558" s="16"/>
      <c r="CB558" s="15"/>
      <c r="CC558" s="16"/>
      <c r="CE558" s="15"/>
      <c r="CF558" s="16"/>
      <c r="CH558" s="15"/>
      <c r="CI558" s="16"/>
      <c r="CK558" s="234"/>
      <c r="CL558" s="235"/>
      <c r="CN558" s="15"/>
      <c r="CO558" s="16"/>
    </row>
    <row r="559" spans="1:93" ht="24.95" customHeight="1">
      <c r="A559" s="407" t="str">
        <f ca="1">IFERROR(IF(INDIRECT($A$14&amp;ROW())&lt;&gt;"",COUNTIF(Summary!$B$30:$B$1105,INDIRECT($A$14&amp;ROW())),""),"")</f>
        <v/>
      </c>
      <c r="B559" s="34"/>
      <c r="C559" s="16"/>
      <c r="E559" s="15"/>
      <c r="F559" s="16"/>
      <c r="H559" s="15"/>
      <c r="I559" s="16"/>
      <c r="K559" s="15"/>
      <c r="L559" s="16"/>
      <c r="N559" s="15"/>
      <c r="O559" s="16"/>
      <c r="Q559" s="15"/>
      <c r="R559" s="16"/>
      <c r="T559" s="15"/>
      <c r="U559" s="16"/>
      <c r="W559" s="15"/>
      <c r="X559" s="16"/>
      <c r="Z559" s="15"/>
      <c r="AA559" s="16"/>
      <c r="AC559" s="15"/>
      <c r="AD559" s="16"/>
      <c r="AF559" s="15"/>
      <c r="AG559" s="16"/>
      <c r="AI559" s="15"/>
      <c r="AJ559" s="16"/>
      <c r="AL559" s="15"/>
      <c r="AM559" s="16"/>
      <c r="AO559" s="15"/>
      <c r="AP559" s="16"/>
      <c r="AR559" s="15"/>
      <c r="AS559" s="16"/>
      <c r="AU559" s="15"/>
      <c r="AV559" s="16"/>
      <c r="AX559" s="15"/>
      <c r="AY559" s="400"/>
      <c r="BA559" s="15"/>
      <c r="BB559" s="16"/>
      <c r="BD559" s="15"/>
      <c r="BE559" s="16"/>
      <c r="BG559" s="15"/>
      <c r="BH559" s="16"/>
      <c r="BJ559" s="15"/>
      <c r="BK559" s="16"/>
      <c r="BM559" s="15"/>
      <c r="BN559" s="16"/>
      <c r="BP559" s="15"/>
      <c r="BQ559" s="16"/>
      <c r="BS559" s="15"/>
      <c r="BT559" s="16"/>
      <c r="BV559" s="15"/>
      <c r="BW559" s="16"/>
      <c r="BY559" s="15"/>
      <c r="BZ559" s="16"/>
      <c r="CB559" s="15"/>
      <c r="CC559" s="16"/>
      <c r="CE559" s="15"/>
      <c r="CF559" s="16"/>
      <c r="CH559" s="15"/>
      <c r="CI559" s="16"/>
      <c r="CK559" s="234"/>
      <c r="CL559" s="235"/>
      <c r="CN559" s="15"/>
      <c r="CO559" s="16"/>
    </row>
    <row r="560" spans="1:93" ht="24.95" customHeight="1">
      <c r="A560" s="407" t="str">
        <f ca="1">IFERROR(IF(INDIRECT($A$14&amp;ROW())&lt;&gt;"",COUNTIF(Summary!$B$30:$B$1105,INDIRECT($A$14&amp;ROW())),""),"")</f>
        <v/>
      </c>
      <c r="B560" s="34"/>
      <c r="C560" s="16"/>
      <c r="E560" s="15"/>
      <c r="F560" s="16"/>
      <c r="H560" s="15"/>
      <c r="I560" s="16"/>
      <c r="K560" s="15"/>
      <c r="L560" s="16"/>
      <c r="N560" s="15"/>
      <c r="O560" s="16"/>
      <c r="Q560" s="15"/>
      <c r="R560" s="16"/>
      <c r="T560" s="15"/>
      <c r="U560" s="16"/>
      <c r="W560" s="15"/>
      <c r="X560" s="16"/>
      <c r="Z560" s="15"/>
      <c r="AA560" s="16"/>
      <c r="AC560" s="15"/>
      <c r="AD560" s="16"/>
      <c r="AF560" s="15"/>
      <c r="AG560" s="16"/>
      <c r="AI560" s="15"/>
      <c r="AJ560" s="16"/>
      <c r="AL560" s="15"/>
      <c r="AM560" s="16"/>
      <c r="AO560" s="15"/>
      <c r="AP560" s="16"/>
      <c r="AR560" s="15"/>
      <c r="AS560" s="16"/>
      <c r="AU560" s="15"/>
      <c r="AV560" s="16"/>
      <c r="AX560" s="15"/>
      <c r="AY560" s="400"/>
      <c r="BA560" s="15"/>
      <c r="BB560" s="16"/>
      <c r="BD560" s="15"/>
      <c r="BE560" s="16"/>
      <c r="BG560" s="15"/>
      <c r="BH560" s="16"/>
      <c r="BJ560" s="15"/>
      <c r="BK560" s="16"/>
      <c r="BM560" s="15"/>
      <c r="BN560" s="16"/>
      <c r="BP560" s="15"/>
      <c r="BQ560" s="16"/>
      <c r="BS560" s="15"/>
      <c r="BT560" s="16"/>
      <c r="BV560" s="15"/>
      <c r="BW560" s="16"/>
      <c r="BY560" s="15"/>
      <c r="BZ560" s="16"/>
      <c r="CB560" s="15"/>
      <c r="CC560" s="16"/>
      <c r="CE560" s="15"/>
      <c r="CF560" s="16"/>
      <c r="CH560" s="15"/>
      <c r="CI560" s="16"/>
      <c r="CK560" s="234"/>
      <c r="CL560" s="235"/>
      <c r="CN560" s="15"/>
      <c r="CO560" s="16"/>
    </row>
    <row r="561" spans="1:93" ht="24.95" customHeight="1">
      <c r="A561" s="407" t="str">
        <f ca="1">IFERROR(IF(INDIRECT($A$14&amp;ROW())&lt;&gt;"",COUNTIF(Summary!$B$30:$B$1105,INDIRECT($A$14&amp;ROW())),""),"")</f>
        <v/>
      </c>
      <c r="B561" s="34"/>
      <c r="C561" s="16"/>
      <c r="E561" s="15"/>
      <c r="F561" s="16"/>
      <c r="H561" s="15"/>
      <c r="I561" s="16"/>
      <c r="K561" s="15"/>
      <c r="L561" s="16"/>
      <c r="N561" s="15"/>
      <c r="O561" s="16"/>
      <c r="Q561" s="15"/>
      <c r="R561" s="16"/>
      <c r="T561" s="15"/>
      <c r="U561" s="16"/>
      <c r="W561" s="15"/>
      <c r="X561" s="16"/>
      <c r="Z561" s="15"/>
      <c r="AA561" s="16"/>
      <c r="AC561" s="15"/>
      <c r="AD561" s="16"/>
      <c r="AF561" s="15"/>
      <c r="AG561" s="16"/>
      <c r="AI561" s="15"/>
      <c r="AJ561" s="16"/>
      <c r="AL561" s="15"/>
      <c r="AM561" s="16"/>
      <c r="AO561" s="15"/>
      <c r="AP561" s="16"/>
      <c r="AR561" s="15"/>
      <c r="AS561" s="16"/>
      <c r="AU561" s="15"/>
      <c r="AV561" s="16"/>
      <c r="AX561" s="15"/>
      <c r="AY561" s="400"/>
      <c r="BA561" s="15"/>
      <c r="BB561" s="16"/>
      <c r="BD561" s="15"/>
      <c r="BE561" s="16"/>
      <c r="BG561" s="15"/>
      <c r="BH561" s="16"/>
      <c r="BJ561" s="15"/>
      <c r="BK561" s="16"/>
      <c r="BM561" s="15"/>
      <c r="BN561" s="16"/>
      <c r="BP561" s="15"/>
      <c r="BQ561" s="16"/>
      <c r="BS561" s="15"/>
      <c r="BT561" s="16"/>
      <c r="BV561" s="15"/>
      <c r="BW561" s="16"/>
      <c r="BY561" s="15"/>
      <c r="BZ561" s="16"/>
      <c r="CB561" s="15"/>
      <c r="CC561" s="16"/>
      <c r="CE561" s="15"/>
      <c r="CF561" s="16"/>
      <c r="CH561" s="15"/>
      <c r="CI561" s="16"/>
      <c r="CK561" s="234"/>
      <c r="CL561" s="235"/>
      <c r="CN561" s="15"/>
      <c r="CO561" s="16"/>
    </row>
    <row r="562" spans="1:93" ht="24.95" customHeight="1">
      <c r="A562" s="407" t="str">
        <f ca="1">IFERROR(IF(INDIRECT($A$14&amp;ROW())&lt;&gt;"",COUNTIF(Summary!$B$30:$B$1105,INDIRECT($A$14&amp;ROW())),""),"")</f>
        <v/>
      </c>
      <c r="B562" s="34"/>
      <c r="C562" s="16"/>
      <c r="E562" s="15"/>
      <c r="F562" s="16"/>
      <c r="H562" s="15"/>
      <c r="I562" s="16"/>
      <c r="K562" s="15"/>
      <c r="L562" s="16"/>
      <c r="N562" s="15"/>
      <c r="O562" s="16"/>
      <c r="Q562" s="15"/>
      <c r="R562" s="16"/>
      <c r="T562" s="15"/>
      <c r="U562" s="16"/>
      <c r="W562" s="15"/>
      <c r="X562" s="16"/>
      <c r="Z562" s="15"/>
      <c r="AA562" s="16"/>
      <c r="AC562" s="15"/>
      <c r="AD562" s="16"/>
      <c r="AF562" s="15"/>
      <c r="AG562" s="16"/>
      <c r="AI562" s="15"/>
      <c r="AJ562" s="16"/>
      <c r="AL562" s="15"/>
      <c r="AM562" s="16"/>
      <c r="AO562" s="15"/>
      <c r="AP562" s="16"/>
      <c r="AR562" s="15"/>
      <c r="AS562" s="16"/>
      <c r="AU562" s="15"/>
      <c r="AV562" s="16"/>
      <c r="AX562" s="15"/>
      <c r="AY562" s="400"/>
      <c r="BA562" s="15"/>
      <c r="BB562" s="16"/>
      <c r="BD562" s="15"/>
      <c r="BE562" s="16"/>
      <c r="BG562" s="15"/>
      <c r="BH562" s="16"/>
      <c r="BJ562" s="15"/>
      <c r="BK562" s="16"/>
      <c r="BM562" s="15"/>
      <c r="BN562" s="16"/>
      <c r="BP562" s="15"/>
      <c r="BQ562" s="16"/>
      <c r="BS562" s="15"/>
      <c r="BT562" s="16"/>
      <c r="BV562" s="15"/>
      <c r="BW562" s="16"/>
      <c r="BY562" s="15"/>
      <c r="BZ562" s="16"/>
      <c r="CB562" s="15"/>
      <c r="CC562" s="16"/>
      <c r="CE562" s="15"/>
      <c r="CF562" s="16"/>
      <c r="CH562" s="15"/>
      <c r="CI562" s="16"/>
      <c r="CK562" s="234"/>
      <c r="CL562" s="235"/>
      <c r="CN562" s="15"/>
      <c r="CO562" s="16"/>
    </row>
    <row r="563" spans="1:93" ht="24.95" customHeight="1">
      <c r="A563" s="407" t="str">
        <f ca="1">IFERROR(IF(INDIRECT($A$14&amp;ROW())&lt;&gt;"",COUNTIF(Summary!$B$30:$B$1105,INDIRECT($A$14&amp;ROW())),""),"")</f>
        <v/>
      </c>
      <c r="B563" s="34"/>
      <c r="C563" s="16"/>
      <c r="E563" s="15"/>
      <c r="F563" s="16"/>
      <c r="H563" s="15"/>
      <c r="I563" s="16"/>
      <c r="K563" s="15"/>
      <c r="L563" s="16"/>
      <c r="N563" s="15"/>
      <c r="O563" s="16"/>
      <c r="Q563" s="15"/>
      <c r="R563" s="16"/>
      <c r="T563" s="15"/>
      <c r="U563" s="16"/>
      <c r="W563" s="15"/>
      <c r="X563" s="16"/>
      <c r="Z563" s="15"/>
      <c r="AA563" s="16"/>
      <c r="AC563" s="15"/>
      <c r="AD563" s="16"/>
      <c r="AF563" s="15"/>
      <c r="AG563" s="16"/>
      <c r="AI563" s="15"/>
      <c r="AJ563" s="16"/>
      <c r="AL563" s="15"/>
      <c r="AM563" s="16"/>
      <c r="AO563" s="15"/>
      <c r="AP563" s="16"/>
      <c r="AR563" s="15"/>
      <c r="AS563" s="16"/>
      <c r="AU563" s="15"/>
      <c r="AV563" s="16"/>
      <c r="AX563" s="15"/>
      <c r="AY563" s="400"/>
      <c r="BA563" s="15"/>
      <c r="BB563" s="16"/>
      <c r="BD563" s="15"/>
      <c r="BE563" s="16"/>
      <c r="BG563" s="15"/>
      <c r="BH563" s="16"/>
      <c r="BJ563" s="15"/>
      <c r="BK563" s="16"/>
      <c r="BM563" s="15"/>
      <c r="BN563" s="16"/>
      <c r="BP563" s="15"/>
      <c r="BQ563" s="16"/>
      <c r="BS563" s="15"/>
      <c r="BT563" s="16"/>
      <c r="BV563" s="15"/>
      <c r="BW563" s="16"/>
      <c r="BY563" s="15"/>
      <c r="BZ563" s="16"/>
      <c r="CB563" s="15"/>
      <c r="CC563" s="16"/>
      <c r="CE563" s="15"/>
      <c r="CF563" s="16"/>
      <c r="CH563" s="15"/>
      <c r="CI563" s="16"/>
      <c r="CK563" s="234"/>
      <c r="CL563" s="235"/>
      <c r="CN563" s="15"/>
      <c r="CO563" s="16"/>
    </row>
    <row r="564" spans="1:93" ht="24.95" customHeight="1">
      <c r="A564" s="407" t="str">
        <f ca="1">IFERROR(IF(INDIRECT($A$14&amp;ROW())&lt;&gt;"",COUNTIF(Summary!$B$30:$B$1105,INDIRECT($A$14&amp;ROW())),""),"")</f>
        <v/>
      </c>
      <c r="B564" s="34"/>
      <c r="C564" s="16"/>
      <c r="E564" s="15"/>
      <c r="F564" s="16"/>
      <c r="H564" s="15"/>
      <c r="I564" s="16"/>
      <c r="K564" s="15"/>
      <c r="L564" s="16"/>
      <c r="N564" s="15"/>
      <c r="O564" s="16"/>
      <c r="Q564" s="15"/>
      <c r="R564" s="16"/>
      <c r="T564" s="15"/>
      <c r="U564" s="16"/>
      <c r="W564" s="15"/>
      <c r="X564" s="16"/>
      <c r="Z564" s="15"/>
      <c r="AA564" s="16"/>
      <c r="AC564" s="15"/>
      <c r="AD564" s="16"/>
      <c r="AF564" s="15"/>
      <c r="AG564" s="16"/>
      <c r="AI564" s="15"/>
      <c r="AJ564" s="16"/>
      <c r="AL564" s="15"/>
      <c r="AM564" s="16"/>
      <c r="AO564" s="15"/>
      <c r="AP564" s="16"/>
      <c r="AR564" s="15"/>
      <c r="AS564" s="16"/>
      <c r="AU564" s="15"/>
      <c r="AV564" s="16"/>
      <c r="AX564" s="15"/>
      <c r="AY564" s="400"/>
      <c r="BA564" s="15"/>
      <c r="BB564" s="16"/>
      <c r="BD564" s="15"/>
      <c r="BE564" s="16"/>
      <c r="BG564" s="15"/>
      <c r="BH564" s="16"/>
      <c r="BJ564" s="15"/>
      <c r="BK564" s="16"/>
      <c r="BM564" s="15"/>
      <c r="BN564" s="16"/>
      <c r="BP564" s="15"/>
      <c r="BQ564" s="16"/>
      <c r="BS564" s="15"/>
      <c r="BT564" s="16"/>
      <c r="BV564" s="15"/>
      <c r="BW564" s="16"/>
      <c r="BY564" s="15"/>
      <c r="BZ564" s="16"/>
      <c r="CB564" s="15"/>
      <c r="CC564" s="16"/>
      <c r="CE564" s="15"/>
      <c r="CF564" s="16"/>
      <c r="CH564" s="15"/>
      <c r="CI564" s="16"/>
      <c r="CK564" s="234"/>
      <c r="CL564" s="235"/>
      <c r="CN564" s="15"/>
      <c r="CO564" s="16"/>
    </row>
    <row r="565" spans="1:93" ht="24.95" customHeight="1">
      <c r="A565" s="407" t="str">
        <f ca="1">IFERROR(IF(INDIRECT($A$14&amp;ROW())&lt;&gt;"",COUNTIF(Summary!$B$30:$B$1105,INDIRECT($A$14&amp;ROW())),""),"")</f>
        <v/>
      </c>
      <c r="B565" s="34"/>
      <c r="C565" s="16"/>
      <c r="E565" s="15"/>
      <c r="F565" s="16"/>
      <c r="H565" s="15"/>
      <c r="I565" s="16"/>
      <c r="K565" s="15"/>
      <c r="L565" s="16"/>
      <c r="N565" s="15"/>
      <c r="O565" s="16"/>
      <c r="Q565" s="15"/>
      <c r="R565" s="16"/>
      <c r="T565" s="15"/>
      <c r="U565" s="16"/>
      <c r="W565" s="15"/>
      <c r="X565" s="16"/>
      <c r="Z565" s="15"/>
      <c r="AA565" s="16"/>
      <c r="AC565" s="15"/>
      <c r="AD565" s="16"/>
      <c r="AF565" s="15"/>
      <c r="AG565" s="16"/>
      <c r="AI565" s="15"/>
      <c r="AJ565" s="16"/>
      <c r="AL565" s="15"/>
      <c r="AM565" s="16"/>
      <c r="AO565" s="15"/>
      <c r="AP565" s="16"/>
      <c r="AR565" s="15"/>
      <c r="AS565" s="16"/>
      <c r="AU565" s="15"/>
      <c r="AV565" s="16"/>
      <c r="AX565" s="15"/>
      <c r="AY565" s="400"/>
      <c r="BA565" s="15"/>
      <c r="BB565" s="16"/>
      <c r="BD565" s="15"/>
      <c r="BE565" s="16"/>
      <c r="BG565" s="15"/>
      <c r="BH565" s="16"/>
      <c r="BJ565" s="15"/>
      <c r="BK565" s="16"/>
      <c r="BM565" s="15"/>
      <c r="BN565" s="16"/>
      <c r="BP565" s="15"/>
      <c r="BQ565" s="16"/>
      <c r="BS565" s="15"/>
      <c r="BT565" s="16"/>
      <c r="BV565" s="15"/>
      <c r="BW565" s="16"/>
      <c r="BY565" s="15"/>
      <c r="BZ565" s="16"/>
      <c r="CB565" s="15"/>
      <c r="CC565" s="16"/>
      <c r="CE565" s="15"/>
      <c r="CF565" s="16"/>
      <c r="CH565" s="15"/>
      <c r="CI565" s="16"/>
      <c r="CK565" s="234"/>
      <c r="CL565" s="235"/>
      <c r="CN565" s="15"/>
      <c r="CO565" s="16"/>
    </row>
    <row r="566" spans="1:93" ht="24.95" customHeight="1">
      <c r="A566" s="407" t="str">
        <f ca="1">IFERROR(IF(INDIRECT($A$14&amp;ROW())&lt;&gt;"",COUNTIF(Summary!$B$30:$B$1105,INDIRECT($A$14&amp;ROW())),""),"")</f>
        <v/>
      </c>
      <c r="B566" s="34"/>
      <c r="C566" s="16"/>
      <c r="E566" s="15"/>
      <c r="F566" s="16"/>
      <c r="H566" s="15"/>
      <c r="I566" s="16"/>
      <c r="K566" s="15"/>
      <c r="L566" s="16"/>
      <c r="N566" s="15"/>
      <c r="O566" s="16"/>
      <c r="Q566" s="15"/>
      <c r="R566" s="16"/>
      <c r="T566" s="15"/>
      <c r="U566" s="16"/>
      <c r="W566" s="15"/>
      <c r="X566" s="16"/>
      <c r="Z566" s="15"/>
      <c r="AA566" s="16"/>
      <c r="AC566" s="15"/>
      <c r="AD566" s="16"/>
      <c r="AF566" s="15"/>
      <c r="AG566" s="16"/>
      <c r="AI566" s="15"/>
      <c r="AJ566" s="16"/>
      <c r="AL566" s="15"/>
      <c r="AM566" s="16"/>
      <c r="AO566" s="15"/>
      <c r="AP566" s="16"/>
      <c r="AR566" s="15"/>
      <c r="AS566" s="16"/>
      <c r="AU566" s="15"/>
      <c r="AV566" s="16"/>
      <c r="AX566" s="15"/>
      <c r="AY566" s="400"/>
      <c r="BA566" s="15"/>
      <c r="BB566" s="16"/>
      <c r="BD566" s="15"/>
      <c r="BE566" s="16"/>
      <c r="BG566" s="15"/>
      <c r="BH566" s="16"/>
      <c r="BJ566" s="15"/>
      <c r="BK566" s="16"/>
      <c r="BM566" s="15"/>
      <c r="BN566" s="16"/>
      <c r="BP566" s="15"/>
      <c r="BQ566" s="16"/>
      <c r="BS566" s="15"/>
      <c r="BT566" s="16"/>
      <c r="BV566" s="15"/>
      <c r="BW566" s="16"/>
      <c r="BY566" s="15"/>
      <c r="BZ566" s="16"/>
      <c r="CB566" s="15"/>
      <c r="CC566" s="16"/>
      <c r="CE566" s="15"/>
      <c r="CF566" s="16"/>
      <c r="CH566" s="15"/>
      <c r="CI566" s="16"/>
      <c r="CK566" s="234"/>
      <c r="CL566" s="235"/>
      <c r="CN566" s="15"/>
      <c r="CO566" s="16"/>
    </row>
    <row r="567" spans="1:93" ht="24.95" customHeight="1">
      <c r="A567" s="407" t="str">
        <f ca="1">IFERROR(IF(INDIRECT($A$14&amp;ROW())&lt;&gt;"",COUNTIF(Summary!$B$30:$B$1105,INDIRECT($A$14&amp;ROW())),""),"")</f>
        <v/>
      </c>
      <c r="B567" s="34"/>
      <c r="C567" s="16"/>
      <c r="E567" s="15"/>
      <c r="F567" s="16"/>
      <c r="H567" s="15"/>
      <c r="I567" s="16"/>
      <c r="K567" s="15"/>
      <c r="L567" s="16"/>
      <c r="N567" s="15"/>
      <c r="O567" s="16"/>
      <c r="Q567" s="15"/>
      <c r="R567" s="16"/>
      <c r="T567" s="15"/>
      <c r="U567" s="16"/>
      <c r="W567" s="15"/>
      <c r="X567" s="16"/>
      <c r="Z567" s="15"/>
      <c r="AA567" s="16"/>
      <c r="AC567" s="15"/>
      <c r="AD567" s="16"/>
      <c r="AF567" s="15"/>
      <c r="AG567" s="16"/>
      <c r="AI567" s="15"/>
      <c r="AJ567" s="16"/>
      <c r="AL567" s="15"/>
      <c r="AM567" s="16"/>
      <c r="AO567" s="15"/>
      <c r="AP567" s="16"/>
      <c r="AR567" s="15"/>
      <c r="AS567" s="16"/>
      <c r="AU567" s="15"/>
      <c r="AV567" s="16"/>
      <c r="AX567" s="15"/>
      <c r="AY567" s="400"/>
      <c r="BA567" s="15"/>
      <c r="BB567" s="16"/>
      <c r="BD567" s="15"/>
      <c r="BE567" s="16"/>
      <c r="BG567" s="15"/>
      <c r="BH567" s="16"/>
      <c r="BJ567" s="15"/>
      <c r="BK567" s="16"/>
      <c r="BM567" s="15"/>
      <c r="BN567" s="16"/>
      <c r="BP567" s="15"/>
      <c r="BQ567" s="16"/>
      <c r="BS567" s="15"/>
      <c r="BT567" s="16"/>
      <c r="BV567" s="15"/>
      <c r="BW567" s="16"/>
      <c r="BY567" s="15"/>
      <c r="BZ567" s="16"/>
      <c r="CB567" s="15"/>
      <c r="CC567" s="16"/>
      <c r="CE567" s="15"/>
      <c r="CF567" s="16"/>
      <c r="CH567" s="15"/>
      <c r="CI567" s="16"/>
      <c r="CK567" s="234"/>
      <c r="CL567" s="235"/>
      <c r="CN567" s="15"/>
      <c r="CO567" s="16"/>
    </row>
    <row r="568" spans="1:93" ht="24.95" customHeight="1">
      <c r="A568" s="407" t="str">
        <f ca="1">IFERROR(IF(INDIRECT($A$14&amp;ROW())&lt;&gt;"",COUNTIF(Summary!$B$30:$B$1105,INDIRECT($A$14&amp;ROW())),""),"")</f>
        <v/>
      </c>
      <c r="B568" s="34"/>
      <c r="C568" s="16"/>
      <c r="E568" s="15"/>
      <c r="F568" s="16"/>
      <c r="H568" s="15"/>
      <c r="I568" s="16"/>
      <c r="K568" s="15"/>
      <c r="L568" s="16"/>
      <c r="N568" s="15"/>
      <c r="O568" s="16"/>
      <c r="Q568" s="15"/>
      <c r="R568" s="16"/>
      <c r="T568" s="15"/>
      <c r="U568" s="16"/>
      <c r="W568" s="15"/>
      <c r="X568" s="16"/>
      <c r="Z568" s="15"/>
      <c r="AA568" s="16"/>
      <c r="AC568" s="15"/>
      <c r="AD568" s="16"/>
      <c r="AF568" s="15"/>
      <c r="AG568" s="16"/>
      <c r="AI568" s="15"/>
      <c r="AJ568" s="16"/>
      <c r="AL568" s="15"/>
      <c r="AM568" s="16"/>
      <c r="AO568" s="15"/>
      <c r="AP568" s="16"/>
      <c r="AR568" s="15"/>
      <c r="AS568" s="16"/>
      <c r="AU568" s="15"/>
      <c r="AV568" s="16"/>
      <c r="AX568" s="15"/>
      <c r="AY568" s="400"/>
      <c r="BA568" s="15"/>
      <c r="BB568" s="16"/>
      <c r="BD568" s="15"/>
      <c r="BE568" s="16"/>
      <c r="BG568" s="15"/>
      <c r="BH568" s="16"/>
      <c r="BJ568" s="15"/>
      <c r="BK568" s="16"/>
      <c r="BM568" s="15"/>
      <c r="BN568" s="16"/>
      <c r="BP568" s="15"/>
      <c r="BQ568" s="16"/>
      <c r="BS568" s="15"/>
      <c r="BT568" s="16"/>
      <c r="BV568" s="15"/>
      <c r="BW568" s="16"/>
      <c r="BY568" s="15"/>
      <c r="BZ568" s="16"/>
      <c r="CB568" s="15"/>
      <c r="CC568" s="16"/>
      <c r="CE568" s="15"/>
      <c r="CF568" s="16"/>
      <c r="CH568" s="15"/>
      <c r="CI568" s="16"/>
      <c r="CK568" s="234"/>
      <c r="CL568" s="235"/>
      <c r="CN568" s="15"/>
      <c r="CO568" s="16"/>
    </row>
    <row r="569" spans="1:93" ht="24.95" customHeight="1">
      <c r="A569" s="407" t="str">
        <f ca="1">IFERROR(IF(INDIRECT($A$14&amp;ROW())&lt;&gt;"",COUNTIF(Summary!$B$30:$B$1105,INDIRECT($A$14&amp;ROW())),""),"")</f>
        <v/>
      </c>
      <c r="B569" s="34"/>
      <c r="C569" s="16"/>
      <c r="E569" s="15"/>
      <c r="F569" s="16"/>
      <c r="H569" s="15"/>
      <c r="I569" s="16"/>
      <c r="K569" s="15"/>
      <c r="L569" s="16"/>
      <c r="N569" s="15"/>
      <c r="O569" s="16"/>
      <c r="Q569" s="15"/>
      <c r="R569" s="16"/>
      <c r="T569" s="15"/>
      <c r="U569" s="16"/>
      <c r="W569" s="15"/>
      <c r="X569" s="16"/>
      <c r="Z569" s="15"/>
      <c r="AA569" s="16"/>
      <c r="AC569" s="15"/>
      <c r="AD569" s="16"/>
      <c r="AF569" s="15"/>
      <c r="AG569" s="16"/>
      <c r="AI569" s="15"/>
      <c r="AJ569" s="16"/>
      <c r="AL569" s="15"/>
      <c r="AM569" s="16"/>
      <c r="AO569" s="15"/>
      <c r="AP569" s="16"/>
      <c r="AR569" s="15"/>
      <c r="AS569" s="16"/>
      <c r="AU569" s="15"/>
      <c r="AV569" s="16"/>
      <c r="AX569" s="15"/>
      <c r="AY569" s="400"/>
      <c r="BA569" s="15"/>
      <c r="BB569" s="16"/>
      <c r="BD569" s="15"/>
      <c r="BE569" s="16"/>
      <c r="BG569" s="15"/>
      <c r="BH569" s="16"/>
      <c r="BJ569" s="15"/>
      <c r="BK569" s="16"/>
      <c r="BM569" s="15"/>
      <c r="BN569" s="16"/>
      <c r="BP569" s="15"/>
      <c r="BQ569" s="16"/>
      <c r="BS569" s="15"/>
      <c r="BT569" s="16"/>
      <c r="BV569" s="15"/>
      <c r="BW569" s="16"/>
      <c r="BY569" s="15"/>
      <c r="BZ569" s="16"/>
      <c r="CB569" s="15"/>
      <c r="CC569" s="16"/>
      <c r="CE569" s="15"/>
      <c r="CF569" s="16"/>
      <c r="CH569" s="15"/>
      <c r="CI569" s="16"/>
      <c r="CK569" s="234"/>
      <c r="CL569" s="235"/>
      <c r="CN569" s="15"/>
      <c r="CO569" s="16"/>
    </row>
    <row r="570" spans="1:93" ht="24.95" customHeight="1">
      <c r="A570" s="407" t="str">
        <f ca="1">IFERROR(IF(INDIRECT($A$14&amp;ROW())&lt;&gt;"",COUNTIF(Summary!$B$30:$B$1105,INDIRECT($A$14&amp;ROW())),""),"")</f>
        <v/>
      </c>
      <c r="B570" s="34"/>
      <c r="C570" s="16"/>
      <c r="E570" s="15"/>
      <c r="F570" s="16"/>
      <c r="H570" s="15"/>
      <c r="I570" s="16"/>
      <c r="K570" s="15"/>
      <c r="L570" s="16"/>
      <c r="N570" s="15"/>
      <c r="O570" s="16"/>
      <c r="Q570" s="15"/>
      <c r="R570" s="16"/>
      <c r="T570" s="15"/>
      <c r="U570" s="16"/>
      <c r="W570" s="15"/>
      <c r="X570" s="16"/>
      <c r="Z570" s="15"/>
      <c r="AA570" s="16"/>
      <c r="AC570" s="15"/>
      <c r="AD570" s="16"/>
      <c r="AF570" s="15"/>
      <c r="AG570" s="16"/>
      <c r="AI570" s="15"/>
      <c r="AJ570" s="16"/>
      <c r="AL570" s="15"/>
      <c r="AM570" s="16"/>
      <c r="AO570" s="15"/>
      <c r="AP570" s="16"/>
      <c r="AR570" s="15"/>
      <c r="AS570" s="16"/>
      <c r="AU570" s="15"/>
      <c r="AV570" s="16"/>
      <c r="AX570" s="15"/>
      <c r="AY570" s="400"/>
      <c r="BA570" s="15"/>
      <c r="BB570" s="16"/>
      <c r="BD570" s="15"/>
      <c r="BE570" s="16"/>
      <c r="BG570" s="15"/>
      <c r="BH570" s="16"/>
      <c r="BJ570" s="15"/>
      <c r="BK570" s="16"/>
      <c r="BM570" s="15"/>
      <c r="BN570" s="16"/>
      <c r="BP570" s="15"/>
      <c r="BQ570" s="16"/>
      <c r="BS570" s="15"/>
      <c r="BT570" s="16"/>
      <c r="BV570" s="15"/>
      <c r="BW570" s="16"/>
      <c r="BY570" s="15"/>
      <c r="BZ570" s="16"/>
      <c r="CB570" s="15"/>
      <c r="CC570" s="16"/>
      <c r="CE570" s="15"/>
      <c r="CF570" s="16"/>
      <c r="CH570" s="15"/>
      <c r="CI570" s="16"/>
      <c r="CK570" s="234"/>
      <c r="CL570" s="235"/>
      <c r="CN570" s="15"/>
      <c r="CO570" s="16"/>
    </row>
    <row r="571" spans="1:93" ht="24.95" customHeight="1">
      <c r="A571" s="407" t="str">
        <f ca="1">IFERROR(IF(INDIRECT($A$14&amp;ROW())&lt;&gt;"",COUNTIF(Summary!$B$30:$B$1105,INDIRECT($A$14&amp;ROW())),""),"")</f>
        <v/>
      </c>
      <c r="B571" s="34"/>
      <c r="C571" s="16"/>
      <c r="E571" s="15"/>
      <c r="F571" s="16"/>
      <c r="H571" s="15"/>
      <c r="I571" s="16"/>
      <c r="K571" s="15"/>
      <c r="L571" s="16"/>
      <c r="N571" s="15"/>
      <c r="O571" s="16"/>
      <c r="Q571" s="15"/>
      <c r="R571" s="16"/>
      <c r="T571" s="15"/>
      <c r="U571" s="16"/>
      <c r="W571" s="15"/>
      <c r="X571" s="16"/>
      <c r="Z571" s="15"/>
      <c r="AA571" s="16"/>
      <c r="AC571" s="15"/>
      <c r="AD571" s="16"/>
      <c r="AF571" s="15"/>
      <c r="AG571" s="16"/>
      <c r="AI571" s="15"/>
      <c r="AJ571" s="16"/>
      <c r="AL571" s="15"/>
      <c r="AM571" s="16"/>
      <c r="AO571" s="15"/>
      <c r="AP571" s="16"/>
      <c r="AR571" s="15"/>
      <c r="AS571" s="16"/>
      <c r="AU571" s="15"/>
      <c r="AV571" s="16"/>
      <c r="AX571" s="15"/>
      <c r="AY571" s="400"/>
      <c r="BA571" s="15"/>
      <c r="BB571" s="16"/>
      <c r="BD571" s="15"/>
      <c r="BE571" s="16"/>
      <c r="BG571" s="15"/>
      <c r="BH571" s="16"/>
      <c r="BJ571" s="15"/>
      <c r="BK571" s="16"/>
      <c r="BM571" s="15"/>
      <c r="BN571" s="16"/>
      <c r="BP571" s="15"/>
      <c r="BQ571" s="16"/>
      <c r="BS571" s="15"/>
      <c r="BT571" s="16"/>
      <c r="BV571" s="15"/>
      <c r="BW571" s="16"/>
      <c r="BY571" s="15"/>
      <c r="BZ571" s="16"/>
      <c r="CB571" s="15"/>
      <c r="CC571" s="16"/>
      <c r="CE571" s="15"/>
      <c r="CF571" s="16"/>
      <c r="CH571" s="15"/>
      <c r="CI571" s="16"/>
      <c r="CK571" s="234"/>
      <c r="CL571" s="235"/>
      <c r="CN571" s="15"/>
      <c r="CO571" s="16"/>
    </row>
    <row r="572" spans="1:93" ht="24.95" customHeight="1">
      <c r="A572" s="407" t="str">
        <f ca="1">IFERROR(IF(INDIRECT($A$14&amp;ROW())&lt;&gt;"",COUNTIF(Summary!$B$30:$B$1105,INDIRECT($A$14&amp;ROW())),""),"")</f>
        <v/>
      </c>
      <c r="B572" s="34"/>
      <c r="C572" s="16"/>
      <c r="E572" s="15"/>
      <c r="F572" s="16"/>
      <c r="H572" s="15"/>
      <c r="I572" s="16"/>
      <c r="K572" s="15"/>
      <c r="L572" s="16"/>
      <c r="N572" s="15"/>
      <c r="O572" s="16"/>
      <c r="Q572" s="15"/>
      <c r="R572" s="16"/>
      <c r="T572" s="15"/>
      <c r="U572" s="16"/>
      <c r="W572" s="15"/>
      <c r="X572" s="16"/>
      <c r="Z572" s="15"/>
      <c r="AA572" s="16"/>
      <c r="AC572" s="15"/>
      <c r="AD572" s="16"/>
      <c r="AF572" s="15"/>
      <c r="AG572" s="16"/>
      <c r="AI572" s="15"/>
      <c r="AJ572" s="16"/>
      <c r="AL572" s="15"/>
      <c r="AM572" s="16"/>
      <c r="AO572" s="15"/>
      <c r="AP572" s="16"/>
      <c r="AR572" s="15"/>
      <c r="AS572" s="16"/>
      <c r="AU572" s="15"/>
      <c r="AV572" s="16"/>
      <c r="AX572" s="15"/>
      <c r="AY572" s="400"/>
      <c r="BA572" s="15"/>
      <c r="BB572" s="16"/>
      <c r="BD572" s="15"/>
      <c r="BE572" s="16"/>
      <c r="BG572" s="15"/>
      <c r="BH572" s="16"/>
      <c r="BJ572" s="15"/>
      <c r="BK572" s="16"/>
      <c r="BM572" s="15"/>
      <c r="BN572" s="16"/>
      <c r="BP572" s="15"/>
      <c r="BQ572" s="16"/>
      <c r="BS572" s="15"/>
      <c r="BT572" s="16"/>
      <c r="BV572" s="15"/>
      <c r="BW572" s="16"/>
      <c r="BY572" s="15"/>
      <c r="BZ572" s="16"/>
      <c r="CB572" s="15"/>
      <c r="CC572" s="16"/>
      <c r="CE572" s="15"/>
      <c r="CF572" s="16"/>
      <c r="CH572" s="15"/>
      <c r="CI572" s="16"/>
      <c r="CK572" s="234"/>
      <c r="CL572" s="235"/>
      <c r="CN572" s="15"/>
      <c r="CO572" s="16"/>
    </row>
    <row r="573" spans="1:93" ht="24.95" customHeight="1">
      <c r="A573" s="407" t="str">
        <f ca="1">IFERROR(IF(INDIRECT($A$14&amp;ROW())&lt;&gt;"",COUNTIF(Summary!$B$30:$B$1105,INDIRECT($A$14&amp;ROW())),""),"")</f>
        <v/>
      </c>
      <c r="B573" s="34"/>
      <c r="C573" s="16"/>
      <c r="E573" s="15"/>
      <c r="F573" s="16"/>
      <c r="H573" s="15"/>
      <c r="I573" s="16"/>
      <c r="K573" s="15"/>
      <c r="L573" s="16"/>
      <c r="N573" s="15"/>
      <c r="O573" s="16"/>
      <c r="Q573" s="15"/>
      <c r="R573" s="16"/>
      <c r="T573" s="15"/>
      <c r="U573" s="16"/>
      <c r="W573" s="15"/>
      <c r="X573" s="16"/>
      <c r="Z573" s="15"/>
      <c r="AA573" s="16"/>
      <c r="AC573" s="15"/>
      <c r="AD573" s="16"/>
      <c r="AF573" s="15"/>
      <c r="AG573" s="16"/>
      <c r="AI573" s="15"/>
      <c r="AJ573" s="16"/>
      <c r="AL573" s="15"/>
      <c r="AM573" s="16"/>
      <c r="AO573" s="15"/>
      <c r="AP573" s="16"/>
      <c r="AR573" s="15"/>
      <c r="AS573" s="16"/>
      <c r="AU573" s="15"/>
      <c r="AV573" s="16"/>
      <c r="AX573" s="15"/>
      <c r="AY573" s="400"/>
      <c r="BA573" s="15"/>
      <c r="BB573" s="16"/>
      <c r="BD573" s="15"/>
      <c r="BE573" s="16"/>
      <c r="BG573" s="15"/>
      <c r="BH573" s="16"/>
      <c r="BJ573" s="15"/>
      <c r="BK573" s="16"/>
      <c r="BM573" s="15"/>
      <c r="BN573" s="16"/>
      <c r="BP573" s="15"/>
      <c r="BQ573" s="16"/>
      <c r="BS573" s="15"/>
      <c r="BT573" s="16"/>
      <c r="BV573" s="15"/>
      <c r="BW573" s="16"/>
      <c r="BY573" s="15"/>
      <c r="BZ573" s="16"/>
      <c r="CB573" s="15"/>
      <c r="CC573" s="16"/>
      <c r="CE573" s="15"/>
      <c r="CF573" s="16"/>
      <c r="CH573" s="15"/>
      <c r="CI573" s="16"/>
      <c r="CK573" s="234"/>
      <c r="CL573" s="235"/>
      <c r="CN573" s="15"/>
      <c r="CO573" s="16"/>
    </row>
    <row r="574" spans="1:93" ht="24.95" customHeight="1">
      <c r="A574" s="407" t="str">
        <f ca="1">IFERROR(IF(INDIRECT($A$14&amp;ROW())&lt;&gt;"",COUNTIF(Summary!$B$30:$B$1105,INDIRECT($A$14&amp;ROW())),""),"")</f>
        <v/>
      </c>
      <c r="B574" s="34"/>
      <c r="C574" s="16"/>
      <c r="E574" s="15"/>
      <c r="F574" s="16"/>
      <c r="H574" s="15"/>
      <c r="I574" s="16"/>
      <c r="K574" s="15"/>
      <c r="L574" s="16"/>
      <c r="N574" s="15"/>
      <c r="O574" s="16"/>
      <c r="Q574" s="15"/>
      <c r="R574" s="16"/>
      <c r="T574" s="15"/>
      <c r="U574" s="16"/>
      <c r="W574" s="15"/>
      <c r="X574" s="16"/>
      <c r="Z574" s="15"/>
      <c r="AA574" s="16"/>
      <c r="AC574" s="15"/>
      <c r="AD574" s="16"/>
      <c r="AF574" s="15"/>
      <c r="AG574" s="16"/>
      <c r="AI574" s="15"/>
      <c r="AJ574" s="16"/>
      <c r="AL574" s="15"/>
      <c r="AM574" s="16"/>
      <c r="AO574" s="15"/>
      <c r="AP574" s="16"/>
      <c r="AR574" s="15"/>
      <c r="AS574" s="16"/>
      <c r="AU574" s="15"/>
      <c r="AV574" s="16"/>
      <c r="AX574" s="15"/>
      <c r="AY574" s="400"/>
      <c r="BA574" s="15"/>
      <c r="BB574" s="16"/>
      <c r="BD574" s="15"/>
      <c r="BE574" s="16"/>
      <c r="BG574" s="15"/>
      <c r="BH574" s="16"/>
      <c r="BJ574" s="15"/>
      <c r="BK574" s="16"/>
      <c r="BM574" s="15"/>
      <c r="BN574" s="16"/>
      <c r="BP574" s="15"/>
      <c r="BQ574" s="16"/>
      <c r="BS574" s="15"/>
      <c r="BT574" s="16"/>
      <c r="BV574" s="15"/>
      <c r="BW574" s="16"/>
      <c r="BY574" s="15"/>
      <c r="BZ574" s="16"/>
      <c r="CB574" s="15"/>
      <c r="CC574" s="16"/>
      <c r="CE574" s="15"/>
      <c r="CF574" s="16"/>
      <c r="CH574" s="15"/>
      <c r="CI574" s="16"/>
      <c r="CK574" s="234"/>
      <c r="CL574" s="235"/>
      <c r="CN574" s="15"/>
      <c r="CO574" s="16"/>
    </row>
    <row r="575" spans="1:93" ht="24.95" customHeight="1">
      <c r="A575" s="407" t="str">
        <f ca="1">IFERROR(IF(INDIRECT($A$14&amp;ROW())&lt;&gt;"",COUNTIF(Summary!$B$30:$B$1105,INDIRECT($A$14&amp;ROW())),""),"")</f>
        <v/>
      </c>
      <c r="B575" s="34"/>
      <c r="C575" s="16"/>
      <c r="E575" s="15"/>
      <c r="F575" s="16"/>
      <c r="H575" s="15"/>
      <c r="I575" s="16"/>
      <c r="K575" s="15"/>
      <c r="L575" s="16"/>
      <c r="N575" s="15"/>
      <c r="O575" s="16"/>
      <c r="Q575" s="15"/>
      <c r="R575" s="16"/>
      <c r="T575" s="15"/>
      <c r="U575" s="16"/>
      <c r="W575" s="15"/>
      <c r="X575" s="16"/>
      <c r="Z575" s="15"/>
      <c r="AA575" s="16"/>
      <c r="AC575" s="15"/>
      <c r="AD575" s="16"/>
      <c r="AF575" s="15"/>
      <c r="AG575" s="16"/>
      <c r="AI575" s="15"/>
      <c r="AJ575" s="16"/>
      <c r="AL575" s="15"/>
      <c r="AM575" s="16"/>
      <c r="AO575" s="15"/>
      <c r="AP575" s="16"/>
      <c r="AR575" s="15"/>
      <c r="AS575" s="16"/>
      <c r="AU575" s="15"/>
      <c r="AV575" s="16"/>
      <c r="AX575" s="15"/>
      <c r="AY575" s="400"/>
      <c r="BA575" s="15"/>
      <c r="BB575" s="16"/>
      <c r="BD575" s="15"/>
      <c r="BE575" s="16"/>
      <c r="BG575" s="15"/>
      <c r="BH575" s="16"/>
      <c r="BJ575" s="15"/>
      <c r="BK575" s="16"/>
      <c r="BM575" s="15"/>
      <c r="BN575" s="16"/>
      <c r="BP575" s="15"/>
      <c r="BQ575" s="16"/>
      <c r="BS575" s="15"/>
      <c r="BT575" s="16"/>
      <c r="BV575" s="15"/>
      <c r="BW575" s="16"/>
      <c r="BY575" s="15"/>
      <c r="BZ575" s="16"/>
      <c r="CB575" s="15"/>
      <c r="CC575" s="16"/>
      <c r="CE575" s="15"/>
      <c r="CF575" s="16"/>
      <c r="CH575" s="15"/>
      <c r="CI575" s="16"/>
      <c r="CK575" s="234"/>
      <c r="CL575" s="235"/>
      <c r="CN575" s="15"/>
      <c r="CO575" s="16"/>
    </row>
    <row r="576" spans="1:93" ht="24.95" customHeight="1">
      <c r="A576" s="407" t="str">
        <f ca="1">IFERROR(IF(INDIRECT($A$14&amp;ROW())&lt;&gt;"",COUNTIF(Summary!$B$30:$B$1105,INDIRECT($A$14&amp;ROW())),""),"")</f>
        <v/>
      </c>
      <c r="B576" s="34"/>
      <c r="C576" s="16"/>
      <c r="E576" s="15"/>
      <c r="F576" s="16"/>
      <c r="H576" s="15"/>
      <c r="I576" s="16"/>
      <c r="K576" s="15"/>
      <c r="L576" s="16"/>
      <c r="N576" s="15"/>
      <c r="O576" s="16"/>
      <c r="Q576" s="15"/>
      <c r="R576" s="16"/>
      <c r="T576" s="15"/>
      <c r="U576" s="16"/>
      <c r="W576" s="15"/>
      <c r="X576" s="16"/>
      <c r="Z576" s="15"/>
      <c r="AA576" s="16"/>
      <c r="AC576" s="15"/>
      <c r="AD576" s="16"/>
      <c r="AF576" s="15"/>
      <c r="AG576" s="16"/>
      <c r="AI576" s="15"/>
      <c r="AJ576" s="16"/>
      <c r="AL576" s="15"/>
      <c r="AM576" s="16"/>
      <c r="AO576" s="15"/>
      <c r="AP576" s="16"/>
      <c r="AR576" s="15"/>
      <c r="AS576" s="16"/>
      <c r="AU576" s="15"/>
      <c r="AV576" s="16"/>
      <c r="AX576" s="15"/>
      <c r="AY576" s="400"/>
      <c r="BA576" s="15"/>
      <c r="BB576" s="16"/>
      <c r="BD576" s="15"/>
      <c r="BE576" s="16"/>
      <c r="BG576" s="15"/>
      <c r="BH576" s="16"/>
      <c r="BJ576" s="15"/>
      <c r="BK576" s="16"/>
      <c r="BM576" s="15"/>
      <c r="BN576" s="16"/>
      <c r="BP576" s="15"/>
      <c r="BQ576" s="16"/>
      <c r="BS576" s="15"/>
      <c r="BT576" s="16"/>
      <c r="BV576" s="15"/>
      <c r="BW576" s="16"/>
      <c r="BY576" s="15"/>
      <c r="BZ576" s="16"/>
      <c r="CB576" s="15"/>
      <c r="CC576" s="16"/>
      <c r="CE576" s="15"/>
      <c r="CF576" s="16"/>
      <c r="CH576" s="15"/>
      <c r="CI576" s="16"/>
      <c r="CK576" s="234"/>
      <c r="CL576" s="235"/>
      <c r="CN576" s="15"/>
      <c r="CO576" s="16"/>
    </row>
    <row r="577" spans="1:93" ht="24.95" customHeight="1">
      <c r="A577" s="407" t="str">
        <f ca="1">IFERROR(IF(INDIRECT($A$14&amp;ROW())&lt;&gt;"",COUNTIF(Summary!$B$30:$B$1105,INDIRECT($A$14&amp;ROW())),""),"")</f>
        <v/>
      </c>
      <c r="B577" s="34"/>
      <c r="C577" s="16"/>
      <c r="E577" s="15"/>
      <c r="F577" s="16"/>
      <c r="H577" s="15"/>
      <c r="I577" s="16"/>
      <c r="K577" s="15"/>
      <c r="L577" s="16"/>
      <c r="N577" s="15"/>
      <c r="O577" s="16"/>
      <c r="Q577" s="15"/>
      <c r="R577" s="16"/>
      <c r="T577" s="15"/>
      <c r="U577" s="16"/>
      <c r="W577" s="15"/>
      <c r="X577" s="16"/>
      <c r="Z577" s="15"/>
      <c r="AA577" s="16"/>
      <c r="AC577" s="15"/>
      <c r="AD577" s="16"/>
      <c r="AF577" s="15"/>
      <c r="AG577" s="16"/>
      <c r="AI577" s="15"/>
      <c r="AJ577" s="16"/>
      <c r="AL577" s="15"/>
      <c r="AM577" s="16"/>
      <c r="AO577" s="15"/>
      <c r="AP577" s="16"/>
      <c r="AR577" s="15"/>
      <c r="AS577" s="16"/>
      <c r="AU577" s="15"/>
      <c r="AV577" s="16"/>
      <c r="AX577" s="15"/>
      <c r="AY577" s="400"/>
      <c r="BA577" s="15"/>
      <c r="BB577" s="16"/>
      <c r="BD577" s="15"/>
      <c r="BE577" s="16"/>
      <c r="BG577" s="15"/>
      <c r="BH577" s="16"/>
      <c r="BJ577" s="15"/>
      <c r="BK577" s="16"/>
      <c r="BM577" s="15"/>
      <c r="BN577" s="16"/>
      <c r="BP577" s="15"/>
      <c r="BQ577" s="16"/>
      <c r="BS577" s="15"/>
      <c r="BT577" s="16"/>
      <c r="BV577" s="15"/>
      <c r="BW577" s="16"/>
      <c r="BY577" s="15"/>
      <c r="BZ577" s="16"/>
      <c r="CB577" s="15"/>
      <c r="CC577" s="16"/>
      <c r="CE577" s="15"/>
      <c r="CF577" s="16"/>
      <c r="CH577" s="15"/>
      <c r="CI577" s="16"/>
      <c r="CK577" s="234"/>
      <c r="CL577" s="235"/>
      <c r="CN577" s="15"/>
      <c r="CO577" s="16"/>
    </row>
    <row r="578" spans="1:93" ht="24.95" customHeight="1">
      <c r="A578" s="407" t="str">
        <f ca="1">IFERROR(IF(INDIRECT($A$14&amp;ROW())&lt;&gt;"",COUNTIF(Summary!$B$30:$B$1105,INDIRECT($A$14&amp;ROW())),""),"")</f>
        <v/>
      </c>
      <c r="B578" s="34"/>
      <c r="C578" s="16"/>
      <c r="E578" s="15"/>
      <c r="F578" s="16"/>
      <c r="H578" s="15"/>
      <c r="I578" s="16"/>
      <c r="K578" s="15"/>
      <c r="L578" s="16"/>
      <c r="N578" s="15"/>
      <c r="O578" s="16"/>
      <c r="Q578" s="15"/>
      <c r="R578" s="16"/>
      <c r="T578" s="15"/>
      <c r="U578" s="16"/>
      <c r="W578" s="15"/>
      <c r="X578" s="16"/>
      <c r="Z578" s="15"/>
      <c r="AA578" s="16"/>
      <c r="AC578" s="15"/>
      <c r="AD578" s="16"/>
      <c r="AF578" s="15"/>
      <c r="AG578" s="16"/>
      <c r="AI578" s="15"/>
      <c r="AJ578" s="16"/>
      <c r="AL578" s="15"/>
      <c r="AM578" s="16"/>
      <c r="AO578" s="15"/>
      <c r="AP578" s="16"/>
      <c r="AR578" s="15"/>
      <c r="AS578" s="16"/>
      <c r="AU578" s="15"/>
      <c r="AV578" s="16"/>
      <c r="AX578" s="15"/>
      <c r="AY578" s="400"/>
      <c r="BA578" s="15"/>
      <c r="BB578" s="16"/>
      <c r="BD578" s="15"/>
      <c r="BE578" s="16"/>
      <c r="BG578" s="15"/>
      <c r="BH578" s="16"/>
      <c r="BJ578" s="15"/>
      <c r="BK578" s="16"/>
      <c r="BM578" s="15"/>
      <c r="BN578" s="16"/>
      <c r="BP578" s="15"/>
      <c r="BQ578" s="16"/>
      <c r="BS578" s="15"/>
      <c r="BT578" s="16"/>
      <c r="BV578" s="15"/>
      <c r="BW578" s="16"/>
      <c r="BY578" s="15"/>
      <c r="BZ578" s="16"/>
      <c r="CB578" s="15"/>
      <c r="CC578" s="16"/>
      <c r="CE578" s="15"/>
      <c r="CF578" s="16"/>
      <c r="CH578" s="15"/>
      <c r="CI578" s="16"/>
      <c r="CK578" s="234"/>
      <c r="CL578" s="235"/>
      <c r="CN578" s="15"/>
      <c r="CO578" s="16"/>
    </row>
    <row r="579" spans="1:93" ht="24.95" customHeight="1">
      <c r="A579" s="407" t="str">
        <f ca="1">IFERROR(IF(INDIRECT($A$14&amp;ROW())&lt;&gt;"",COUNTIF(Summary!$B$30:$B$1105,INDIRECT($A$14&amp;ROW())),""),"")</f>
        <v/>
      </c>
      <c r="B579" s="34"/>
      <c r="C579" s="16"/>
      <c r="E579" s="15"/>
      <c r="F579" s="16"/>
      <c r="H579" s="15"/>
      <c r="I579" s="16"/>
      <c r="K579" s="15"/>
      <c r="L579" s="16"/>
      <c r="N579" s="15"/>
      <c r="O579" s="16"/>
      <c r="Q579" s="15"/>
      <c r="R579" s="16"/>
      <c r="T579" s="15"/>
      <c r="U579" s="16"/>
      <c r="W579" s="15"/>
      <c r="X579" s="16"/>
      <c r="Z579" s="15"/>
      <c r="AA579" s="16"/>
      <c r="AC579" s="15"/>
      <c r="AD579" s="16"/>
      <c r="AF579" s="15"/>
      <c r="AG579" s="16"/>
      <c r="AI579" s="15"/>
      <c r="AJ579" s="16"/>
      <c r="AL579" s="15"/>
      <c r="AM579" s="16"/>
      <c r="AO579" s="15"/>
      <c r="AP579" s="16"/>
      <c r="AR579" s="15"/>
      <c r="AS579" s="16"/>
      <c r="AU579" s="15"/>
      <c r="AV579" s="16"/>
      <c r="AX579" s="15"/>
      <c r="AY579" s="400"/>
      <c r="BA579" s="15"/>
      <c r="BB579" s="16"/>
      <c r="BD579" s="15"/>
      <c r="BE579" s="16"/>
      <c r="BG579" s="15"/>
      <c r="BH579" s="16"/>
      <c r="BJ579" s="15"/>
      <c r="BK579" s="16"/>
      <c r="BM579" s="15"/>
      <c r="BN579" s="16"/>
      <c r="BP579" s="15"/>
      <c r="BQ579" s="16"/>
      <c r="BS579" s="15"/>
      <c r="BT579" s="16"/>
      <c r="BV579" s="15"/>
      <c r="BW579" s="16"/>
      <c r="BY579" s="15"/>
      <c r="BZ579" s="16"/>
      <c r="CB579" s="15"/>
      <c r="CC579" s="16"/>
      <c r="CE579" s="15"/>
      <c r="CF579" s="16"/>
      <c r="CH579" s="15"/>
      <c r="CI579" s="16"/>
      <c r="CK579" s="234"/>
      <c r="CL579" s="235"/>
      <c r="CN579" s="15"/>
      <c r="CO579" s="16"/>
    </row>
    <row r="580" spans="1:93" ht="24.95" customHeight="1">
      <c r="A580" s="407" t="str">
        <f ca="1">IFERROR(IF(INDIRECT($A$14&amp;ROW())&lt;&gt;"",COUNTIF(Summary!$B$30:$B$1105,INDIRECT($A$14&amp;ROW())),""),"")</f>
        <v/>
      </c>
      <c r="B580" s="34"/>
      <c r="C580" s="16"/>
      <c r="E580" s="15"/>
      <c r="F580" s="16"/>
      <c r="H580" s="15"/>
      <c r="I580" s="16"/>
      <c r="K580" s="15"/>
      <c r="L580" s="16"/>
      <c r="N580" s="15"/>
      <c r="O580" s="16"/>
      <c r="Q580" s="15"/>
      <c r="R580" s="16"/>
      <c r="T580" s="15"/>
      <c r="U580" s="16"/>
      <c r="W580" s="15"/>
      <c r="X580" s="16"/>
      <c r="Z580" s="15"/>
      <c r="AA580" s="16"/>
      <c r="AC580" s="15"/>
      <c r="AD580" s="16"/>
      <c r="AF580" s="15"/>
      <c r="AG580" s="16"/>
      <c r="AI580" s="15"/>
      <c r="AJ580" s="16"/>
      <c r="AL580" s="15"/>
      <c r="AM580" s="16"/>
      <c r="AO580" s="15"/>
      <c r="AP580" s="16"/>
      <c r="AR580" s="15"/>
      <c r="AS580" s="16"/>
      <c r="AU580" s="15"/>
      <c r="AV580" s="16"/>
      <c r="AX580" s="15"/>
      <c r="AY580" s="400"/>
      <c r="BA580" s="15"/>
      <c r="BB580" s="16"/>
      <c r="BD580" s="15"/>
      <c r="BE580" s="16"/>
      <c r="BG580" s="15"/>
      <c r="BH580" s="16"/>
      <c r="BJ580" s="15"/>
      <c r="BK580" s="16"/>
      <c r="BM580" s="15"/>
      <c r="BN580" s="16"/>
      <c r="BP580" s="15"/>
      <c r="BQ580" s="16"/>
      <c r="BS580" s="15"/>
      <c r="BT580" s="16"/>
      <c r="BV580" s="15"/>
      <c r="BW580" s="16"/>
      <c r="BY580" s="15"/>
      <c r="BZ580" s="16"/>
      <c r="CB580" s="15"/>
      <c r="CC580" s="16"/>
      <c r="CE580" s="15"/>
      <c r="CF580" s="16"/>
      <c r="CH580" s="15"/>
      <c r="CI580" s="16"/>
      <c r="CK580" s="234"/>
      <c r="CL580" s="235"/>
      <c r="CN580" s="15"/>
      <c r="CO580" s="16"/>
    </row>
    <row r="581" spans="1:93" ht="24.95" customHeight="1">
      <c r="A581" s="407" t="str">
        <f ca="1">IFERROR(IF(INDIRECT($A$14&amp;ROW())&lt;&gt;"",COUNTIF(Summary!$B$30:$B$1105,INDIRECT($A$14&amp;ROW())),""),"")</f>
        <v/>
      </c>
      <c r="B581" s="34"/>
      <c r="C581" s="16"/>
      <c r="E581" s="15"/>
      <c r="F581" s="16"/>
      <c r="H581" s="15"/>
      <c r="I581" s="16"/>
      <c r="K581" s="15"/>
      <c r="L581" s="16"/>
      <c r="N581" s="15"/>
      <c r="O581" s="16"/>
      <c r="Q581" s="15"/>
      <c r="R581" s="16"/>
      <c r="T581" s="15"/>
      <c r="U581" s="16"/>
      <c r="W581" s="15"/>
      <c r="X581" s="16"/>
      <c r="Z581" s="15"/>
      <c r="AA581" s="16"/>
      <c r="AC581" s="15"/>
      <c r="AD581" s="16"/>
      <c r="AF581" s="15"/>
      <c r="AG581" s="16"/>
      <c r="AI581" s="15"/>
      <c r="AJ581" s="16"/>
      <c r="AL581" s="15"/>
      <c r="AM581" s="16"/>
      <c r="AO581" s="15"/>
      <c r="AP581" s="16"/>
      <c r="AR581" s="15"/>
      <c r="AS581" s="16"/>
      <c r="AU581" s="15"/>
      <c r="AV581" s="16"/>
      <c r="AX581" s="15"/>
      <c r="AY581" s="400"/>
      <c r="BA581" s="15"/>
      <c r="BB581" s="16"/>
      <c r="BD581" s="15"/>
      <c r="BE581" s="16"/>
      <c r="BG581" s="15"/>
      <c r="BH581" s="16"/>
      <c r="BJ581" s="15"/>
      <c r="BK581" s="16"/>
      <c r="BM581" s="15"/>
      <c r="BN581" s="16"/>
      <c r="BP581" s="15"/>
      <c r="BQ581" s="16"/>
      <c r="BS581" s="15"/>
      <c r="BT581" s="16"/>
      <c r="BV581" s="15"/>
      <c r="BW581" s="16"/>
      <c r="BY581" s="15"/>
      <c r="BZ581" s="16"/>
      <c r="CB581" s="15"/>
      <c r="CC581" s="16"/>
      <c r="CE581" s="15"/>
      <c r="CF581" s="16"/>
      <c r="CH581" s="15"/>
      <c r="CI581" s="16"/>
      <c r="CK581" s="234"/>
      <c r="CL581" s="235"/>
      <c r="CN581" s="15"/>
      <c r="CO581" s="16"/>
    </row>
    <row r="582" spans="1:93" ht="24.95" customHeight="1">
      <c r="A582" s="407" t="str">
        <f ca="1">IFERROR(IF(INDIRECT($A$14&amp;ROW())&lt;&gt;"",COUNTIF(Summary!$B$30:$B$1105,INDIRECT($A$14&amp;ROW())),""),"")</f>
        <v/>
      </c>
      <c r="B582" s="34"/>
      <c r="C582" s="16"/>
      <c r="E582" s="15"/>
      <c r="F582" s="16"/>
      <c r="H582" s="15"/>
      <c r="I582" s="16"/>
      <c r="K582" s="15"/>
      <c r="L582" s="16"/>
      <c r="N582" s="15"/>
      <c r="O582" s="16"/>
      <c r="Q582" s="15"/>
      <c r="R582" s="16"/>
      <c r="T582" s="15"/>
      <c r="U582" s="16"/>
      <c r="W582" s="15"/>
      <c r="X582" s="16"/>
      <c r="Z582" s="15"/>
      <c r="AA582" s="16"/>
      <c r="AC582" s="15"/>
      <c r="AD582" s="16"/>
      <c r="AF582" s="15"/>
      <c r="AG582" s="16"/>
      <c r="AI582" s="15"/>
      <c r="AJ582" s="16"/>
      <c r="AL582" s="15"/>
      <c r="AM582" s="16"/>
      <c r="AO582" s="15"/>
      <c r="AP582" s="16"/>
      <c r="AR582" s="15"/>
      <c r="AS582" s="16"/>
      <c r="AU582" s="15"/>
      <c r="AV582" s="16"/>
      <c r="AX582" s="15"/>
      <c r="AY582" s="400"/>
      <c r="BA582" s="15"/>
      <c r="BB582" s="16"/>
      <c r="BD582" s="15"/>
      <c r="BE582" s="16"/>
      <c r="BG582" s="15"/>
      <c r="BH582" s="16"/>
      <c r="BJ582" s="15"/>
      <c r="BK582" s="16"/>
      <c r="BM582" s="15"/>
      <c r="BN582" s="16"/>
      <c r="BP582" s="15"/>
      <c r="BQ582" s="16"/>
      <c r="BS582" s="15"/>
      <c r="BT582" s="16"/>
      <c r="BV582" s="15"/>
      <c r="BW582" s="16"/>
      <c r="BY582" s="15"/>
      <c r="BZ582" s="16"/>
      <c r="CB582" s="15"/>
      <c r="CC582" s="16"/>
      <c r="CE582" s="15"/>
      <c r="CF582" s="16"/>
      <c r="CH582" s="15"/>
      <c r="CI582" s="16"/>
      <c r="CK582" s="234"/>
      <c r="CL582" s="235"/>
      <c r="CN582" s="15"/>
      <c r="CO582" s="16"/>
    </row>
    <row r="583" spans="1:93" ht="24.95" customHeight="1">
      <c r="A583" s="407" t="str">
        <f ca="1">IFERROR(IF(INDIRECT($A$14&amp;ROW())&lt;&gt;"",COUNTIF(Summary!$B$30:$B$1105,INDIRECT($A$14&amp;ROW())),""),"")</f>
        <v/>
      </c>
      <c r="B583" s="34"/>
      <c r="C583" s="16"/>
      <c r="E583" s="15"/>
      <c r="F583" s="16"/>
      <c r="H583" s="15"/>
      <c r="I583" s="16"/>
      <c r="K583" s="15"/>
      <c r="L583" s="16"/>
      <c r="N583" s="15"/>
      <c r="O583" s="16"/>
      <c r="Q583" s="15"/>
      <c r="R583" s="16"/>
      <c r="T583" s="15"/>
      <c r="U583" s="16"/>
      <c r="W583" s="15"/>
      <c r="X583" s="16"/>
      <c r="Z583" s="15"/>
      <c r="AA583" s="16"/>
      <c r="AC583" s="15"/>
      <c r="AD583" s="16"/>
      <c r="AF583" s="15"/>
      <c r="AG583" s="16"/>
      <c r="AI583" s="15"/>
      <c r="AJ583" s="16"/>
      <c r="AL583" s="15"/>
      <c r="AM583" s="16"/>
      <c r="AO583" s="15"/>
      <c r="AP583" s="16"/>
      <c r="AR583" s="15"/>
      <c r="AS583" s="16"/>
      <c r="AU583" s="15"/>
      <c r="AV583" s="16"/>
      <c r="AX583" s="15"/>
      <c r="AY583" s="400"/>
      <c r="BA583" s="15"/>
      <c r="BB583" s="16"/>
      <c r="BD583" s="15"/>
      <c r="BE583" s="16"/>
      <c r="BG583" s="15"/>
      <c r="BH583" s="16"/>
      <c r="BJ583" s="15"/>
      <c r="BK583" s="16"/>
      <c r="BM583" s="15"/>
      <c r="BN583" s="16"/>
      <c r="BP583" s="15"/>
      <c r="BQ583" s="16"/>
      <c r="BS583" s="15"/>
      <c r="BT583" s="16"/>
      <c r="BV583" s="15"/>
      <c r="BW583" s="16"/>
      <c r="BY583" s="15"/>
      <c r="BZ583" s="16"/>
      <c r="CB583" s="15"/>
      <c r="CC583" s="16"/>
      <c r="CE583" s="15"/>
      <c r="CF583" s="16"/>
      <c r="CH583" s="15"/>
      <c r="CI583" s="16"/>
      <c r="CK583" s="234"/>
      <c r="CL583" s="235"/>
      <c r="CN583" s="15"/>
      <c r="CO583" s="16"/>
    </row>
    <row r="584" spans="1:93" ht="24.95" customHeight="1">
      <c r="A584" s="407" t="str">
        <f ca="1">IFERROR(IF(INDIRECT($A$14&amp;ROW())&lt;&gt;"",COUNTIF(Summary!$B$30:$B$1105,INDIRECT($A$14&amp;ROW())),""),"")</f>
        <v/>
      </c>
      <c r="B584" s="34"/>
      <c r="C584" s="16"/>
      <c r="E584" s="15"/>
      <c r="F584" s="16"/>
      <c r="H584" s="15"/>
      <c r="I584" s="16"/>
      <c r="K584" s="15"/>
      <c r="L584" s="16"/>
      <c r="N584" s="15"/>
      <c r="O584" s="16"/>
      <c r="Q584" s="15"/>
      <c r="R584" s="16"/>
      <c r="T584" s="15"/>
      <c r="U584" s="16"/>
      <c r="W584" s="15"/>
      <c r="X584" s="16"/>
      <c r="Z584" s="15"/>
      <c r="AA584" s="16"/>
      <c r="AC584" s="15"/>
      <c r="AD584" s="16"/>
      <c r="AF584" s="15"/>
      <c r="AG584" s="16"/>
      <c r="AI584" s="15"/>
      <c r="AJ584" s="16"/>
      <c r="AL584" s="15"/>
      <c r="AM584" s="16"/>
      <c r="AO584" s="15"/>
      <c r="AP584" s="16"/>
      <c r="AR584" s="15"/>
      <c r="AS584" s="16"/>
      <c r="AU584" s="15"/>
      <c r="AV584" s="16"/>
      <c r="AX584" s="15"/>
      <c r="AY584" s="400"/>
      <c r="BA584" s="15"/>
      <c r="BB584" s="16"/>
      <c r="BD584" s="15"/>
      <c r="BE584" s="16"/>
      <c r="BG584" s="15"/>
      <c r="BH584" s="16"/>
      <c r="BJ584" s="15"/>
      <c r="BK584" s="16"/>
      <c r="BM584" s="15"/>
      <c r="BN584" s="16"/>
      <c r="BP584" s="15"/>
      <c r="BQ584" s="16"/>
      <c r="BS584" s="15"/>
      <c r="BT584" s="16"/>
      <c r="BV584" s="15"/>
      <c r="BW584" s="16"/>
      <c r="BY584" s="15"/>
      <c r="BZ584" s="16"/>
      <c r="CB584" s="15"/>
      <c r="CC584" s="16"/>
      <c r="CE584" s="15"/>
      <c r="CF584" s="16"/>
      <c r="CH584" s="15"/>
      <c r="CI584" s="16"/>
      <c r="CK584" s="234"/>
      <c r="CL584" s="235"/>
      <c r="CN584" s="15"/>
      <c r="CO584" s="16"/>
    </row>
    <row r="585" spans="1:93" ht="24.95" customHeight="1">
      <c r="A585" s="407" t="str">
        <f ca="1">IFERROR(IF(INDIRECT($A$14&amp;ROW())&lt;&gt;"",COUNTIF(Summary!$B$30:$B$1105,INDIRECT($A$14&amp;ROW())),""),"")</f>
        <v/>
      </c>
      <c r="B585" s="34"/>
      <c r="C585" s="16"/>
      <c r="E585" s="15"/>
      <c r="F585" s="16"/>
      <c r="H585" s="15"/>
      <c r="I585" s="16"/>
      <c r="K585" s="15"/>
      <c r="L585" s="16"/>
      <c r="N585" s="15"/>
      <c r="O585" s="16"/>
      <c r="Q585" s="15"/>
      <c r="R585" s="16"/>
      <c r="T585" s="15"/>
      <c r="U585" s="16"/>
      <c r="W585" s="15"/>
      <c r="X585" s="16"/>
      <c r="Z585" s="15"/>
      <c r="AA585" s="16"/>
      <c r="AC585" s="15"/>
      <c r="AD585" s="16"/>
      <c r="AF585" s="15"/>
      <c r="AG585" s="16"/>
      <c r="AI585" s="15"/>
      <c r="AJ585" s="16"/>
      <c r="AL585" s="15"/>
      <c r="AM585" s="16"/>
      <c r="AO585" s="15"/>
      <c r="AP585" s="16"/>
      <c r="AR585" s="15"/>
      <c r="AS585" s="16"/>
      <c r="AU585" s="15"/>
      <c r="AV585" s="16"/>
      <c r="AX585" s="15"/>
      <c r="AY585" s="400"/>
      <c r="BA585" s="15"/>
      <c r="BB585" s="16"/>
      <c r="BD585" s="15"/>
      <c r="BE585" s="16"/>
      <c r="BG585" s="15"/>
      <c r="BH585" s="16"/>
      <c r="BJ585" s="15"/>
      <c r="BK585" s="16"/>
      <c r="BM585" s="15"/>
      <c r="BN585" s="16"/>
      <c r="BP585" s="15"/>
      <c r="BQ585" s="16"/>
      <c r="BS585" s="15"/>
      <c r="BT585" s="16"/>
      <c r="BV585" s="15"/>
      <c r="BW585" s="16"/>
      <c r="BY585" s="15"/>
      <c r="BZ585" s="16"/>
      <c r="CB585" s="15"/>
      <c r="CC585" s="16"/>
      <c r="CE585" s="15"/>
      <c r="CF585" s="16"/>
      <c r="CH585" s="15"/>
      <c r="CI585" s="16"/>
      <c r="CK585" s="234"/>
      <c r="CL585" s="235"/>
      <c r="CN585" s="15"/>
      <c r="CO585" s="16"/>
    </row>
    <row r="586" spans="1:93" ht="24.95" customHeight="1">
      <c r="A586" s="407" t="str">
        <f ca="1">IFERROR(IF(INDIRECT($A$14&amp;ROW())&lt;&gt;"",COUNTIF(Summary!$B$30:$B$1105,INDIRECT($A$14&amp;ROW())),""),"")</f>
        <v/>
      </c>
      <c r="B586" s="34"/>
      <c r="C586" s="16"/>
      <c r="E586" s="15"/>
      <c r="F586" s="16"/>
      <c r="H586" s="15"/>
      <c r="I586" s="16"/>
      <c r="K586" s="15"/>
      <c r="L586" s="16"/>
      <c r="N586" s="15"/>
      <c r="O586" s="16"/>
      <c r="Q586" s="15"/>
      <c r="R586" s="16"/>
      <c r="T586" s="15"/>
      <c r="U586" s="16"/>
      <c r="W586" s="15"/>
      <c r="X586" s="16"/>
      <c r="Z586" s="15"/>
      <c r="AA586" s="16"/>
      <c r="AC586" s="15"/>
      <c r="AD586" s="16"/>
      <c r="AF586" s="15"/>
      <c r="AG586" s="16"/>
      <c r="AI586" s="15"/>
      <c r="AJ586" s="16"/>
      <c r="AL586" s="15"/>
      <c r="AM586" s="16"/>
      <c r="AO586" s="15"/>
      <c r="AP586" s="16"/>
      <c r="AR586" s="15"/>
      <c r="AS586" s="16"/>
      <c r="AU586" s="15"/>
      <c r="AV586" s="16"/>
      <c r="AX586" s="15"/>
      <c r="AY586" s="400"/>
      <c r="BA586" s="15"/>
      <c r="BB586" s="16"/>
      <c r="BD586" s="15"/>
      <c r="BE586" s="16"/>
      <c r="BG586" s="15"/>
      <c r="BH586" s="16"/>
      <c r="BJ586" s="15"/>
      <c r="BK586" s="16"/>
      <c r="BM586" s="15"/>
      <c r="BN586" s="16"/>
      <c r="BP586" s="15"/>
      <c r="BQ586" s="16"/>
      <c r="BS586" s="15"/>
      <c r="BT586" s="16"/>
      <c r="BV586" s="15"/>
      <c r="BW586" s="16"/>
      <c r="BY586" s="15"/>
      <c r="BZ586" s="16"/>
      <c r="CB586" s="15"/>
      <c r="CC586" s="16"/>
      <c r="CE586" s="15"/>
      <c r="CF586" s="16"/>
      <c r="CH586" s="15"/>
      <c r="CI586" s="16"/>
      <c r="CK586" s="234"/>
      <c r="CL586" s="235"/>
      <c r="CN586" s="15"/>
      <c r="CO586" s="16"/>
    </row>
    <row r="587" spans="1:93" ht="24.95" customHeight="1">
      <c r="A587" s="407" t="str">
        <f ca="1">IFERROR(IF(INDIRECT($A$14&amp;ROW())&lt;&gt;"",COUNTIF(Summary!$B$30:$B$1105,INDIRECT($A$14&amp;ROW())),""),"")</f>
        <v/>
      </c>
      <c r="B587" s="34"/>
      <c r="C587" s="16"/>
      <c r="E587" s="15"/>
      <c r="F587" s="16"/>
      <c r="H587" s="15"/>
      <c r="I587" s="16"/>
      <c r="K587" s="15"/>
      <c r="L587" s="16"/>
      <c r="N587" s="15"/>
      <c r="O587" s="16"/>
      <c r="Q587" s="15"/>
      <c r="R587" s="16"/>
      <c r="T587" s="15"/>
      <c r="U587" s="16"/>
      <c r="W587" s="15"/>
      <c r="X587" s="16"/>
      <c r="Z587" s="15"/>
      <c r="AA587" s="16"/>
      <c r="AC587" s="15"/>
      <c r="AD587" s="16"/>
      <c r="AF587" s="15"/>
      <c r="AG587" s="16"/>
      <c r="AI587" s="15"/>
      <c r="AJ587" s="16"/>
      <c r="AL587" s="15"/>
      <c r="AM587" s="16"/>
      <c r="AO587" s="15"/>
      <c r="AP587" s="16"/>
      <c r="AR587" s="15"/>
      <c r="AS587" s="16"/>
      <c r="AU587" s="15"/>
      <c r="AV587" s="16"/>
      <c r="AX587" s="15"/>
      <c r="AY587" s="400"/>
      <c r="BA587" s="15"/>
      <c r="BB587" s="16"/>
      <c r="BD587" s="15"/>
      <c r="BE587" s="16"/>
      <c r="BG587" s="15"/>
      <c r="BH587" s="16"/>
      <c r="BJ587" s="15"/>
      <c r="BK587" s="16"/>
      <c r="BM587" s="15"/>
      <c r="BN587" s="16"/>
      <c r="BP587" s="15"/>
      <c r="BQ587" s="16"/>
      <c r="BS587" s="15"/>
      <c r="BT587" s="16"/>
      <c r="BV587" s="15"/>
      <c r="BW587" s="16"/>
      <c r="BY587" s="15"/>
      <c r="BZ587" s="16"/>
      <c r="CB587" s="15"/>
      <c r="CC587" s="16"/>
      <c r="CE587" s="15"/>
      <c r="CF587" s="16"/>
      <c r="CH587" s="15"/>
      <c r="CI587" s="16"/>
      <c r="CK587" s="234"/>
      <c r="CL587" s="235"/>
      <c r="CN587" s="15"/>
      <c r="CO587" s="16"/>
    </row>
    <row r="588" spans="1:93" ht="24.95" customHeight="1">
      <c r="A588" s="407" t="str">
        <f ca="1">IFERROR(IF(INDIRECT($A$14&amp;ROW())&lt;&gt;"",COUNTIF(Summary!$B$30:$B$1105,INDIRECT($A$14&amp;ROW())),""),"")</f>
        <v/>
      </c>
      <c r="B588" s="34"/>
      <c r="C588" s="16"/>
      <c r="E588" s="15"/>
      <c r="F588" s="16"/>
      <c r="H588" s="15"/>
      <c r="I588" s="16"/>
      <c r="K588" s="15"/>
      <c r="L588" s="16"/>
      <c r="N588" s="15"/>
      <c r="O588" s="16"/>
      <c r="Q588" s="15"/>
      <c r="R588" s="16"/>
      <c r="T588" s="15"/>
      <c r="U588" s="16"/>
      <c r="W588" s="15"/>
      <c r="X588" s="16"/>
      <c r="Z588" s="15"/>
      <c r="AA588" s="16"/>
      <c r="AC588" s="15"/>
      <c r="AD588" s="16"/>
      <c r="AF588" s="15"/>
      <c r="AG588" s="16"/>
      <c r="AI588" s="15"/>
      <c r="AJ588" s="16"/>
      <c r="AL588" s="15"/>
      <c r="AM588" s="16"/>
      <c r="AO588" s="15"/>
      <c r="AP588" s="16"/>
      <c r="AR588" s="15"/>
      <c r="AS588" s="16"/>
      <c r="AU588" s="15"/>
      <c r="AV588" s="16"/>
      <c r="AX588" s="15"/>
      <c r="AY588" s="400"/>
      <c r="BA588" s="15"/>
      <c r="BB588" s="16"/>
      <c r="BD588" s="15"/>
      <c r="BE588" s="16"/>
      <c r="BG588" s="15"/>
      <c r="BH588" s="16"/>
      <c r="BJ588" s="15"/>
      <c r="BK588" s="16"/>
      <c r="BM588" s="15"/>
      <c r="BN588" s="16"/>
      <c r="BP588" s="15"/>
      <c r="BQ588" s="16"/>
      <c r="BS588" s="15"/>
      <c r="BT588" s="16"/>
      <c r="BV588" s="15"/>
      <c r="BW588" s="16"/>
      <c r="BY588" s="15"/>
      <c r="BZ588" s="16"/>
      <c r="CB588" s="15"/>
      <c r="CC588" s="16"/>
      <c r="CE588" s="15"/>
      <c r="CF588" s="16"/>
      <c r="CH588" s="15"/>
      <c r="CI588" s="16"/>
      <c r="CK588" s="234"/>
      <c r="CL588" s="235"/>
      <c r="CN588" s="15"/>
      <c r="CO588" s="16"/>
    </row>
    <row r="589" spans="1:93" ht="24.95" customHeight="1">
      <c r="A589" s="407" t="str">
        <f ca="1">IFERROR(IF(INDIRECT($A$14&amp;ROW())&lt;&gt;"",COUNTIF(Summary!$B$30:$B$1105,INDIRECT($A$14&amp;ROW())),""),"")</f>
        <v/>
      </c>
      <c r="B589" s="34"/>
      <c r="C589" s="16"/>
      <c r="E589" s="15"/>
      <c r="F589" s="16"/>
      <c r="H589" s="15"/>
      <c r="I589" s="16"/>
      <c r="K589" s="15"/>
      <c r="L589" s="16"/>
      <c r="N589" s="15"/>
      <c r="O589" s="16"/>
      <c r="Q589" s="15"/>
      <c r="R589" s="16"/>
      <c r="T589" s="15"/>
      <c r="U589" s="16"/>
      <c r="W589" s="15"/>
      <c r="X589" s="16"/>
      <c r="Z589" s="15"/>
      <c r="AA589" s="16"/>
      <c r="AC589" s="15"/>
      <c r="AD589" s="16"/>
      <c r="AF589" s="15"/>
      <c r="AG589" s="16"/>
      <c r="AI589" s="15"/>
      <c r="AJ589" s="16"/>
      <c r="AL589" s="15"/>
      <c r="AM589" s="16"/>
      <c r="AO589" s="15"/>
      <c r="AP589" s="16"/>
      <c r="AR589" s="15"/>
      <c r="AS589" s="16"/>
      <c r="AU589" s="15"/>
      <c r="AV589" s="16"/>
      <c r="AX589" s="15"/>
      <c r="AY589" s="400"/>
      <c r="BA589" s="15"/>
      <c r="BB589" s="16"/>
      <c r="BD589" s="15"/>
      <c r="BE589" s="16"/>
      <c r="BG589" s="15"/>
      <c r="BH589" s="16"/>
      <c r="BJ589" s="15"/>
      <c r="BK589" s="16"/>
      <c r="BM589" s="15"/>
      <c r="BN589" s="16"/>
      <c r="BP589" s="15"/>
      <c r="BQ589" s="16"/>
      <c r="BS589" s="15"/>
      <c r="BT589" s="16"/>
      <c r="BV589" s="15"/>
      <c r="BW589" s="16"/>
      <c r="BY589" s="15"/>
      <c r="BZ589" s="16"/>
      <c r="CB589" s="15"/>
      <c r="CC589" s="16"/>
      <c r="CE589" s="15"/>
      <c r="CF589" s="16"/>
      <c r="CH589" s="15"/>
      <c r="CI589" s="16"/>
      <c r="CK589" s="234"/>
      <c r="CL589" s="235"/>
      <c r="CN589" s="15"/>
      <c r="CO589" s="16"/>
    </row>
    <row r="590" spans="1:93" ht="24.95" customHeight="1">
      <c r="A590" s="407" t="str">
        <f ca="1">IFERROR(IF(INDIRECT($A$14&amp;ROW())&lt;&gt;"",COUNTIF(Summary!$B$30:$B$1105,INDIRECT($A$14&amp;ROW())),""),"")</f>
        <v/>
      </c>
      <c r="B590" s="34"/>
      <c r="C590" s="16"/>
      <c r="E590" s="15"/>
      <c r="F590" s="16"/>
      <c r="H590" s="15"/>
      <c r="I590" s="16"/>
      <c r="K590" s="15"/>
      <c r="L590" s="16"/>
      <c r="N590" s="15"/>
      <c r="O590" s="16"/>
      <c r="Q590" s="15"/>
      <c r="R590" s="16"/>
      <c r="T590" s="15"/>
      <c r="U590" s="16"/>
      <c r="W590" s="15"/>
      <c r="X590" s="16"/>
      <c r="Z590" s="15"/>
      <c r="AA590" s="16"/>
      <c r="AC590" s="15"/>
      <c r="AD590" s="16"/>
      <c r="AF590" s="15"/>
      <c r="AG590" s="16"/>
      <c r="AI590" s="15"/>
      <c r="AJ590" s="16"/>
      <c r="AL590" s="15"/>
      <c r="AM590" s="16"/>
      <c r="AO590" s="15"/>
      <c r="AP590" s="16"/>
      <c r="AR590" s="15"/>
      <c r="AS590" s="16"/>
      <c r="AU590" s="15"/>
      <c r="AV590" s="16"/>
      <c r="AX590" s="15"/>
      <c r="AY590" s="400"/>
      <c r="BA590" s="15"/>
      <c r="BB590" s="16"/>
      <c r="BD590" s="15"/>
      <c r="BE590" s="16"/>
      <c r="BG590" s="15"/>
      <c r="BH590" s="16"/>
      <c r="BJ590" s="15"/>
      <c r="BK590" s="16"/>
      <c r="BM590" s="15"/>
      <c r="BN590" s="16"/>
      <c r="BP590" s="15"/>
      <c r="BQ590" s="16"/>
      <c r="BS590" s="15"/>
      <c r="BT590" s="16"/>
      <c r="BV590" s="15"/>
      <c r="BW590" s="16"/>
      <c r="BY590" s="15"/>
      <c r="BZ590" s="16"/>
      <c r="CB590" s="15"/>
      <c r="CC590" s="16"/>
      <c r="CE590" s="15"/>
      <c r="CF590" s="16"/>
      <c r="CH590" s="15"/>
      <c r="CI590" s="16"/>
      <c r="CK590" s="234"/>
      <c r="CL590" s="235"/>
      <c r="CN590" s="15"/>
      <c r="CO590" s="16"/>
    </row>
    <row r="591" spans="1:93" ht="24.95" customHeight="1">
      <c r="A591" s="407" t="str">
        <f ca="1">IFERROR(IF(INDIRECT($A$14&amp;ROW())&lt;&gt;"",COUNTIF(Summary!$B$30:$B$1105,INDIRECT($A$14&amp;ROW())),""),"")</f>
        <v/>
      </c>
      <c r="B591" s="34"/>
      <c r="C591" s="16"/>
      <c r="E591" s="15"/>
      <c r="F591" s="16"/>
      <c r="H591" s="15"/>
      <c r="I591" s="16"/>
      <c r="K591" s="15"/>
      <c r="L591" s="16"/>
      <c r="N591" s="15"/>
      <c r="O591" s="16"/>
      <c r="Q591" s="15"/>
      <c r="R591" s="16"/>
      <c r="T591" s="15"/>
      <c r="U591" s="16"/>
      <c r="W591" s="15"/>
      <c r="X591" s="16"/>
      <c r="Z591" s="15"/>
      <c r="AA591" s="16"/>
      <c r="AC591" s="15"/>
      <c r="AD591" s="16"/>
      <c r="AF591" s="15"/>
      <c r="AG591" s="16"/>
      <c r="AI591" s="15"/>
      <c r="AJ591" s="16"/>
      <c r="AL591" s="15"/>
      <c r="AM591" s="16"/>
      <c r="AO591" s="15"/>
      <c r="AP591" s="16"/>
      <c r="AR591" s="15"/>
      <c r="AS591" s="16"/>
      <c r="AU591" s="15"/>
      <c r="AV591" s="16"/>
      <c r="AX591" s="15"/>
      <c r="AY591" s="400"/>
      <c r="BA591" s="15"/>
      <c r="BB591" s="16"/>
      <c r="BD591" s="15"/>
      <c r="BE591" s="16"/>
      <c r="BG591" s="15"/>
      <c r="BH591" s="16"/>
      <c r="BJ591" s="15"/>
      <c r="BK591" s="16"/>
      <c r="BM591" s="15"/>
      <c r="BN591" s="16"/>
      <c r="BP591" s="15"/>
      <c r="BQ591" s="16"/>
      <c r="BS591" s="15"/>
      <c r="BT591" s="16"/>
      <c r="BV591" s="15"/>
      <c r="BW591" s="16"/>
      <c r="BY591" s="15"/>
      <c r="BZ591" s="16"/>
      <c r="CB591" s="15"/>
      <c r="CC591" s="16"/>
      <c r="CE591" s="15"/>
      <c r="CF591" s="16"/>
      <c r="CH591" s="15"/>
      <c r="CI591" s="16"/>
      <c r="CK591" s="234"/>
      <c r="CL591" s="235"/>
      <c r="CN591" s="15"/>
      <c r="CO591" s="16"/>
    </row>
    <row r="592" spans="1:93" ht="24.95" customHeight="1">
      <c r="A592" s="407" t="str">
        <f ca="1">IFERROR(IF(INDIRECT($A$14&amp;ROW())&lt;&gt;"",COUNTIF(Summary!$B$30:$B$1105,INDIRECT($A$14&amp;ROW())),""),"")</f>
        <v/>
      </c>
      <c r="B592" s="34"/>
      <c r="C592" s="16"/>
      <c r="E592" s="15"/>
      <c r="F592" s="16"/>
      <c r="H592" s="15"/>
      <c r="I592" s="16"/>
      <c r="K592" s="15"/>
      <c r="L592" s="16"/>
      <c r="N592" s="15"/>
      <c r="O592" s="16"/>
      <c r="Q592" s="15"/>
      <c r="R592" s="16"/>
      <c r="T592" s="15"/>
      <c r="U592" s="16"/>
      <c r="W592" s="15"/>
      <c r="X592" s="16"/>
      <c r="Z592" s="15"/>
      <c r="AA592" s="16"/>
      <c r="AC592" s="15"/>
      <c r="AD592" s="16"/>
      <c r="AF592" s="15"/>
      <c r="AG592" s="16"/>
      <c r="AI592" s="15"/>
      <c r="AJ592" s="16"/>
      <c r="AL592" s="15"/>
      <c r="AM592" s="16"/>
      <c r="AO592" s="15"/>
      <c r="AP592" s="16"/>
      <c r="AR592" s="15"/>
      <c r="AS592" s="16"/>
      <c r="AU592" s="15"/>
      <c r="AV592" s="16"/>
      <c r="AX592" s="15"/>
      <c r="AY592" s="400"/>
      <c r="BA592" s="15"/>
      <c r="BB592" s="16"/>
      <c r="BD592" s="15"/>
      <c r="BE592" s="16"/>
      <c r="BG592" s="15"/>
      <c r="BH592" s="16"/>
      <c r="BJ592" s="15"/>
      <c r="BK592" s="16"/>
      <c r="BM592" s="15"/>
      <c r="BN592" s="16"/>
      <c r="BP592" s="15"/>
      <c r="BQ592" s="16"/>
      <c r="BS592" s="15"/>
      <c r="BT592" s="16"/>
      <c r="BV592" s="15"/>
      <c r="BW592" s="16"/>
      <c r="BY592" s="15"/>
      <c r="BZ592" s="16"/>
      <c r="CB592" s="15"/>
      <c r="CC592" s="16"/>
      <c r="CE592" s="15"/>
      <c r="CF592" s="16"/>
      <c r="CH592" s="15"/>
      <c r="CI592" s="16"/>
      <c r="CK592" s="234"/>
      <c r="CL592" s="235"/>
      <c r="CN592" s="15"/>
      <c r="CO592" s="16"/>
    </row>
    <row r="593" spans="1:93" ht="24.95" customHeight="1">
      <c r="A593" s="407" t="str">
        <f ca="1">IFERROR(IF(INDIRECT($A$14&amp;ROW())&lt;&gt;"",COUNTIF(Summary!$B$30:$B$1105,INDIRECT($A$14&amp;ROW())),""),"")</f>
        <v/>
      </c>
      <c r="B593" s="34"/>
      <c r="C593" s="16"/>
      <c r="E593" s="15"/>
      <c r="F593" s="16"/>
      <c r="H593" s="15"/>
      <c r="I593" s="16"/>
      <c r="K593" s="15"/>
      <c r="L593" s="16"/>
      <c r="N593" s="15"/>
      <c r="O593" s="16"/>
      <c r="Q593" s="15"/>
      <c r="R593" s="16"/>
      <c r="T593" s="15"/>
      <c r="U593" s="16"/>
      <c r="W593" s="15"/>
      <c r="X593" s="16"/>
      <c r="Z593" s="15"/>
      <c r="AA593" s="16"/>
      <c r="AC593" s="15"/>
      <c r="AD593" s="16"/>
      <c r="AF593" s="15"/>
      <c r="AG593" s="16"/>
      <c r="AI593" s="15"/>
      <c r="AJ593" s="16"/>
      <c r="AL593" s="15"/>
      <c r="AM593" s="16"/>
      <c r="AO593" s="15"/>
      <c r="AP593" s="16"/>
      <c r="AR593" s="15"/>
      <c r="AS593" s="16"/>
      <c r="AU593" s="15"/>
      <c r="AV593" s="16"/>
      <c r="AX593" s="15"/>
      <c r="AY593" s="400"/>
      <c r="BA593" s="15"/>
      <c r="BB593" s="16"/>
      <c r="BD593" s="15"/>
      <c r="BE593" s="16"/>
      <c r="BG593" s="15"/>
      <c r="BH593" s="16"/>
      <c r="BJ593" s="15"/>
      <c r="BK593" s="16"/>
      <c r="BM593" s="15"/>
      <c r="BN593" s="16"/>
      <c r="BP593" s="15"/>
      <c r="BQ593" s="16"/>
      <c r="BS593" s="15"/>
      <c r="BT593" s="16"/>
      <c r="BV593" s="15"/>
      <c r="BW593" s="16"/>
      <c r="BY593" s="15"/>
      <c r="BZ593" s="16"/>
      <c r="CB593" s="15"/>
      <c r="CC593" s="16"/>
      <c r="CE593" s="15"/>
      <c r="CF593" s="16"/>
      <c r="CH593" s="15"/>
      <c r="CI593" s="16"/>
      <c r="CK593" s="234"/>
      <c r="CL593" s="235"/>
      <c r="CN593" s="15"/>
      <c r="CO593" s="16"/>
    </row>
    <row r="594" spans="1:93" ht="24.95" customHeight="1">
      <c r="A594" s="407" t="str">
        <f ca="1">IFERROR(IF(INDIRECT($A$14&amp;ROW())&lt;&gt;"",COUNTIF(Summary!$B$30:$B$1105,INDIRECT($A$14&amp;ROW())),""),"")</f>
        <v/>
      </c>
      <c r="B594" s="34"/>
      <c r="C594" s="16"/>
      <c r="E594" s="15"/>
      <c r="F594" s="16"/>
      <c r="H594" s="15"/>
      <c r="I594" s="16"/>
      <c r="K594" s="15"/>
      <c r="L594" s="16"/>
      <c r="N594" s="15"/>
      <c r="O594" s="16"/>
      <c r="Q594" s="15"/>
      <c r="R594" s="16"/>
      <c r="T594" s="15"/>
      <c r="U594" s="16"/>
      <c r="W594" s="15"/>
      <c r="X594" s="16"/>
      <c r="Z594" s="15"/>
      <c r="AA594" s="16"/>
      <c r="AC594" s="15"/>
      <c r="AD594" s="16"/>
      <c r="AF594" s="15"/>
      <c r="AG594" s="16"/>
      <c r="AI594" s="15"/>
      <c r="AJ594" s="16"/>
      <c r="AL594" s="15"/>
      <c r="AM594" s="16"/>
      <c r="AO594" s="15"/>
      <c r="AP594" s="16"/>
      <c r="AR594" s="15"/>
      <c r="AS594" s="16"/>
      <c r="AU594" s="15"/>
      <c r="AV594" s="16"/>
      <c r="AX594" s="15"/>
      <c r="AY594" s="400"/>
      <c r="BA594" s="15"/>
      <c r="BB594" s="16"/>
      <c r="BD594" s="15"/>
      <c r="BE594" s="16"/>
      <c r="BG594" s="15"/>
      <c r="BH594" s="16"/>
      <c r="BJ594" s="15"/>
      <c r="BK594" s="16"/>
      <c r="BM594" s="15"/>
      <c r="BN594" s="16"/>
      <c r="BP594" s="15"/>
      <c r="BQ594" s="16"/>
      <c r="BS594" s="15"/>
      <c r="BT594" s="16"/>
      <c r="BV594" s="15"/>
      <c r="BW594" s="16"/>
      <c r="BY594" s="15"/>
      <c r="BZ594" s="16"/>
      <c r="CB594" s="15"/>
      <c r="CC594" s="16"/>
      <c r="CE594" s="15"/>
      <c r="CF594" s="16"/>
      <c r="CH594" s="15"/>
      <c r="CI594" s="16"/>
      <c r="CK594" s="234"/>
      <c r="CL594" s="235"/>
      <c r="CN594" s="15"/>
      <c r="CO594" s="16"/>
    </row>
    <row r="595" spans="1:93" ht="24.95" customHeight="1">
      <c r="A595" s="407" t="str">
        <f ca="1">IFERROR(IF(INDIRECT($A$14&amp;ROW())&lt;&gt;"",COUNTIF(Summary!$B$30:$B$1105,INDIRECT($A$14&amp;ROW())),""),"")</f>
        <v/>
      </c>
      <c r="B595" s="34"/>
      <c r="C595" s="16"/>
      <c r="E595" s="15"/>
      <c r="F595" s="16"/>
      <c r="H595" s="15"/>
      <c r="I595" s="16"/>
      <c r="K595" s="15"/>
      <c r="L595" s="16"/>
      <c r="N595" s="15"/>
      <c r="O595" s="16"/>
      <c r="Q595" s="15"/>
      <c r="R595" s="16"/>
      <c r="T595" s="15"/>
      <c r="U595" s="16"/>
      <c r="W595" s="15"/>
      <c r="X595" s="16"/>
      <c r="Z595" s="15"/>
      <c r="AA595" s="16"/>
      <c r="AC595" s="15"/>
      <c r="AD595" s="16"/>
      <c r="AF595" s="15"/>
      <c r="AG595" s="16"/>
      <c r="AI595" s="15"/>
      <c r="AJ595" s="16"/>
      <c r="AL595" s="15"/>
      <c r="AM595" s="16"/>
      <c r="AO595" s="15"/>
      <c r="AP595" s="16"/>
      <c r="AR595" s="15"/>
      <c r="AS595" s="16"/>
      <c r="AU595" s="15"/>
      <c r="AV595" s="16"/>
      <c r="AX595" s="15"/>
      <c r="AY595" s="400"/>
      <c r="BA595" s="15"/>
      <c r="BB595" s="16"/>
      <c r="BD595" s="15"/>
      <c r="BE595" s="16"/>
      <c r="BG595" s="15"/>
      <c r="BH595" s="16"/>
      <c r="BJ595" s="15"/>
      <c r="BK595" s="16"/>
      <c r="BM595" s="15"/>
      <c r="BN595" s="16"/>
      <c r="BP595" s="15"/>
      <c r="BQ595" s="16"/>
      <c r="BS595" s="15"/>
      <c r="BT595" s="16"/>
      <c r="BV595" s="15"/>
      <c r="BW595" s="16"/>
      <c r="BY595" s="15"/>
      <c r="BZ595" s="16"/>
      <c r="CB595" s="15"/>
      <c r="CC595" s="16"/>
      <c r="CE595" s="15"/>
      <c r="CF595" s="16"/>
      <c r="CH595" s="15"/>
      <c r="CI595" s="16"/>
      <c r="CK595" s="234"/>
      <c r="CL595" s="235"/>
      <c r="CN595" s="15"/>
      <c r="CO595" s="16"/>
    </row>
    <row r="596" spans="1:93" ht="24.95" customHeight="1">
      <c r="A596" s="407" t="str">
        <f ca="1">IFERROR(IF(INDIRECT($A$14&amp;ROW())&lt;&gt;"",COUNTIF(Summary!$B$30:$B$1105,INDIRECT($A$14&amp;ROW())),""),"")</f>
        <v/>
      </c>
      <c r="B596" s="34"/>
      <c r="C596" s="16"/>
      <c r="E596" s="15"/>
      <c r="F596" s="16"/>
      <c r="H596" s="15"/>
      <c r="I596" s="16"/>
      <c r="K596" s="15"/>
      <c r="L596" s="16"/>
      <c r="N596" s="15"/>
      <c r="O596" s="16"/>
      <c r="Q596" s="15"/>
      <c r="R596" s="16"/>
      <c r="T596" s="15"/>
      <c r="U596" s="16"/>
      <c r="W596" s="15"/>
      <c r="X596" s="16"/>
      <c r="Z596" s="15"/>
      <c r="AA596" s="16"/>
      <c r="AC596" s="15"/>
      <c r="AD596" s="16"/>
      <c r="AF596" s="15"/>
      <c r="AG596" s="16"/>
      <c r="AI596" s="15"/>
      <c r="AJ596" s="16"/>
      <c r="AL596" s="15"/>
      <c r="AM596" s="16"/>
      <c r="AO596" s="15"/>
      <c r="AP596" s="16"/>
      <c r="AR596" s="15"/>
      <c r="AS596" s="16"/>
      <c r="AU596" s="15"/>
      <c r="AV596" s="16"/>
      <c r="AX596" s="15"/>
      <c r="AY596" s="400"/>
      <c r="BA596" s="15"/>
      <c r="BB596" s="16"/>
      <c r="BD596" s="15"/>
      <c r="BE596" s="16"/>
      <c r="BG596" s="15"/>
      <c r="BH596" s="16"/>
      <c r="BJ596" s="15"/>
      <c r="BK596" s="16"/>
      <c r="BM596" s="15"/>
      <c r="BN596" s="16"/>
      <c r="BP596" s="15"/>
      <c r="BQ596" s="16"/>
      <c r="BS596" s="15"/>
      <c r="BT596" s="16"/>
      <c r="BV596" s="15"/>
      <c r="BW596" s="16"/>
      <c r="BY596" s="15"/>
      <c r="BZ596" s="16"/>
      <c r="CB596" s="15"/>
      <c r="CC596" s="16"/>
      <c r="CE596" s="15"/>
      <c r="CF596" s="16"/>
      <c r="CH596" s="15"/>
      <c r="CI596" s="16"/>
      <c r="CK596" s="234"/>
      <c r="CL596" s="235"/>
      <c r="CN596" s="15"/>
      <c r="CO596" s="16"/>
    </row>
    <row r="597" spans="1:93" ht="24.95" customHeight="1">
      <c r="A597" s="407" t="str">
        <f ca="1">IFERROR(IF(INDIRECT($A$14&amp;ROW())&lt;&gt;"",COUNTIF(Summary!$B$30:$B$1105,INDIRECT($A$14&amp;ROW())),""),"")</f>
        <v/>
      </c>
      <c r="B597" s="34"/>
      <c r="C597" s="16"/>
      <c r="E597" s="15"/>
      <c r="F597" s="16"/>
      <c r="H597" s="15"/>
      <c r="I597" s="16"/>
      <c r="K597" s="15"/>
      <c r="L597" s="16"/>
      <c r="N597" s="15"/>
      <c r="O597" s="16"/>
      <c r="Q597" s="15"/>
      <c r="R597" s="16"/>
      <c r="T597" s="15"/>
      <c r="U597" s="16"/>
      <c r="W597" s="15"/>
      <c r="X597" s="16"/>
      <c r="Z597" s="15"/>
      <c r="AA597" s="16"/>
      <c r="AC597" s="15"/>
      <c r="AD597" s="16"/>
      <c r="AF597" s="15"/>
      <c r="AG597" s="16"/>
      <c r="AI597" s="15"/>
      <c r="AJ597" s="16"/>
      <c r="AL597" s="15"/>
      <c r="AM597" s="16"/>
      <c r="AO597" s="15"/>
      <c r="AP597" s="16"/>
      <c r="AR597" s="15"/>
      <c r="AS597" s="16"/>
      <c r="AU597" s="15"/>
      <c r="AV597" s="16"/>
      <c r="AX597" s="15"/>
      <c r="AY597" s="400"/>
      <c r="BA597" s="15"/>
      <c r="BB597" s="16"/>
      <c r="BD597" s="15"/>
      <c r="BE597" s="16"/>
      <c r="BG597" s="15"/>
      <c r="BH597" s="16"/>
      <c r="BJ597" s="15"/>
      <c r="BK597" s="16"/>
      <c r="BM597" s="15"/>
      <c r="BN597" s="16"/>
      <c r="BP597" s="15"/>
      <c r="BQ597" s="16"/>
      <c r="BS597" s="15"/>
      <c r="BT597" s="16"/>
      <c r="BV597" s="15"/>
      <c r="BW597" s="16"/>
      <c r="BY597" s="15"/>
      <c r="BZ597" s="16"/>
      <c r="CB597" s="15"/>
      <c r="CC597" s="16"/>
      <c r="CE597" s="15"/>
      <c r="CF597" s="16"/>
      <c r="CH597" s="15"/>
      <c r="CI597" s="16"/>
      <c r="CK597" s="234"/>
      <c r="CL597" s="235"/>
      <c r="CN597" s="15"/>
      <c r="CO597" s="16"/>
    </row>
    <row r="598" spans="1:93" ht="24.95" customHeight="1">
      <c r="A598" s="407" t="str">
        <f ca="1">IFERROR(IF(INDIRECT($A$14&amp;ROW())&lt;&gt;"",COUNTIF(Summary!$B$30:$B$1105,INDIRECT($A$14&amp;ROW())),""),"")</f>
        <v/>
      </c>
      <c r="B598" s="34"/>
      <c r="C598" s="16"/>
      <c r="E598" s="15"/>
      <c r="F598" s="16"/>
      <c r="H598" s="15"/>
      <c r="I598" s="16"/>
      <c r="K598" s="15"/>
      <c r="L598" s="16"/>
      <c r="N598" s="15"/>
      <c r="O598" s="16"/>
      <c r="Q598" s="15"/>
      <c r="R598" s="16"/>
      <c r="T598" s="15"/>
      <c r="U598" s="16"/>
      <c r="W598" s="15"/>
      <c r="X598" s="16"/>
      <c r="Z598" s="15"/>
      <c r="AA598" s="16"/>
      <c r="AC598" s="15"/>
      <c r="AD598" s="16"/>
      <c r="AF598" s="15"/>
      <c r="AG598" s="16"/>
      <c r="AI598" s="15"/>
      <c r="AJ598" s="16"/>
      <c r="AL598" s="15"/>
      <c r="AM598" s="16"/>
      <c r="AO598" s="15"/>
      <c r="AP598" s="16"/>
      <c r="AR598" s="15"/>
      <c r="AS598" s="16"/>
      <c r="AU598" s="15"/>
      <c r="AV598" s="16"/>
      <c r="AX598" s="15"/>
      <c r="AY598" s="400"/>
      <c r="BA598" s="15"/>
      <c r="BB598" s="16"/>
      <c r="BD598" s="15"/>
      <c r="BE598" s="16"/>
      <c r="BG598" s="15"/>
      <c r="BH598" s="16"/>
      <c r="BJ598" s="15"/>
      <c r="BK598" s="16"/>
      <c r="BM598" s="15"/>
      <c r="BN598" s="16"/>
      <c r="BP598" s="15"/>
      <c r="BQ598" s="16"/>
      <c r="BS598" s="15"/>
      <c r="BT598" s="16"/>
      <c r="BV598" s="15"/>
      <c r="BW598" s="16"/>
      <c r="BY598" s="15"/>
      <c r="BZ598" s="16"/>
      <c r="CB598" s="15"/>
      <c r="CC598" s="16"/>
      <c r="CE598" s="15"/>
      <c r="CF598" s="16"/>
      <c r="CH598" s="15"/>
      <c r="CI598" s="16"/>
      <c r="CK598" s="234"/>
      <c r="CL598" s="235"/>
      <c r="CN598" s="15"/>
      <c r="CO598" s="16"/>
    </row>
    <row r="599" spans="1:93" ht="24.95" customHeight="1">
      <c r="A599" s="407" t="str">
        <f ca="1">IFERROR(IF(INDIRECT($A$14&amp;ROW())&lt;&gt;"",COUNTIF(Summary!$B$30:$B$1105,INDIRECT($A$14&amp;ROW())),""),"")</f>
        <v/>
      </c>
      <c r="B599" s="34"/>
      <c r="C599" s="16"/>
      <c r="E599" s="15"/>
      <c r="F599" s="16"/>
      <c r="H599" s="15"/>
      <c r="I599" s="16"/>
      <c r="K599" s="15"/>
      <c r="L599" s="16"/>
      <c r="N599" s="15"/>
      <c r="O599" s="16"/>
      <c r="Q599" s="15"/>
      <c r="R599" s="16"/>
      <c r="T599" s="15"/>
      <c r="U599" s="16"/>
      <c r="W599" s="15"/>
      <c r="X599" s="16"/>
      <c r="Z599" s="15"/>
      <c r="AA599" s="16"/>
      <c r="AC599" s="15"/>
      <c r="AD599" s="16"/>
      <c r="AF599" s="15"/>
      <c r="AG599" s="16"/>
      <c r="AI599" s="15"/>
      <c r="AJ599" s="16"/>
      <c r="AL599" s="15"/>
      <c r="AM599" s="16"/>
      <c r="AO599" s="15"/>
      <c r="AP599" s="16"/>
      <c r="AR599" s="15"/>
      <c r="AS599" s="16"/>
      <c r="AU599" s="15"/>
      <c r="AV599" s="16"/>
      <c r="AX599" s="15"/>
      <c r="AY599" s="400"/>
      <c r="BA599" s="15"/>
      <c r="BB599" s="16"/>
      <c r="BD599" s="15"/>
      <c r="BE599" s="16"/>
      <c r="BG599" s="15"/>
      <c r="BH599" s="16"/>
      <c r="BJ599" s="15"/>
      <c r="BK599" s="16"/>
      <c r="BM599" s="15"/>
      <c r="BN599" s="16"/>
      <c r="BP599" s="15"/>
      <c r="BQ599" s="16"/>
      <c r="BS599" s="15"/>
      <c r="BT599" s="16"/>
      <c r="BV599" s="15"/>
      <c r="BW599" s="16"/>
      <c r="BY599" s="15"/>
      <c r="BZ599" s="16"/>
      <c r="CB599" s="15"/>
      <c r="CC599" s="16"/>
      <c r="CE599" s="15"/>
      <c r="CF599" s="16"/>
      <c r="CH599" s="15"/>
      <c r="CI599" s="16"/>
      <c r="CK599" s="234"/>
      <c r="CL599" s="235"/>
      <c r="CN599" s="15"/>
      <c r="CO599" s="16"/>
    </row>
    <row r="600" spans="1:93" ht="24.95" customHeight="1">
      <c r="A600" s="407" t="str">
        <f ca="1">IFERROR(IF(INDIRECT($A$14&amp;ROW())&lt;&gt;"",COUNTIF(Summary!$B$30:$B$1105,INDIRECT($A$14&amp;ROW())),""),"")</f>
        <v/>
      </c>
      <c r="B600" s="34"/>
      <c r="C600" s="16"/>
      <c r="E600" s="15"/>
      <c r="F600" s="16"/>
      <c r="H600" s="15"/>
      <c r="I600" s="16"/>
      <c r="K600" s="15"/>
      <c r="L600" s="16"/>
      <c r="N600" s="15"/>
      <c r="O600" s="16"/>
      <c r="Q600" s="15"/>
      <c r="R600" s="16"/>
      <c r="T600" s="15"/>
      <c r="U600" s="16"/>
      <c r="W600" s="15"/>
      <c r="X600" s="16"/>
      <c r="Z600" s="15"/>
      <c r="AA600" s="16"/>
      <c r="AC600" s="15"/>
      <c r="AD600" s="16"/>
      <c r="AF600" s="15"/>
      <c r="AG600" s="16"/>
      <c r="AI600" s="15"/>
      <c r="AJ600" s="16"/>
      <c r="AL600" s="15"/>
      <c r="AM600" s="16"/>
      <c r="AO600" s="15"/>
      <c r="AP600" s="16"/>
      <c r="AR600" s="15"/>
      <c r="AS600" s="16"/>
      <c r="AU600" s="15"/>
      <c r="AV600" s="16"/>
      <c r="AX600" s="15"/>
      <c r="AY600" s="400"/>
      <c r="BA600" s="15"/>
      <c r="BB600" s="16"/>
      <c r="BD600" s="15"/>
      <c r="BE600" s="16"/>
      <c r="BG600" s="15"/>
      <c r="BH600" s="16"/>
      <c r="BJ600" s="15"/>
      <c r="BK600" s="16"/>
      <c r="BM600" s="15"/>
      <c r="BN600" s="16"/>
      <c r="BP600" s="15"/>
      <c r="BQ600" s="16"/>
      <c r="BS600" s="15"/>
      <c r="BT600" s="16"/>
      <c r="BV600" s="15"/>
      <c r="BW600" s="16"/>
      <c r="BY600" s="15"/>
      <c r="BZ600" s="16"/>
      <c r="CB600" s="15"/>
      <c r="CC600" s="16"/>
      <c r="CE600" s="15"/>
      <c r="CF600" s="16"/>
      <c r="CH600" s="15"/>
      <c r="CI600" s="16"/>
      <c r="CK600" s="234"/>
      <c r="CL600" s="235"/>
      <c r="CN600" s="15"/>
      <c r="CO600" s="16"/>
    </row>
    <row r="601" spans="1:93" ht="24.95" customHeight="1">
      <c r="A601" s="407" t="str">
        <f ca="1">IFERROR(IF(INDIRECT($A$14&amp;ROW())&lt;&gt;"",COUNTIF(Summary!$B$30:$B$1105,INDIRECT($A$14&amp;ROW())),""),"")</f>
        <v/>
      </c>
      <c r="B601" s="34"/>
      <c r="C601" s="16"/>
      <c r="E601" s="15"/>
      <c r="F601" s="16"/>
      <c r="H601" s="15"/>
      <c r="I601" s="16"/>
      <c r="K601" s="15"/>
      <c r="L601" s="16"/>
      <c r="N601" s="15"/>
      <c r="O601" s="16"/>
      <c r="Q601" s="15"/>
      <c r="R601" s="16"/>
      <c r="T601" s="15"/>
      <c r="U601" s="16"/>
      <c r="W601" s="15"/>
      <c r="X601" s="16"/>
      <c r="Z601" s="15"/>
      <c r="AA601" s="16"/>
      <c r="AC601" s="15"/>
      <c r="AD601" s="16"/>
      <c r="AF601" s="15"/>
      <c r="AG601" s="16"/>
      <c r="AI601" s="15"/>
      <c r="AJ601" s="16"/>
      <c r="AL601" s="15"/>
      <c r="AM601" s="16"/>
      <c r="AO601" s="15"/>
      <c r="AP601" s="16"/>
      <c r="AR601" s="15"/>
      <c r="AS601" s="16"/>
      <c r="AU601" s="15"/>
      <c r="AV601" s="16"/>
      <c r="AX601" s="15"/>
      <c r="AY601" s="400"/>
      <c r="BA601" s="15"/>
      <c r="BB601" s="16"/>
      <c r="BD601" s="15"/>
      <c r="BE601" s="16"/>
      <c r="BG601" s="15"/>
      <c r="BH601" s="16"/>
      <c r="BJ601" s="15"/>
      <c r="BK601" s="16"/>
      <c r="BM601" s="15"/>
      <c r="BN601" s="16"/>
      <c r="BP601" s="15"/>
      <c r="BQ601" s="16"/>
      <c r="BS601" s="15"/>
      <c r="BT601" s="16"/>
      <c r="BV601" s="15"/>
      <c r="BW601" s="16"/>
      <c r="BY601" s="15"/>
      <c r="BZ601" s="16"/>
      <c r="CB601" s="15"/>
      <c r="CC601" s="16"/>
      <c r="CE601" s="15"/>
      <c r="CF601" s="16"/>
      <c r="CH601" s="15"/>
      <c r="CI601" s="16"/>
      <c r="CK601" s="234"/>
      <c r="CL601" s="235"/>
      <c r="CN601" s="15"/>
      <c r="CO601" s="16"/>
    </row>
    <row r="602" spans="1:93" ht="24.95" customHeight="1">
      <c r="A602" s="407" t="str">
        <f ca="1">IFERROR(IF(INDIRECT($A$14&amp;ROW())&lt;&gt;"",COUNTIF(Summary!$B$30:$B$1105,INDIRECT($A$14&amp;ROW())),""),"")</f>
        <v/>
      </c>
      <c r="B602" s="34"/>
      <c r="C602" s="16"/>
      <c r="E602" s="15"/>
      <c r="F602" s="16"/>
      <c r="H602" s="15"/>
      <c r="I602" s="16"/>
      <c r="K602" s="15"/>
      <c r="L602" s="16"/>
      <c r="N602" s="15"/>
      <c r="O602" s="16"/>
      <c r="Q602" s="15"/>
      <c r="R602" s="16"/>
      <c r="T602" s="15"/>
      <c r="U602" s="16"/>
      <c r="W602" s="15"/>
      <c r="X602" s="16"/>
      <c r="Z602" s="15"/>
      <c r="AA602" s="16"/>
      <c r="AC602" s="15"/>
      <c r="AD602" s="16"/>
      <c r="AF602" s="15"/>
      <c r="AG602" s="16"/>
      <c r="AI602" s="15"/>
      <c r="AJ602" s="16"/>
      <c r="AL602" s="15"/>
      <c r="AM602" s="16"/>
      <c r="AO602" s="15"/>
      <c r="AP602" s="16"/>
      <c r="AR602" s="15"/>
      <c r="AS602" s="16"/>
      <c r="AU602" s="15"/>
      <c r="AV602" s="16"/>
      <c r="AX602" s="15"/>
      <c r="AY602" s="400"/>
      <c r="BA602" s="15"/>
      <c r="BB602" s="16"/>
      <c r="BD602" s="15"/>
      <c r="BE602" s="16"/>
      <c r="BG602" s="15"/>
      <c r="BH602" s="16"/>
      <c r="BJ602" s="15"/>
      <c r="BK602" s="16"/>
      <c r="BM602" s="15"/>
      <c r="BN602" s="16"/>
      <c r="BP602" s="15"/>
      <c r="BQ602" s="16"/>
      <c r="BS602" s="15"/>
      <c r="BT602" s="16"/>
      <c r="BV602" s="15"/>
      <c r="BW602" s="16"/>
      <c r="BY602" s="15"/>
      <c r="BZ602" s="16"/>
      <c r="CB602" s="15"/>
      <c r="CC602" s="16"/>
      <c r="CE602" s="15"/>
      <c r="CF602" s="16"/>
      <c r="CH602" s="15"/>
      <c r="CI602" s="16"/>
      <c r="CK602" s="234"/>
      <c r="CL602" s="235"/>
      <c r="CN602" s="15"/>
      <c r="CO602" s="16"/>
    </row>
    <row r="603" spans="1:93" ht="24.95" customHeight="1">
      <c r="A603" s="407" t="str">
        <f ca="1">IFERROR(IF(INDIRECT($A$14&amp;ROW())&lt;&gt;"",COUNTIF(Summary!$B$30:$B$1105,INDIRECT($A$14&amp;ROW())),""),"")</f>
        <v/>
      </c>
      <c r="B603" s="34"/>
      <c r="C603" s="16"/>
      <c r="E603" s="15"/>
      <c r="F603" s="16"/>
      <c r="H603" s="15"/>
      <c r="I603" s="16"/>
      <c r="K603" s="15"/>
      <c r="L603" s="16"/>
      <c r="N603" s="15"/>
      <c r="O603" s="16"/>
      <c r="Q603" s="15"/>
      <c r="R603" s="16"/>
      <c r="T603" s="15"/>
      <c r="U603" s="16"/>
      <c r="W603" s="15"/>
      <c r="X603" s="16"/>
      <c r="Z603" s="15"/>
      <c r="AA603" s="16"/>
      <c r="AC603" s="15"/>
      <c r="AD603" s="16"/>
      <c r="AF603" s="15"/>
      <c r="AG603" s="16"/>
      <c r="AI603" s="15"/>
      <c r="AJ603" s="16"/>
      <c r="AL603" s="15"/>
      <c r="AM603" s="16"/>
      <c r="AO603" s="15"/>
      <c r="AP603" s="16"/>
      <c r="AR603" s="15"/>
      <c r="AS603" s="16"/>
      <c r="AU603" s="15"/>
      <c r="AV603" s="16"/>
      <c r="AX603" s="15"/>
      <c r="AY603" s="400"/>
      <c r="BA603" s="15"/>
      <c r="BB603" s="16"/>
      <c r="BD603" s="15"/>
      <c r="BE603" s="16"/>
      <c r="BG603" s="15"/>
      <c r="BH603" s="16"/>
      <c r="BJ603" s="15"/>
      <c r="BK603" s="16"/>
      <c r="BM603" s="15"/>
      <c r="BN603" s="16"/>
      <c r="BP603" s="15"/>
      <c r="BQ603" s="16"/>
      <c r="BS603" s="15"/>
      <c r="BT603" s="16"/>
      <c r="BV603" s="15"/>
      <c r="BW603" s="16"/>
      <c r="BY603" s="15"/>
      <c r="BZ603" s="16"/>
      <c r="CB603" s="15"/>
      <c r="CC603" s="16"/>
      <c r="CE603" s="15"/>
      <c r="CF603" s="16"/>
      <c r="CH603" s="15"/>
      <c r="CI603" s="16"/>
      <c r="CK603" s="234"/>
      <c r="CL603" s="235"/>
      <c r="CN603" s="15"/>
      <c r="CO603" s="16"/>
    </row>
    <row r="604" spans="1:93" ht="24.95" customHeight="1">
      <c r="A604" s="407" t="str">
        <f ca="1">IFERROR(IF(INDIRECT($A$14&amp;ROW())&lt;&gt;"",COUNTIF(Summary!$B$30:$B$1105,INDIRECT($A$14&amp;ROW())),""),"")</f>
        <v/>
      </c>
      <c r="B604" s="34"/>
      <c r="C604" s="16"/>
      <c r="E604" s="15"/>
      <c r="F604" s="16"/>
      <c r="H604" s="15"/>
      <c r="I604" s="16"/>
      <c r="K604" s="15"/>
      <c r="L604" s="16"/>
      <c r="N604" s="15"/>
      <c r="O604" s="16"/>
      <c r="Q604" s="15"/>
      <c r="R604" s="16"/>
      <c r="T604" s="15"/>
      <c r="U604" s="16"/>
      <c r="W604" s="15"/>
      <c r="X604" s="16"/>
      <c r="Z604" s="15"/>
      <c r="AA604" s="16"/>
      <c r="AC604" s="15"/>
      <c r="AD604" s="16"/>
      <c r="AF604" s="15"/>
      <c r="AG604" s="16"/>
      <c r="AI604" s="15"/>
      <c r="AJ604" s="16"/>
      <c r="AL604" s="15"/>
      <c r="AM604" s="16"/>
      <c r="AO604" s="15"/>
      <c r="AP604" s="16"/>
      <c r="AR604" s="15"/>
      <c r="AS604" s="16"/>
      <c r="AU604" s="15"/>
      <c r="AV604" s="16"/>
      <c r="AX604" s="15"/>
      <c r="AY604" s="400"/>
      <c r="BA604" s="15"/>
      <c r="BB604" s="16"/>
      <c r="BD604" s="15"/>
      <c r="BE604" s="16"/>
      <c r="BG604" s="15"/>
      <c r="BH604" s="16"/>
      <c r="BJ604" s="15"/>
      <c r="BK604" s="16"/>
      <c r="BM604" s="15"/>
      <c r="BN604" s="16"/>
      <c r="BP604" s="15"/>
      <c r="BQ604" s="16"/>
      <c r="BS604" s="15"/>
      <c r="BT604" s="16"/>
      <c r="BV604" s="15"/>
      <c r="BW604" s="16"/>
      <c r="BY604" s="15"/>
      <c r="BZ604" s="16"/>
      <c r="CB604" s="15"/>
      <c r="CC604" s="16"/>
      <c r="CE604" s="15"/>
      <c r="CF604" s="16"/>
      <c r="CH604" s="15"/>
      <c r="CI604" s="16"/>
      <c r="CK604" s="234"/>
      <c r="CL604" s="235"/>
      <c r="CN604" s="15"/>
      <c r="CO604" s="16"/>
    </row>
    <row r="605" spans="1:93" ht="24.95" customHeight="1">
      <c r="A605" s="407" t="str">
        <f ca="1">IFERROR(IF(INDIRECT($A$14&amp;ROW())&lt;&gt;"",COUNTIF(Summary!$B$30:$B$1105,INDIRECT($A$14&amp;ROW())),""),"")</f>
        <v/>
      </c>
      <c r="B605" s="34"/>
      <c r="C605" s="16"/>
      <c r="E605" s="15"/>
      <c r="F605" s="16"/>
      <c r="H605" s="15"/>
      <c r="I605" s="16"/>
      <c r="K605" s="15"/>
      <c r="L605" s="16"/>
      <c r="N605" s="15"/>
      <c r="O605" s="16"/>
      <c r="Q605" s="15"/>
      <c r="R605" s="16"/>
      <c r="T605" s="15"/>
      <c r="U605" s="16"/>
      <c r="W605" s="15"/>
      <c r="X605" s="16"/>
      <c r="Z605" s="15"/>
      <c r="AA605" s="16"/>
      <c r="AC605" s="15"/>
      <c r="AD605" s="16"/>
      <c r="AF605" s="15"/>
      <c r="AG605" s="16"/>
      <c r="AI605" s="15"/>
      <c r="AJ605" s="16"/>
      <c r="AL605" s="15"/>
      <c r="AM605" s="16"/>
      <c r="AO605" s="15"/>
      <c r="AP605" s="16"/>
      <c r="AR605" s="15"/>
      <c r="AS605" s="16"/>
      <c r="AU605" s="15"/>
      <c r="AV605" s="16"/>
      <c r="AX605" s="15"/>
      <c r="AY605" s="400"/>
      <c r="BA605" s="15"/>
      <c r="BB605" s="16"/>
      <c r="BD605" s="15"/>
      <c r="BE605" s="16"/>
      <c r="BG605" s="15"/>
      <c r="BH605" s="16"/>
      <c r="BJ605" s="15"/>
      <c r="BK605" s="16"/>
      <c r="BM605" s="15"/>
      <c r="BN605" s="16"/>
      <c r="BP605" s="15"/>
      <c r="BQ605" s="16"/>
      <c r="BS605" s="15"/>
      <c r="BT605" s="16"/>
      <c r="BV605" s="15"/>
      <c r="BW605" s="16"/>
      <c r="BY605" s="15"/>
      <c r="BZ605" s="16"/>
      <c r="CB605" s="15"/>
      <c r="CC605" s="16"/>
      <c r="CE605" s="15"/>
      <c r="CF605" s="16"/>
      <c r="CH605" s="15"/>
      <c r="CI605" s="16"/>
      <c r="CK605" s="234"/>
      <c r="CL605" s="235"/>
      <c r="CN605" s="15"/>
      <c r="CO605" s="16"/>
    </row>
    <row r="606" spans="1:93" ht="24.95" customHeight="1">
      <c r="A606" s="407" t="str">
        <f ca="1">IFERROR(IF(INDIRECT($A$14&amp;ROW())&lt;&gt;"",COUNTIF(Summary!$B$30:$B$1105,INDIRECT($A$14&amp;ROW())),""),"")</f>
        <v/>
      </c>
      <c r="B606" s="34"/>
      <c r="C606" s="16"/>
      <c r="E606" s="15"/>
      <c r="F606" s="16"/>
      <c r="H606" s="15"/>
      <c r="I606" s="16"/>
      <c r="K606" s="15"/>
      <c r="L606" s="16"/>
      <c r="N606" s="15"/>
      <c r="O606" s="16"/>
      <c r="Q606" s="15"/>
      <c r="R606" s="16"/>
      <c r="T606" s="15"/>
      <c r="U606" s="16"/>
      <c r="W606" s="15"/>
      <c r="X606" s="16"/>
      <c r="Z606" s="15"/>
      <c r="AA606" s="16"/>
      <c r="AC606" s="15"/>
      <c r="AD606" s="16"/>
      <c r="AF606" s="15"/>
      <c r="AG606" s="16"/>
      <c r="AI606" s="15"/>
      <c r="AJ606" s="16"/>
      <c r="AL606" s="15"/>
      <c r="AM606" s="16"/>
      <c r="AO606" s="15"/>
      <c r="AP606" s="16"/>
      <c r="AR606" s="15"/>
      <c r="AS606" s="16"/>
      <c r="AU606" s="15"/>
      <c r="AV606" s="16"/>
      <c r="AX606" s="15"/>
      <c r="AY606" s="400"/>
      <c r="BA606" s="15"/>
      <c r="BB606" s="16"/>
      <c r="BD606" s="15"/>
      <c r="BE606" s="16"/>
      <c r="BG606" s="15"/>
      <c r="BH606" s="16"/>
      <c r="BJ606" s="15"/>
      <c r="BK606" s="16"/>
      <c r="BM606" s="15"/>
      <c r="BN606" s="16"/>
      <c r="BP606" s="15"/>
      <c r="BQ606" s="16"/>
      <c r="BS606" s="15"/>
      <c r="BT606" s="16"/>
      <c r="BV606" s="15"/>
      <c r="BW606" s="16"/>
      <c r="BY606" s="15"/>
      <c r="BZ606" s="16"/>
      <c r="CB606" s="15"/>
      <c r="CC606" s="16"/>
      <c r="CE606" s="15"/>
      <c r="CF606" s="16"/>
      <c r="CH606" s="15"/>
      <c r="CI606" s="16"/>
      <c r="CK606" s="234"/>
      <c r="CL606" s="235"/>
      <c r="CN606" s="15"/>
      <c r="CO606" s="16"/>
    </row>
    <row r="607" spans="1:93" ht="24.95" customHeight="1">
      <c r="A607" s="407" t="str">
        <f ca="1">IFERROR(IF(INDIRECT($A$14&amp;ROW())&lt;&gt;"",COUNTIF(Summary!$B$30:$B$1105,INDIRECT($A$14&amp;ROW())),""),"")</f>
        <v/>
      </c>
      <c r="B607" s="34"/>
      <c r="C607" s="16"/>
      <c r="E607" s="15"/>
      <c r="F607" s="16"/>
      <c r="H607" s="15"/>
      <c r="I607" s="16"/>
      <c r="K607" s="15"/>
      <c r="L607" s="16"/>
      <c r="N607" s="15"/>
      <c r="O607" s="16"/>
      <c r="Q607" s="15"/>
      <c r="R607" s="16"/>
      <c r="T607" s="15"/>
      <c r="U607" s="16"/>
      <c r="W607" s="15"/>
      <c r="X607" s="16"/>
      <c r="Z607" s="15"/>
      <c r="AA607" s="16"/>
      <c r="AC607" s="15"/>
      <c r="AD607" s="16"/>
      <c r="AF607" s="15"/>
      <c r="AG607" s="16"/>
      <c r="AI607" s="15"/>
      <c r="AJ607" s="16"/>
      <c r="AL607" s="15"/>
      <c r="AM607" s="16"/>
      <c r="AO607" s="15"/>
      <c r="AP607" s="16"/>
      <c r="AR607" s="15"/>
      <c r="AS607" s="16"/>
      <c r="AU607" s="15"/>
      <c r="AV607" s="16"/>
      <c r="AX607" s="15"/>
      <c r="AY607" s="400"/>
      <c r="BA607" s="15"/>
      <c r="BB607" s="16"/>
      <c r="BD607" s="15"/>
      <c r="BE607" s="16"/>
      <c r="BG607" s="15"/>
      <c r="BH607" s="16"/>
      <c r="BJ607" s="15"/>
      <c r="BK607" s="16"/>
      <c r="BM607" s="15"/>
      <c r="BN607" s="16"/>
      <c r="BP607" s="15"/>
      <c r="BQ607" s="16"/>
      <c r="BS607" s="15"/>
      <c r="BT607" s="16"/>
      <c r="BV607" s="15"/>
      <c r="BW607" s="16"/>
      <c r="BY607" s="15"/>
      <c r="BZ607" s="16"/>
      <c r="CB607" s="15"/>
      <c r="CC607" s="16"/>
      <c r="CE607" s="15"/>
      <c r="CF607" s="16"/>
      <c r="CH607" s="15"/>
      <c r="CI607" s="16"/>
      <c r="CK607" s="234"/>
      <c r="CL607" s="235"/>
      <c r="CN607" s="15"/>
      <c r="CO607" s="16"/>
    </row>
    <row r="608" spans="1:93" ht="24.95" customHeight="1">
      <c r="A608" s="407" t="str">
        <f ca="1">IFERROR(IF(INDIRECT($A$14&amp;ROW())&lt;&gt;"",COUNTIF(Summary!$B$30:$B$1105,INDIRECT($A$14&amp;ROW())),""),"")</f>
        <v/>
      </c>
      <c r="B608" s="34"/>
      <c r="C608" s="16"/>
      <c r="E608" s="15"/>
      <c r="F608" s="16"/>
      <c r="H608" s="15"/>
      <c r="I608" s="16"/>
      <c r="K608" s="15"/>
      <c r="L608" s="16"/>
      <c r="N608" s="15"/>
      <c r="O608" s="16"/>
      <c r="Q608" s="15"/>
      <c r="R608" s="16"/>
      <c r="T608" s="15"/>
      <c r="U608" s="16"/>
      <c r="W608" s="15"/>
      <c r="X608" s="16"/>
      <c r="Z608" s="15"/>
      <c r="AA608" s="16"/>
      <c r="AC608" s="15"/>
      <c r="AD608" s="16"/>
      <c r="AF608" s="15"/>
      <c r="AG608" s="16"/>
      <c r="AI608" s="15"/>
      <c r="AJ608" s="16"/>
      <c r="AL608" s="15"/>
      <c r="AM608" s="16"/>
      <c r="AO608" s="15"/>
      <c r="AP608" s="16"/>
      <c r="AR608" s="15"/>
      <c r="AS608" s="16"/>
      <c r="AU608" s="15"/>
      <c r="AV608" s="16"/>
      <c r="AX608" s="15"/>
      <c r="AY608" s="400"/>
      <c r="BA608" s="15"/>
      <c r="BB608" s="16"/>
      <c r="BD608" s="15"/>
      <c r="BE608" s="16"/>
      <c r="BG608" s="15"/>
      <c r="BH608" s="16"/>
      <c r="BJ608" s="15"/>
      <c r="BK608" s="16"/>
      <c r="BM608" s="15"/>
      <c r="BN608" s="16"/>
      <c r="BP608" s="15"/>
      <c r="BQ608" s="16"/>
      <c r="BS608" s="15"/>
      <c r="BT608" s="16"/>
      <c r="BV608" s="15"/>
      <c r="BW608" s="16"/>
      <c r="BY608" s="15"/>
      <c r="BZ608" s="16"/>
      <c r="CB608" s="15"/>
      <c r="CC608" s="16"/>
      <c r="CE608" s="15"/>
      <c r="CF608" s="16"/>
      <c r="CH608" s="15"/>
      <c r="CI608" s="16"/>
      <c r="CK608" s="234"/>
      <c r="CL608" s="235"/>
      <c r="CN608" s="15"/>
      <c r="CO608" s="16"/>
    </row>
    <row r="609" spans="1:93" ht="24.95" customHeight="1">
      <c r="A609" s="407" t="str">
        <f ca="1">IFERROR(IF(INDIRECT($A$14&amp;ROW())&lt;&gt;"",COUNTIF(Summary!$B$30:$B$1105,INDIRECT($A$14&amp;ROW())),""),"")</f>
        <v/>
      </c>
      <c r="B609" s="34"/>
      <c r="C609" s="16"/>
      <c r="E609" s="15"/>
      <c r="F609" s="16"/>
      <c r="H609" s="15"/>
      <c r="I609" s="16"/>
      <c r="K609" s="15"/>
      <c r="L609" s="16"/>
      <c r="N609" s="15"/>
      <c r="O609" s="16"/>
      <c r="Q609" s="15"/>
      <c r="R609" s="16"/>
      <c r="T609" s="15"/>
      <c r="U609" s="16"/>
      <c r="W609" s="15"/>
      <c r="X609" s="16"/>
      <c r="Z609" s="15"/>
      <c r="AA609" s="16"/>
      <c r="AC609" s="15"/>
      <c r="AD609" s="16"/>
      <c r="AF609" s="15"/>
      <c r="AG609" s="16"/>
      <c r="AI609" s="15"/>
      <c r="AJ609" s="16"/>
      <c r="AL609" s="15"/>
      <c r="AM609" s="16"/>
      <c r="AO609" s="15"/>
      <c r="AP609" s="16"/>
      <c r="AR609" s="15"/>
      <c r="AS609" s="16"/>
      <c r="AU609" s="15"/>
      <c r="AV609" s="16"/>
      <c r="AX609" s="15"/>
      <c r="AY609" s="400"/>
      <c r="BA609" s="15"/>
      <c r="BB609" s="16"/>
      <c r="BD609" s="15"/>
      <c r="BE609" s="16"/>
      <c r="BG609" s="15"/>
      <c r="BH609" s="16"/>
      <c r="BJ609" s="15"/>
      <c r="BK609" s="16"/>
      <c r="BM609" s="15"/>
      <c r="BN609" s="16"/>
      <c r="BP609" s="15"/>
      <c r="BQ609" s="16"/>
      <c r="BS609" s="15"/>
      <c r="BT609" s="16"/>
      <c r="BV609" s="15"/>
      <c r="BW609" s="16"/>
      <c r="BY609" s="15"/>
      <c r="BZ609" s="16"/>
      <c r="CB609" s="15"/>
      <c r="CC609" s="16"/>
      <c r="CE609" s="15"/>
      <c r="CF609" s="16"/>
      <c r="CH609" s="15"/>
      <c r="CI609" s="16"/>
      <c r="CK609" s="234"/>
      <c r="CL609" s="235"/>
      <c r="CN609" s="15"/>
      <c r="CO609" s="16"/>
    </row>
    <row r="610" spans="1:93" ht="24.95" customHeight="1">
      <c r="A610" s="407" t="str">
        <f ca="1">IFERROR(IF(INDIRECT($A$14&amp;ROW())&lt;&gt;"",COUNTIF(Summary!$B$30:$B$1105,INDIRECT($A$14&amp;ROW())),""),"")</f>
        <v/>
      </c>
      <c r="B610" s="34"/>
      <c r="C610" s="16"/>
      <c r="E610" s="15"/>
      <c r="F610" s="16"/>
      <c r="H610" s="15"/>
      <c r="I610" s="16"/>
      <c r="K610" s="15"/>
      <c r="L610" s="16"/>
      <c r="N610" s="15"/>
      <c r="O610" s="16"/>
      <c r="Q610" s="15"/>
      <c r="R610" s="16"/>
      <c r="T610" s="15"/>
      <c r="U610" s="16"/>
      <c r="W610" s="15"/>
      <c r="X610" s="16"/>
      <c r="Z610" s="15"/>
      <c r="AA610" s="16"/>
      <c r="AC610" s="15"/>
      <c r="AD610" s="16"/>
      <c r="AF610" s="15"/>
      <c r="AG610" s="16"/>
      <c r="AI610" s="15"/>
      <c r="AJ610" s="16"/>
      <c r="AL610" s="15"/>
      <c r="AM610" s="16"/>
      <c r="AO610" s="15"/>
      <c r="AP610" s="16"/>
      <c r="AR610" s="15"/>
      <c r="AS610" s="16"/>
      <c r="AU610" s="15"/>
      <c r="AV610" s="16"/>
      <c r="AX610" s="15"/>
      <c r="AY610" s="400"/>
      <c r="BA610" s="15"/>
      <c r="BB610" s="16"/>
      <c r="BD610" s="15"/>
      <c r="BE610" s="16"/>
      <c r="BG610" s="15"/>
      <c r="BH610" s="16"/>
      <c r="BJ610" s="15"/>
      <c r="BK610" s="16"/>
      <c r="BM610" s="15"/>
      <c r="BN610" s="16"/>
      <c r="BP610" s="15"/>
      <c r="BQ610" s="16"/>
      <c r="BS610" s="15"/>
      <c r="BT610" s="16"/>
      <c r="BV610" s="15"/>
      <c r="BW610" s="16"/>
      <c r="BY610" s="15"/>
      <c r="BZ610" s="16"/>
      <c r="CB610" s="15"/>
      <c r="CC610" s="16"/>
      <c r="CE610" s="15"/>
      <c r="CF610" s="16"/>
      <c r="CH610" s="15"/>
      <c r="CI610" s="16"/>
      <c r="CK610" s="234"/>
      <c r="CL610" s="235"/>
      <c r="CN610" s="15"/>
      <c r="CO610" s="16"/>
    </row>
    <row r="611" spans="1:93" ht="24.95" customHeight="1">
      <c r="A611" s="407" t="str">
        <f ca="1">IFERROR(IF(INDIRECT($A$14&amp;ROW())&lt;&gt;"",COUNTIF(Summary!$B$30:$B$1105,INDIRECT($A$14&amp;ROW())),""),"")</f>
        <v/>
      </c>
      <c r="B611" s="34"/>
      <c r="C611" s="16"/>
      <c r="E611" s="15"/>
      <c r="F611" s="16"/>
      <c r="H611" s="15"/>
      <c r="I611" s="16"/>
      <c r="K611" s="15"/>
      <c r="L611" s="16"/>
      <c r="N611" s="15"/>
      <c r="O611" s="16"/>
      <c r="Q611" s="15"/>
      <c r="R611" s="16"/>
      <c r="T611" s="15"/>
      <c r="U611" s="16"/>
      <c r="W611" s="15"/>
      <c r="X611" s="16"/>
      <c r="Z611" s="15"/>
      <c r="AA611" s="16"/>
      <c r="AC611" s="15"/>
      <c r="AD611" s="16"/>
      <c r="AF611" s="15"/>
      <c r="AG611" s="16"/>
      <c r="AI611" s="15"/>
      <c r="AJ611" s="16"/>
      <c r="AL611" s="15"/>
      <c r="AM611" s="16"/>
      <c r="AO611" s="15"/>
      <c r="AP611" s="16"/>
      <c r="AR611" s="15"/>
      <c r="AS611" s="16"/>
      <c r="AU611" s="15"/>
      <c r="AV611" s="16"/>
      <c r="AX611" s="15"/>
      <c r="AY611" s="400"/>
      <c r="BA611" s="15"/>
      <c r="BB611" s="16"/>
      <c r="BD611" s="15"/>
      <c r="BE611" s="16"/>
      <c r="BG611" s="15"/>
      <c r="BH611" s="16"/>
      <c r="BJ611" s="15"/>
      <c r="BK611" s="16"/>
      <c r="BM611" s="15"/>
      <c r="BN611" s="16"/>
      <c r="BP611" s="15"/>
      <c r="BQ611" s="16"/>
      <c r="BS611" s="15"/>
      <c r="BT611" s="16"/>
      <c r="BV611" s="15"/>
      <c r="BW611" s="16"/>
      <c r="BY611" s="15"/>
      <c r="BZ611" s="16"/>
      <c r="CB611" s="15"/>
      <c r="CC611" s="16"/>
      <c r="CE611" s="15"/>
      <c r="CF611" s="16"/>
      <c r="CH611" s="15"/>
      <c r="CI611" s="16"/>
      <c r="CK611" s="234"/>
      <c r="CL611" s="235"/>
      <c r="CN611" s="15"/>
      <c r="CO611" s="16"/>
    </row>
    <row r="612" spans="1:93" ht="24.95" customHeight="1">
      <c r="A612" s="407" t="str">
        <f ca="1">IFERROR(IF(INDIRECT($A$14&amp;ROW())&lt;&gt;"",COUNTIF(Summary!$B$30:$B$1105,INDIRECT($A$14&amp;ROW())),""),"")</f>
        <v/>
      </c>
      <c r="B612" s="34"/>
      <c r="C612" s="16"/>
      <c r="E612" s="15"/>
      <c r="F612" s="16"/>
      <c r="H612" s="15"/>
      <c r="I612" s="16"/>
      <c r="K612" s="15"/>
      <c r="L612" s="16"/>
      <c r="N612" s="15"/>
      <c r="O612" s="16"/>
      <c r="Q612" s="15"/>
      <c r="R612" s="16"/>
      <c r="T612" s="15"/>
      <c r="U612" s="16"/>
      <c r="W612" s="15"/>
      <c r="X612" s="16"/>
      <c r="Z612" s="15"/>
      <c r="AA612" s="16"/>
      <c r="AC612" s="15"/>
      <c r="AD612" s="16"/>
      <c r="AF612" s="15"/>
      <c r="AG612" s="16"/>
      <c r="AI612" s="15"/>
      <c r="AJ612" s="16"/>
      <c r="AL612" s="15"/>
      <c r="AM612" s="16"/>
      <c r="AO612" s="15"/>
      <c r="AP612" s="16"/>
      <c r="AR612" s="15"/>
      <c r="AS612" s="16"/>
      <c r="AU612" s="15"/>
      <c r="AV612" s="16"/>
      <c r="AX612" s="15"/>
      <c r="AY612" s="400"/>
      <c r="BA612" s="15"/>
      <c r="BB612" s="16"/>
      <c r="BD612" s="15"/>
      <c r="BE612" s="16"/>
      <c r="BG612" s="15"/>
      <c r="BH612" s="16"/>
      <c r="BJ612" s="15"/>
      <c r="BK612" s="16"/>
      <c r="BM612" s="15"/>
      <c r="BN612" s="16"/>
      <c r="BP612" s="15"/>
      <c r="BQ612" s="16"/>
      <c r="BS612" s="15"/>
      <c r="BT612" s="16"/>
      <c r="BV612" s="15"/>
      <c r="BW612" s="16"/>
      <c r="BY612" s="15"/>
      <c r="BZ612" s="16"/>
      <c r="CB612" s="15"/>
      <c r="CC612" s="16"/>
      <c r="CE612" s="15"/>
      <c r="CF612" s="16"/>
      <c r="CH612" s="15"/>
      <c r="CI612" s="16"/>
      <c r="CK612" s="234"/>
      <c r="CL612" s="235"/>
      <c r="CN612" s="15"/>
      <c r="CO612" s="16"/>
    </row>
    <row r="613" spans="1:93" ht="24.95" customHeight="1">
      <c r="A613" s="407" t="str">
        <f ca="1">IFERROR(IF(INDIRECT($A$14&amp;ROW())&lt;&gt;"",COUNTIF(Summary!$B$30:$B$1105,INDIRECT($A$14&amp;ROW())),""),"")</f>
        <v/>
      </c>
      <c r="B613" s="34"/>
      <c r="C613" s="16"/>
      <c r="E613" s="15"/>
      <c r="F613" s="16"/>
      <c r="H613" s="15"/>
      <c r="I613" s="16"/>
      <c r="K613" s="15"/>
      <c r="L613" s="16"/>
      <c r="N613" s="15"/>
      <c r="O613" s="16"/>
      <c r="Q613" s="15"/>
      <c r="R613" s="16"/>
      <c r="T613" s="15"/>
      <c r="U613" s="16"/>
      <c r="W613" s="15"/>
      <c r="X613" s="16"/>
      <c r="Z613" s="15"/>
      <c r="AA613" s="16"/>
      <c r="AC613" s="15"/>
      <c r="AD613" s="16"/>
      <c r="AF613" s="15"/>
      <c r="AG613" s="16"/>
      <c r="AI613" s="15"/>
      <c r="AJ613" s="16"/>
      <c r="AL613" s="15"/>
      <c r="AM613" s="16"/>
      <c r="AO613" s="15"/>
      <c r="AP613" s="16"/>
      <c r="AR613" s="15"/>
      <c r="AS613" s="16"/>
      <c r="AU613" s="15"/>
      <c r="AV613" s="16"/>
      <c r="AX613" s="15"/>
      <c r="AY613" s="400"/>
      <c r="BA613" s="15"/>
      <c r="BB613" s="16"/>
      <c r="BD613" s="15"/>
      <c r="BE613" s="16"/>
      <c r="BG613" s="15"/>
      <c r="BH613" s="16"/>
      <c r="BJ613" s="15"/>
      <c r="BK613" s="16"/>
      <c r="BM613" s="15"/>
      <c r="BN613" s="16"/>
      <c r="BP613" s="15"/>
      <c r="BQ613" s="16"/>
      <c r="BS613" s="15"/>
      <c r="BT613" s="16"/>
      <c r="BV613" s="15"/>
      <c r="BW613" s="16"/>
      <c r="BY613" s="15"/>
      <c r="BZ613" s="16"/>
      <c r="CB613" s="15"/>
      <c r="CC613" s="16"/>
      <c r="CE613" s="15"/>
      <c r="CF613" s="16"/>
      <c r="CH613" s="15"/>
      <c r="CI613" s="16"/>
      <c r="CK613" s="234"/>
      <c r="CL613" s="235"/>
      <c r="CN613" s="15"/>
      <c r="CO613" s="16"/>
    </row>
    <row r="614" spans="1:93" ht="24.95" customHeight="1">
      <c r="A614" s="407" t="str">
        <f ca="1">IFERROR(IF(INDIRECT($A$14&amp;ROW())&lt;&gt;"",COUNTIF(Summary!$B$30:$B$1105,INDIRECT($A$14&amp;ROW())),""),"")</f>
        <v/>
      </c>
      <c r="B614" s="34"/>
      <c r="C614" s="16"/>
      <c r="E614" s="15"/>
      <c r="F614" s="16"/>
      <c r="H614" s="15"/>
      <c r="I614" s="16"/>
      <c r="K614" s="15"/>
      <c r="L614" s="16"/>
      <c r="N614" s="15"/>
      <c r="O614" s="16"/>
      <c r="Q614" s="15"/>
      <c r="R614" s="16"/>
      <c r="T614" s="15"/>
      <c r="U614" s="16"/>
      <c r="W614" s="15"/>
      <c r="X614" s="16"/>
      <c r="Z614" s="15"/>
      <c r="AA614" s="16"/>
      <c r="AC614" s="15"/>
      <c r="AD614" s="16"/>
      <c r="AF614" s="15"/>
      <c r="AG614" s="16"/>
      <c r="AI614" s="15"/>
      <c r="AJ614" s="16"/>
      <c r="AL614" s="15"/>
      <c r="AM614" s="16"/>
      <c r="AO614" s="15"/>
      <c r="AP614" s="16"/>
      <c r="AR614" s="15"/>
      <c r="AS614" s="16"/>
      <c r="AU614" s="15"/>
      <c r="AV614" s="16"/>
      <c r="AX614" s="15"/>
      <c r="AY614" s="400"/>
      <c r="BA614" s="15"/>
      <c r="BB614" s="16"/>
      <c r="BD614" s="15"/>
      <c r="BE614" s="16"/>
      <c r="BG614" s="15"/>
      <c r="BH614" s="16"/>
      <c r="BJ614" s="15"/>
      <c r="BK614" s="16"/>
      <c r="BM614" s="15"/>
      <c r="BN614" s="16"/>
      <c r="BP614" s="15"/>
      <c r="BQ614" s="16"/>
      <c r="BS614" s="15"/>
      <c r="BT614" s="16"/>
      <c r="BV614" s="15"/>
      <c r="BW614" s="16"/>
      <c r="BY614" s="15"/>
      <c r="BZ614" s="16"/>
      <c r="CB614" s="15"/>
      <c r="CC614" s="16"/>
      <c r="CE614" s="15"/>
      <c r="CF614" s="16"/>
      <c r="CH614" s="15"/>
      <c r="CI614" s="16"/>
      <c r="CK614" s="234"/>
      <c r="CL614" s="235"/>
      <c r="CN614" s="15"/>
      <c r="CO614" s="16"/>
    </row>
    <row r="615" spans="1:93" ht="24.95" customHeight="1">
      <c r="A615" s="407" t="str">
        <f ca="1">IFERROR(IF(INDIRECT($A$14&amp;ROW())&lt;&gt;"",COUNTIF(Summary!$B$30:$B$1105,INDIRECT($A$14&amp;ROW())),""),"")</f>
        <v/>
      </c>
      <c r="B615" s="34"/>
      <c r="C615" s="16"/>
      <c r="E615" s="15"/>
      <c r="F615" s="16"/>
      <c r="H615" s="15"/>
      <c r="I615" s="16"/>
      <c r="K615" s="15"/>
      <c r="L615" s="16"/>
      <c r="N615" s="15"/>
      <c r="O615" s="16"/>
      <c r="Q615" s="15"/>
      <c r="R615" s="16"/>
      <c r="T615" s="15"/>
      <c r="U615" s="16"/>
      <c r="W615" s="15"/>
      <c r="X615" s="16"/>
      <c r="Z615" s="15"/>
      <c r="AA615" s="16"/>
      <c r="AC615" s="15"/>
      <c r="AD615" s="16"/>
      <c r="AF615" s="15"/>
      <c r="AG615" s="16"/>
      <c r="AI615" s="15"/>
      <c r="AJ615" s="16"/>
      <c r="AL615" s="15"/>
      <c r="AM615" s="16"/>
      <c r="AO615" s="15"/>
      <c r="AP615" s="16"/>
      <c r="AR615" s="15"/>
      <c r="AS615" s="16"/>
      <c r="AU615" s="15"/>
      <c r="AV615" s="16"/>
      <c r="AX615" s="15"/>
      <c r="AY615" s="400"/>
      <c r="BA615" s="15"/>
      <c r="BB615" s="16"/>
      <c r="BD615" s="15"/>
      <c r="BE615" s="16"/>
      <c r="BG615" s="15"/>
      <c r="BH615" s="16"/>
      <c r="BJ615" s="15"/>
      <c r="BK615" s="16"/>
      <c r="BM615" s="15"/>
      <c r="BN615" s="16"/>
      <c r="BP615" s="15"/>
      <c r="BQ615" s="16"/>
      <c r="BS615" s="15"/>
      <c r="BT615" s="16"/>
      <c r="BV615" s="15"/>
      <c r="BW615" s="16"/>
      <c r="BY615" s="15"/>
      <c r="BZ615" s="16"/>
      <c r="CB615" s="15"/>
      <c r="CC615" s="16"/>
      <c r="CE615" s="15"/>
      <c r="CF615" s="16"/>
      <c r="CH615" s="15"/>
      <c r="CI615" s="16"/>
      <c r="CK615" s="234"/>
      <c r="CL615" s="235"/>
      <c r="CN615" s="15"/>
      <c r="CO615" s="16"/>
    </row>
    <row r="616" spans="1:93" ht="24.95" customHeight="1">
      <c r="A616" s="407" t="str">
        <f ca="1">IFERROR(IF(INDIRECT($A$14&amp;ROW())&lt;&gt;"",COUNTIF(Summary!$B$30:$B$1105,INDIRECT($A$14&amp;ROW())),""),"")</f>
        <v/>
      </c>
      <c r="B616" s="34"/>
      <c r="C616" s="16"/>
      <c r="E616" s="15"/>
      <c r="F616" s="16"/>
      <c r="H616" s="15"/>
      <c r="I616" s="16"/>
      <c r="K616" s="15"/>
      <c r="L616" s="16"/>
      <c r="N616" s="15"/>
      <c r="O616" s="16"/>
      <c r="Q616" s="15"/>
      <c r="R616" s="16"/>
      <c r="T616" s="15"/>
      <c r="U616" s="16"/>
      <c r="W616" s="15"/>
      <c r="X616" s="16"/>
      <c r="Z616" s="15"/>
      <c r="AA616" s="16"/>
      <c r="AC616" s="15"/>
      <c r="AD616" s="16"/>
      <c r="AF616" s="15"/>
      <c r="AG616" s="16"/>
      <c r="AI616" s="15"/>
      <c r="AJ616" s="16"/>
      <c r="AL616" s="15"/>
      <c r="AM616" s="16"/>
      <c r="AO616" s="15"/>
      <c r="AP616" s="16"/>
      <c r="AR616" s="15"/>
      <c r="AS616" s="16"/>
      <c r="AU616" s="15"/>
      <c r="AV616" s="16"/>
      <c r="AX616" s="15"/>
      <c r="AY616" s="400"/>
      <c r="BA616" s="15"/>
      <c r="BB616" s="16"/>
      <c r="BD616" s="15"/>
      <c r="BE616" s="16"/>
      <c r="BG616" s="15"/>
      <c r="BH616" s="16"/>
      <c r="BJ616" s="15"/>
      <c r="BK616" s="16"/>
      <c r="BM616" s="15"/>
      <c r="BN616" s="16"/>
      <c r="BP616" s="15"/>
      <c r="BQ616" s="16"/>
      <c r="BS616" s="15"/>
      <c r="BT616" s="16"/>
      <c r="BV616" s="15"/>
      <c r="BW616" s="16"/>
      <c r="BY616" s="15"/>
      <c r="BZ616" s="16"/>
      <c r="CB616" s="15"/>
      <c r="CC616" s="16"/>
      <c r="CE616" s="15"/>
      <c r="CF616" s="16"/>
      <c r="CH616" s="15"/>
      <c r="CI616" s="16"/>
      <c r="CK616" s="234"/>
      <c r="CL616" s="235"/>
      <c r="CN616" s="15"/>
      <c r="CO616" s="16"/>
    </row>
    <row r="617" spans="1:93" ht="24.95" customHeight="1">
      <c r="A617" s="407" t="str">
        <f ca="1">IFERROR(IF(INDIRECT($A$14&amp;ROW())&lt;&gt;"",COUNTIF(Summary!$B$30:$B$1105,INDIRECT($A$14&amp;ROW())),""),"")</f>
        <v/>
      </c>
      <c r="B617" s="34"/>
      <c r="C617" s="16"/>
      <c r="E617" s="15"/>
      <c r="F617" s="16"/>
      <c r="H617" s="15"/>
      <c r="I617" s="16"/>
      <c r="K617" s="15"/>
      <c r="L617" s="16"/>
      <c r="N617" s="15"/>
      <c r="O617" s="16"/>
      <c r="Q617" s="15"/>
      <c r="R617" s="16"/>
      <c r="T617" s="15"/>
      <c r="U617" s="16"/>
      <c r="W617" s="15"/>
      <c r="X617" s="16"/>
      <c r="Z617" s="15"/>
      <c r="AA617" s="16"/>
      <c r="AC617" s="15"/>
      <c r="AD617" s="16"/>
      <c r="AF617" s="15"/>
      <c r="AG617" s="16"/>
      <c r="AI617" s="15"/>
      <c r="AJ617" s="16"/>
      <c r="AL617" s="15"/>
      <c r="AM617" s="16"/>
      <c r="AO617" s="15"/>
      <c r="AP617" s="16"/>
      <c r="AR617" s="15"/>
      <c r="AS617" s="16"/>
      <c r="AU617" s="15"/>
      <c r="AV617" s="16"/>
      <c r="AX617" s="15"/>
      <c r="AY617" s="400"/>
      <c r="BA617" s="15"/>
      <c r="BB617" s="16"/>
      <c r="BD617" s="15"/>
      <c r="BE617" s="16"/>
      <c r="BG617" s="15"/>
      <c r="BH617" s="16"/>
      <c r="BJ617" s="15"/>
      <c r="BK617" s="16"/>
      <c r="BM617" s="15"/>
      <c r="BN617" s="16"/>
      <c r="BP617" s="15"/>
      <c r="BQ617" s="16"/>
      <c r="BS617" s="15"/>
      <c r="BT617" s="16"/>
      <c r="BV617" s="15"/>
      <c r="BW617" s="16"/>
      <c r="BY617" s="15"/>
      <c r="BZ617" s="16"/>
      <c r="CB617" s="15"/>
      <c r="CC617" s="16"/>
      <c r="CE617" s="15"/>
      <c r="CF617" s="16"/>
      <c r="CH617" s="15"/>
      <c r="CI617" s="16"/>
      <c r="CK617" s="234"/>
      <c r="CL617" s="235"/>
      <c r="CN617" s="15"/>
      <c r="CO617" s="16"/>
    </row>
    <row r="618" spans="1:93" ht="24.95" customHeight="1">
      <c r="A618" s="407" t="str">
        <f ca="1">IFERROR(IF(INDIRECT($A$14&amp;ROW())&lt;&gt;"",COUNTIF(Summary!$B$30:$B$1105,INDIRECT($A$14&amp;ROW())),""),"")</f>
        <v/>
      </c>
      <c r="B618" s="34"/>
      <c r="C618" s="16"/>
      <c r="E618" s="15"/>
      <c r="F618" s="16"/>
      <c r="H618" s="15"/>
      <c r="I618" s="16"/>
      <c r="K618" s="15"/>
      <c r="L618" s="16"/>
      <c r="N618" s="15"/>
      <c r="O618" s="16"/>
      <c r="Q618" s="15"/>
      <c r="R618" s="16"/>
      <c r="T618" s="15"/>
      <c r="U618" s="16"/>
      <c r="W618" s="15"/>
      <c r="X618" s="16"/>
      <c r="Z618" s="15"/>
      <c r="AA618" s="16"/>
      <c r="AC618" s="15"/>
      <c r="AD618" s="16"/>
      <c r="AF618" s="15"/>
      <c r="AG618" s="16"/>
      <c r="AI618" s="15"/>
      <c r="AJ618" s="16"/>
      <c r="AL618" s="15"/>
      <c r="AM618" s="16"/>
      <c r="AO618" s="15"/>
      <c r="AP618" s="16"/>
      <c r="AR618" s="15"/>
      <c r="AS618" s="16"/>
      <c r="AU618" s="15"/>
      <c r="AV618" s="16"/>
      <c r="AX618" s="15"/>
      <c r="AY618" s="400"/>
      <c r="BA618" s="15"/>
      <c r="BB618" s="16"/>
      <c r="BD618" s="15"/>
      <c r="BE618" s="16"/>
      <c r="BG618" s="15"/>
      <c r="BH618" s="16"/>
      <c r="BJ618" s="15"/>
      <c r="BK618" s="16"/>
      <c r="BM618" s="15"/>
      <c r="BN618" s="16"/>
      <c r="BP618" s="15"/>
      <c r="BQ618" s="16"/>
      <c r="BS618" s="15"/>
      <c r="BT618" s="16"/>
      <c r="BV618" s="15"/>
      <c r="BW618" s="16"/>
      <c r="BY618" s="15"/>
      <c r="BZ618" s="16"/>
      <c r="CB618" s="15"/>
      <c r="CC618" s="16"/>
      <c r="CE618" s="15"/>
      <c r="CF618" s="16"/>
      <c r="CH618" s="15"/>
      <c r="CI618" s="16"/>
      <c r="CK618" s="234"/>
      <c r="CL618" s="235"/>
      <c r="CN618" s="15"/>
      <c r="CO618" s="16"/>
    </row>
    <row r="619" spans="1:93" ht="24.95" customHeight="1">
      <c r="A619" s="407" t="str">
        <f ca="1">IFERROR(IF(INDIRECT($A$14&amp;ROW())&lt;&gt;"",COUNTIF(Summary!$B$30:$B$1105,INDIRECT($A$14&amp;ROW())),""),"")</f>
        <v/>
      </c>
      <c r="B619" s="34"/>
      <c r="C619" s="16"/>
      <c r="E619" s="15"/>
      <c r="F619" s="16"/>
      <c r="H619" s="15"/>
      <c r="I619" s="16"/>
      <c r="K619" s="15"/>
      <c r="L619" s="16"/>
      <c r="N619" s="15"/>
      <c r="O619" s="16"/>
      <c r="Q619" s="15"/>
      <c r="R619" s="16"/>
      <c r="T619" s="15"/>
      <c r="U619" s="16"/>
      <c r="W619" s="15"/>
      <c r="X619" s="16"/>
      <c r="Z619" s="15"/>
      <c r="AA619" s="16"/>
      <c r="AC619" s="15"/>
      <c r="AD619" s="16"/>
      <c r="AF619" s="15"/>
      <c r="AG619" s="16"/>
      <c r="AI619" s="15"/>
      <c r="AJ619" s="16"/>
      <c r="AL619" s="15"/>
      <c r="AM619" s="16"/>
      <c r="AO619" s="15"/>
      <c r="AP619" s="16"/>
      <c r="AR619" s="15"/>
      <c r="AS619" s="16"/>
      <c r="AU619" s="15"/>
      <c r="AV619" s="16"/>
      <c r="AX619" s="15"/>
      <c r="AY619" s="400"/>
      <c r="BA619" s="15"/>
      <c r="BB619" s="16"/>
      <c r="BD619" s="15"/>
      <c r="BE619" s="16"/>
      <c r="BG619" s="15"/>
      <c r="BH619" s="16"/>
      <c r="BJ619" s="15"/>
      <c r="BK619" s="16"/>
      <c r="BM619" s="15"/>
      <c r="BN619" s="16"/>
      <c r="BP619" s="15"/>
      <c r="BQ619" s="16"/>
      <c r="BS619" s="15"/>
      <c r="BT619" s="16"/>
      <c r="BV619" s="15"/>
      <c r="BW619" s="16"/>
      <c r="BY619" s="15"/>
      <c r="BZ619" s="16"/>
      <c r="CB619" s="15"/>
      <c r="CC619" s="16"/>
      <c r="CE619" s="15"/>
      <c r="CF619" s="16"/>
      <c r="CH619" s="15"/>
      <c r="CI619" s="16"/>
      <c r="CK619" s="234"/>
      <c r="CL619" s="235"/>
      <c r="CN619" s="15"/>
      <c r="CO619" s="16"/>
    </row>
    <row r="620" spans="1:93" ht="24.95" customHeight="1">
      <c r="A620" s="407" t="str">
        <f ca="1">IFERROR(IF(INDIRECT($A$14&amp;ROW())&lt;&gt;"",COUNTIF(Summary!$B$30:$B$1105,INDIRECT($A$14&amp;ROW())),""),"")</f>
        <v/>
      </c>
      <c r="B620" s="34"/>
      <c r="C620" s="16"/>
      <c r="E620" s="15"/>
      <c r="F620" s="16"/>
      <c r="H620" s="15"/>
      <c r="I620" s="16"/>
      <c r="K620" s="15"/>
      <c r="L620" s="16"/>
      <c r="N620" s="15"/>
      <c r="O620" s="16"/>
      <c r="Q620" s="15"/>
      <c r="R620" s="16"/>
      <c r="T620" s="15"/>
      <c r="U620" s="16"/>
      <c r="W620" s="15"/>
      <c r="X620" s="16"/>
      <c r="Z620" s="15"/>
      <c r="AA620" s="16"/>
      <c r="AC620" s="15"/>
      <c r="AD620" s="16"/>
      <c r="AF620" s="15"/>
      <c r="AG620" s="16"/>
      <c r="AI620" s="15"/>
      <c r="AJ620" s="16"/>
      <c r="AL620" s="15"/>
      <c r="AM620" s="16"/>
      <c r="AO620" s="15"/>
      <c r="AP620" s="16"/>
      <c r="AR620" s="15"/>
      <c r="AS620" s="16"/>
      <c r="AU620" s="15"/>
      <c r="AV620" s="16"/>
      <c r="AX620" s="15"/>
      <c r="AY620" s="400"/>
      <c r="BA620" s="15"/>
      <c r="BB620" s="16"/>
      <c r="BD620" s="15"/>
      <c r="BE620" s="16"/>
      <c r="BG620" s="15"/>
      <c r="BH620" s="16"/>
      <c r="BJ620" s="15"/>
      <c r="BK620" s="16"/>
      <c r="BM620" s="15"/>
      <c r="BN620" s="16"/>
      <c r="BP620" s="15"/>
      <c r="BQ620" s="16"/>
      <c r="BS620" s="15"/>
      <c r="BT620" s="16"/>
      <c r="BV620" s="15"/>
      <c r="BW620" s="16"/>
      <c r="BY620" s="15"/>
      <c r="BZ620" s="16"/>
      <c r="CB620" s="15"/>
      <c r="CC620" s="16"/>
      <c r="CE620" s="15"/>
      <c r="CF620" s="16"/>
      <c r="CH620" s="15"/>
      <c r="CI620" s="16"/>
      <c r="CK620" s="234"/>
      <c r="CL620" s="235"/>
      <c r="CN620" s="15"/>
      <c r="CO620" s="16"/>
    </row>
    <row r="621" spans="1:93" ht="24.95" customHeight="1">
      <c r="A621" s="407" t="str">
        <f ca="1">IFERROR(IF(INDIRECT($A$14&amp;ROW())&lt;&gt;"",COUNTIF(Summary!$B$30:$B$1105,INDIRECT($A$14&amp;ROW())),""),"")</f>
        <v/>
      </c>
      <c r="B621" s="34"/>
      <c r="C621" s="16"/>
      <c r="E621" s="15"/>
      <c r="F621" s="16"/>
      <c r="H621" s="15"/>
      <c r="I621" s="16"/>
      <c r="K621" s="15"/>
      <c r="L621" s="16"/>
      <c r="N621" s="15"/>
      <c r="O621" s="16"/>
      <c r="Q621" s="15"/>
      <c r="R621" s="16"/>
      <c r="T621" s="15"/>
      <c r="U621" s="16"/>
      <c r="W621" s="15"/>
      <c r="X621" s="16"/>
      <c r="Z621" s="15"/>
      <c r="AA621" s="16"/>
      <c r="AC621" s="15"/>
      <c r="AD621" s="16"/>
      <c r="AF621" s="15"/>
      <c r="AG621" s="16"/>
      <c r="AI621" s="15"/>
      <c r="AJ621" s="16"/>
      <c r="AL621" s="15"/>
      <c r="AM621" s="16"/>
      <c r="AO621" s="15"/>
      <c r="AP621" s="16"/>
      <c r="AR621" s="15"/>
      <c r="AS621" s="16"/>
      <c r="AU621" s="15"/>
      <c r="AV621" s="16"/>
      <c r="AX621" s="15"/>
      <c r="AY621" s="400"/>
      <c r="BA621" s="15"/>
      <c r="BB621" s="16"/>
      <c r="BD621" s="15"/>
      <c r="BE621" s="16"/>
      <c r="BG621" s="15"/>
      <c r="BH621" s="16"/>
      <c r="BJ621" s="15"/>
      <c r="BK621" s="16"/>
      <c r="BM621" s="15"/>
      <c r="BN621" s="16"/>
      <c r="BP621" s="15"/>
      <c r="BQ621" s="16"/>
      <c r="BS621" s="15"/>
      <c r="BT621" s="16"/>
      <c r="BV621" s="15"/>
      <c r="BW621" s="16"/>
      <c r="BY621" s="15"/>
      <c r="BZ621" s="16"/>
      <c r="CB621" s="15"/>
      <c r="CC621" s="16"/>
      <c r="CE621" s="15"/>
      <c r="CF621" s="16"/>
      <c r="CH621" s="15"/>
      <c r="CI621" s="16"/>
      <c r="CK621" s="234"/>
      <c r="CL621" s="235"/>
      <c r="CN621" s="15"/>
      <c r="CO621" s="16"/>
    </row>
    <row r="622" spans="1:93" ht="24.95" customHeight="1">
      <c r="A622" s="407" t="str">
        <f ca="1">IFERROR(IF(INDIRECT($A$14&amp;ROW())&lt;&gt;"",COUNTIF(Summary!$B$30:$B$1105,INDIRECT($A$14&amp;ROW())),""),"")</f>
        <v/>
      </c>
      <c r="B622" s="34"/>
      <c r="C622" s="16"/>
      <c r="E622" s="15"/>
      <c r="F622" s="16"/>
      <c r="H622" s="15"/>
      <c r="I622" s="16"/>
      <c r="K622" s="15"/>
      <c r="L622" s="16"/>
      <c r="N622" s="15"/>
      <c r="O622" s="16"/>
      <c r="Q622" s="15"/>
      <c r="R622" s="16"/>
      <c r="T622" s="15"/>
      <c r="U622" s="16"/>
      <c r="W622" s="15"/>
      <c r="X622" s="16"/>
      <c r="Z622" s="15"/>
      <c r="AA622" s="16"/>
      <c r="AC622" s="15"/>
      <c r="AD622" s="16"/>
      <c r="AF622" s="15"/>
      <c r="AG622" s="16"/>
      <c r="AI622" s="15"/>
      <c r="AJ622" s="16"/>
      <c r="AL622" s="15"/>
      <c r="AM622" s="16"/>
      <c r="AO622" s="15"/>
      <c r="AP622" s="16"/>
      <c r="AR622" s="15"/>
      <c r="AS622" s="16"/>
      <c r="AU622" s="15"/>
      <c r="AV622" s="16"/>
      <c r="AX622" s="15"/>
      <c r="AY622" s="400"/>
      <c r="BA622" s="15"/>
      <c r="BB622" s="16"/>
      <c r="BD622" s="15"/>
      <c r="BE622" s="16"/>
      <c r="BG622" s="15"/>
      <c r="BH622" s="16"/>
      <c r="BJ622" s="15"/>
      <c r="BK622" s="16"/>
      <c r="BM622" s="15"/>
      <c r="BN622" s="16"/>
      <c r="BP622" s="15"/>
      <c r="BQ622" s="16"/>
      <c r="BS622" s="15"/>
      <c r="BT622" s="16"/>
      <c r="BV622" s="15"/>
      <c r="BW622" s="16"/>
      <c r="BY622" s="15"/>
      <c r="BZ622" s="16"/>
      <c r="CB622" s="15"/>
      <c r="CC622" s="16"/>
      <c r="CE622" s="15"/>
      <c r="CF622" s="16"/>
      <c r="CH622" s="15"/>
      <c r="CI622" s="16"/>
      <c r="CK622" s="234"/>
      <c r="CL622" s="235"/>
      <c r="CN622" s="15"/>
      <c r="CO622" s="16"/>
    </row>
    <row r="623" spans="1:93" ht="24.95" customHeight="1">
      <c r="A623" s="407" t="str">
        <f ca="1">IFERROR(IF(INDIRECT($A$14&amp;ROW())&lt;&gt;"",COUNTIF(Summary!$B$30:$B$1105,INDIRECT($A$14&amp;ROW())),""),"")</f>
        <v/>
      </c>
      <c r="B623" s="34"/>
      <c r="C623" s="16"/>
      <c r="E623" s="15"/>
      <c r="F623" s="16"/>
      <c r="H623" s="15"/>
      <c r="I623" s="16"/>
      <c r="K623" s="15"/>
      <c r="L623" s="16"/>
      <c r="N623" s="15"/>
      <c r="O623" s="16"/>
      <c r="Q623" s="15"/>
      <c r="R623" s="16"/>
      <c r="T623" s="15"/>
      <c r="U623" s="16"/>
      <c r="W623" s="15"/>
      <c r="X623" s="16"/>
      <c r="Z623" s="15"/>
      <c r="AA623" s="16"/>
      <c r="AC623" s="15"/>
      <c r="AD623" s="16"/>
      <c r="AF623" s="15"/>
      <c r="AG623" s="16"/>
      <c r="AI623" s="15"/>
      <c r="AJ623" s="16"/>
      <c r="AL623" s="15"/>
      <c r="AM623" s="16"/>
      <c r="AO623" s="15"/>
      <c r="AP623" s="16"/>
      <c r="AR623" s="15"/>
      <c r="AS623" s="16"/>
      <c r="AU623" s="15"/>
      <c r="AV623" s="16"/>
      <c r="AX623" s="15"/>
      <c r="AY623" s="400"/>
      <c r="BA623" s="15"/>
      <c r="BB623" s="16"/>
      <c r="BD623" s="15"/>
      <c r="BE623" s="16"/>
      <c r="BG623" s="15"/>
      <c r="BH623" s="16"/>
      <c r="BJ623" s="15"/>
      <c r="BK623" s="16"/>
      <c r="BM623" s="15"/>
      <c r="BN623" s="16"/>
      <c r="BP623" s="15"/>
      <c r="BQ623" s="16"/>
      <c r="BS623" s="15"/>
      <c r="BT623" s="16"/>
      <c r="BV623" s="15"/>
      <c r="BW623" s="16"/>
      <c r="BY623" s="15"/>
      <c r="BZ623" s="16"/>
      <c r="CB623" s="15"/>
      <c r="CC623" s="16"/>
      <c r="CE623" s="15"/>
      <c r="CF623" s="16"/>
      <c r="CH623" s="15"/>
      <c r="CI623" s="16"/>
      <c r="CK623" s="234"/>
      <c r="CL623" s="235"/>
      <c r="CN623" s="15"/>
      <c r="CO623" s="16"/>
    </row>
    <row r="624" spans="1:93" ht="24.95" customHeight="1">
      <c r="A624" s="407" t="str">
        <f ca="1">IFERROR(IF(INDIRECT($A$14&amp;ROW())&lt;&gt;"",COUNTIF(Summary!$B$30:$B$1105,INDIRECT($A$14&amp;ROW())),""),"")</f>
        <v/>
      </c>
      <c r="B624" s="34"/>
      <c r="C624" s="16"/>
      <c r="E624" s="15"/>
      <c r="F624" s="16"/>
      <c r="H624" s="15"/>
      <c r="I624" s="16"/>
      <c r="K624" s="15"/>
      <c r="L624" s="16"/>
      <c r="N624" s="15"/>
      <c r="O624" s="16"/>
      <c r="Q624" s="15"/>
      <c r="R624" s="16"/>
      <c r="T624" s="15"/>
      <c r="U624" s="16"/>
      <c r="W624" s="15"/>
      <c r="X624" s="16"/>
      <c r="Z624" s="15"/>
      <c r="AA624" s="16"/>
      <c r="AC624" s="15"/>
      <c r="AD624" s="16"/>
      <c r="AF624" s="15"/>
      <c r="AG624" s="16"/>
      <c r="AI624" s="15"/>
      <c r="AJ624" s="16"/>
      <c r="AL624" s="15"/>
      <c r="AM624" s="16"/>
      <c r="AO624" s="15"/>
      <c r="AP624" s="16"/>
      <c r="AR624" s="15"/>
      <c r="AS624" s="16"/>
      <c r="AU624" s="15"/>
      <c r="AV624" s="16"/>
      <c r="AX624" s="15"/>
      <c r="AY624" s="400"/>
      <c r="BA624" s="15"/>
      <c r="BB624" s="16"/>
      <c r="BD624" s="15"/>
      <c r="BE624" s="16"/>
      <c r="BG624" s="15"/>
      <c r="BH624" s="16"/>
      <c r="BJ624" s="15"/>
      <c r="BK624" s="16"/>
      <c r="BM624" s="15"/>
      <c r="BN624" s="16"/>
      <c r="BP624" s="15"/>
      <c r="BQ624" s="16"/>
      <c r="BS624" s="15"/>
      <c r="BT624" s="16"/>
      <c r="BV624" s="15"/>
      <c r="BW624" s="16"/>
      <c r="BY624" s="15"/>
      <c r="BZ624" s="16"/>
      <c r="CB624" s="15"/>
      <c r="CC624" s="16"/>
      <c r="CE624" s="15"/>
      <c r="CF624" s="16"/>
      <c r="CH624" s="15"/>
      <c r="CI624" s="16"/>
      <c r="CK624" s="234"/>
      <c r="CL624" s="235"/>
      <c r="CN624" s="15"/>
      <c r="CO624" s="16"/>
    </row>
    <row r="625" spans="1:93" ht="24.95" customHeight="1">
      <c r="A625" s="407" t="str">
        <f ca="1">IFERROR(IF(INDIRECT($A$14&amp;ROW())&lt;&gt;"",COUNTIF(Summary!$B$30:$B$1105,INDIRECT($A$14&amp;ROW())),""),"")</f>
        <v/>
      </c>
      <c r="B625" s="34"/>
      <c r="C625" s="16"/>
      <c r="E625" s="15"/>
      <c r="F625" s="16"/>
      <c r="H625" s="15"/>
      <c r="I625" s="16"/>
      <c r="K625" s="15"/>
      <c r="L625" s="16"/>
      <c r="N625" s="15"/>
      <c r="O625" s="16"/>
      <c r="Q625" s="15"/>
      <c r="R625" s="16"/>
      <c r="T625" s="15"/>
      <c r="U625" s="16"/>
      <c r="W625" s="15"/>
      <c r="X625" s="16"/>
      <c r="Z625" s="15"/>
      <c r="AA625" s="16"/>
      <c r="AC625" s="15"/>
      <c r="AD625" s="16"/>
      <c r="AF625" s="15"/>
      <c r="AG625" s="16"/>
      <c r="AI625" s="15"/>
      <c r="AJ625" s="16"/>
      <c r="AL625" s="15"/>
      <c r="AM625" s="16"/>
      <c r="AO625" s="15"/>
      <c r="AP625" s="16"/>
      <c r="AR625" s="15"/>
      <c r="AS625" s="16"/>
      <c r="AU625" s="15"/>
      <c r="AV625" s="16"/>
      <c r="AX625" s="15"/>
      <c r="AY625" s="400"/>
      <c r="BA625" s="15"/>
      <c r="BB625" s="16"/>
      <c r="BD625" s="15"/>
      <c r="BE625" s="16"/>
      <c r="BG625" s="15"/>
      <c r="BH625" s="16"/>
      <c r="BJ625" s="15"/>
      <c r="BK625" s="16"/>
      <c r="BM625" s="15"/>
      <c r="BN625" s="16"/>
      <c r="BP625" s="15"/>
      <c r="BQ625" s="16"/>
      <c r="BS625" s="15"/>
      <c r="BT625" s="16"/>
      <c r="BV625" s="15"/>
      <c r="BW625" s="16"/>
      <c r="BY625" s="15"/>
      <c r="BZ625" s="16"/>
      <c r="CB625" s="15"/>
      <c r="CC625" s="16"/>
      <c r="CE625" s="15"/>
      <c r="CF625" s="16"/>
      <c r="CH625" s="15"/>
      <c r="CI625" s="16"/>
      <c r="CK625" s="234"/>
      <c r="CL625" s="235"/>
      <c r="CN625" s="15"/>
      <c r="CO625" s="16"/>
    </row>
    <row r="626" spans="1:93" ht="24.95" customHeight="1">
      <c r="A626" s="407" t="str">
        <f ca="1">IFERROR(IF(INDIRECT($A$14&amp;ROW())&lt;&gt;"",COUNTIF(Summary!$B$30:$B$1105,INDIRECT($A$14&amp;ROW())),""),"")</f>
        <v/>
      </c>
      <c r="B626" s="34"/>
      <c r="C626" s="16"/>
      <c r="E626" s="15"/>
      <c r="F626" s="16"/>
      <c r="H626" s="15"/>
      <c r="I626" s="16"/>
      <c r="K626" s="15"/>
      <c r="L626" s="16"/>
      <c r="N626" s="15"/>
      <c r="O626" s="16"/>
      <c r="Q626" s="15"/>
      <c r="R626" s="16"/>
      <c r="T626" s="15"/>
      <c r="U626" s="16"/>
      <c r="W626" s="15"/>
      <c r="X626" s="16"/>
      <c r="Z626" s="15"/>
      <c r="AA626" s="16"/>
      <c r="AC626" s="15"/>
      <c r="AD626" s="16"/>
      <c r="AF626" s="15"/>
      <c r="AG626" s="16"/>
      <c r="AI626" s="15"/>
      <c r="AJ626" s="16"/>
      <c r="AL626" s="15"/>
      <c r="AM626" s="16"/>
      <c r="AO626" s="15"/>
      <c r="AP626" s="16"/>
      <c r="AR626" s="15"/>
      <c r="AS626" s="16"/>
      <c r="AU626" s="15"/>
      <c r="AV626" s="16"/>
      <c r="AX626" s="15"/>
      <c r="AY626" s="400"/>
      <c r="BA626" s="15"/>
      <c r="BB626" s="16"/>
      <c r="BD626" s="15"/>
      <c r="BE626" s="16"/>
      <c r="BG626" s="15"/>
      <c r="BH626" s="16"/>
      <c r="BJ626" s="15"/>
      <c r="BK626" s="16"/>
      <c r="BM626" s="15"/>
      <c r="BN626" s="16"/>
      <c r="BP626" s="15"/>
      <c r="BQ626" s="16"/>
      <c r="BS626" s="15"/>
      <c r="BT626" s="16"/>
      <c r="BV626" s="15"/>
      <c r="BW626" s="16"/>
      <c r="BY626" s="15"/>
      <c r="BZ626" s="16"/>
      <c r="CB626" s="15"/>
      <c r="CC626" s="16"/>
      <c r="CE626" s="15"/>
      <c r="CF626" s="16"/>
      <c r="CH626" s="15"/>
      <c r="CI626" s="16"/>
      <c r="CK626" s="234"/>
      <c r="CL626" s="235"/>
      <c r="CN626" s="15"/>
      <c r="CO626" s="16"/>
    </row>
    <row r="627" spans="1:93" ht="24.95" customHeight="1">
      <c r="A627" s="407" t="str">
        <f ca="1">IFERROR(IF(INDIRECT($A$14&amp;ROW())&lt;&gt;"",COUNTIF(Summary!$B$30:$B$1105,INDIRECT($A$14&amp;ROW())),""),"")</f>
        <v/>
      </c>
      <c r="B627" s="34"/>
      <c r="C627" s="16"/>
      <c r="E627" s="15"/>
      <c r="F627" s="16"/>
      <c r="H627" s="15"/>
      <c r="I627" s="16"/>
      <c r="K627" s="15"/>
      <c r="L627" s="16"/>
      <c r="N627" s="15"/>
      <c r="O627" s="16"/>
      <c r="Q627" s="15"/>
      <c r="R627" s="16"/>
      <c r="T627" s="15"/>
      <c r="U627" s="16"/>
      <c r="W627" s="15"/>
      <c r="X627" s="16"/>
      <c r="Z627" s="15"/>
      <c r="AA627" s="16"/>
      <c r="AC627" s="15"/>
      <c r="AD627" s="16"/>
      <c r="AF627" s="15"/>
      <c r="AG627" s="16"/>
      <c r="AI627" s="15"/>
      <c r="AJ627" s="16"/>
      <c r="AL627" s="15"/>
      <c r="AM627" s="16"/>
      <c r="AO627" s="15"/>
      <c r="AP627" s="16"/>
      <c r="AR627" s="15"/>
      <c r="AS627" s="16"/>
      <c r="AU627" s="15"/>
      <c r="AV627" s="16"/>
      <c r="AX627" s="15"/>
      <c r="AY627" s="400"/>
      <c r="BA627" s="403"/>
      <c r="BB627" s="404"/>
      <c r="BD627" s="403"/>
      <c r="BE627" s="404"/>
      <c r="BG627" s="403"/>
      <c r="BH627" s="404"/>
      <c r="BJ627" s="403"/>
      <c r="BK627" s="404"/>
      <c r="BM627" s="403"/>
      <c r="BN627" s="404">
        <v>1</v>
      </c>
      <c r="BP627" s="15"/>
      <c r="BQ627" s="16"/>
      <c r="BS627" s="15"/>
      <c r="BT627" s="16"/>
      <c r="BV627" s="15"/>
      <c r="BW627" s="16"/>
      <c r="BY627" s="15"/>
      <c r="BZ627" s="16"/>
      <c r="CB627" s="15"/>
      <c r="CC627" s="16"/>
      <c r="CE627" s="15"/>
      <c r="CF627" s="16"/>
      <c r="CH627" s="15"/>
      <c r="CI627" s="16"/>
      <c r="CK627" s="234"/>
      <c r="CL627" s="235"/>
      <c r="CN627" s="15"/>
      <c r="CO627" s="16"/>
    </row>
    <row r="628" spans="1:93" ht="24.95" customHeight="1">
      <c r="A628" s="407" t="str">
        <f ca="1">IFERROR(IF(INDIRECT($A$14&amp;ROW())&lt;&gt;"",COUNTIF(Summary!$B$30:$B$1105,INDIRECT($A$14&amp;ROW())),""),"")</f>
        <v/>
      </c>
      <c r="B628" s="34"/>
      <c r="C628" s="16"/>
      <c r="E628" s="15"/>
      <c r="F628" s="16"/>
      <c r="H628" s="15"/>
      <c r="I628" s="16"/>
      <c r="K628" s="15"/>
      <c r="L628" s="16"/>
      <c r="N628" s="15"/>
      <c r="O628" s="16"/>
      <c r="Q628" s="15"/>
      <c r="R628" s="16"/>
      <c r="T628" s="15"/>
      <c r="U628" s="16"/>
      <c r="W628" s="15"/>
      <c r="X628" s="16"/>
      <c r="Z628" s="15"/>
      <c r="AA628" s="16"/>
      <c r="AC628" s="15"/>
      <c r="AD628" s="16"/>
      <c r="AF628" s="15"/>
      <c r="AG628" s="16"/>
      <c r="AI628" s="15"/>
      <c r="AJ628" s="16"/>
      <c r="AL628" s="15"/>
      <c r="AM628" s="16"/>
      <c r="AO628" s="15"/>
      <c r="AP628" s="16"/>
      <c r="AR628" s="15"/>
      <c r="AS628" s="16"/>
      <c r="AU628" s="15"/>
      <c r="AV628" s="16"/>
      <c r="AX628" s="15"/>
      <c r="AY628" s="400"/>
      <c r="BA628" s="403"/>
      <c r="BB628" s="404"/>
      <c r="BD628" s="403"/>
      <c r="BE628" s="404"/>
      <c r="BG628" s="403"/>
      <c r="BH628" s="404"/>
      <c r="BJ628" s="403"/>
      <c r="BK628" s="404"/>
      <c r="BM628" s="403"/>
      <c r="BN628" s="404">
        <v>1</v>
      </c>
      <c r="BP628" s="15"/>
      <c r="BQ628" s="16"/>
      <c r="BS628" s="15"/>
      <c r="BT628" s="16"/>
      <c r="BV628" s="15"/>
      <c r="BW628" s="16"/>
      <c r="BY628" s="15"/>
      <c r="BZ628" s="16"/>
      <c r="CB628" s="15"/>
      <c r="CC628" s="16"/>
      <c r="CE628" s="15"/>
      <c r="CF628" s="16"/>
      <c r="CH628" s="15"/>
      <c r="CI628" s="16"/>
      <c r="CK628" s="234"/>
      <c r="CL628" s="235"/>
      <c r="CN628" s="15"/>
      <c r="CO628" s="16"/>
    </row>
    <row r="629" spans="1:93" ht="24.95" customHeight="1">
      <c r="A629" s="407" t="str">
        <f ca="1">IFERROR(IF(INDIRECT($A$14&amp;ROW())&lt;&gt;"",COUNTIF(Summary!$B$30:$B$1105,INDIRECT($A$14&amp;ROW())),""),"")</f>
        <v/>
      </c>
      <c r="B629" s="34"/>
      <c r="C629" s="16"/>
      <c r="E629" s="15"/>
      <c r="F629" s="16"/>
      <c r="H629" s="15"/>
      <c r="I629" s="16"/>
      <c r="K629" s="15"/>
      <c r="L629" s="16"/>
      <c r="N629" s="15"/>
      <c r="O629" s="16"/>
      <c r="Q629" s="15"/>
      <c r="R629" s="16"/>
      <c r="T629" s="15"/>
      <c r="U629" s="16"/>
      <c r="W629" s="15"/>
      <c r="X629" s="16"/>
      <c r="Z629" s="15"/>
      <c r="AA629" s="16"/>
      <c r="AC629" s="15"/>
      <c r="AD629" s="16"/>
      <c r="AF629" s="15"/>
      <c r="AG629" s="16"/>
      <c r="AI629" s="15"/>
      <c r="AJ629" s="16"/>
      <c r="AL629" s="15"/>
      <c r="AM629" s="16"/>
      <c r="AO629" s="15"/>
      <c r="AP629" s="16"/>
      <c r="AR629" s="15"/>
      <c r="AS629" s="16"/>
      <c r="AU629" s="15"/>
      <c r="AV629" s="16"/>
      <c r="AX629" s="15"/>
      <c r="AY629" s="400"/>
      <c r="BA629" s="403"/>
      <c r="BB629" s="404"/>
      <c r="BD629" s="403"/>
      <c r="BE629" s="404"/>
      <c r="BG629" s="403"/>
      <c r="BH629" s="404"/>
      <c r="BJ629" s="403"/>
      <c r="BK629" s="404"/>
      <c r="BM629" s="403"/>
      <c r="BN629" s="404">
        <v>1</v>
      </c>
      <c r="BP629" s="15"/>
      <c r="BQ629" s="16"/>
      <c r="BS629" s="15"/>
      <c r="BT629" s="16"/>
      <c r="BV629" s="15"/>
      <c r="BW629" s="16"/>
      <c r="BY629" s="15"/>
      <c r="BZ629" s="16"/>
      <c r="CB629" s="15"/>
      <c r="CC629" s="16"/>
      <c r="CE629" s="15"/>
      <c r="CF629" s="16"/>
      <c r="CH629" s="15"/>
      <c r="CI629" s="16"/>
      <c r="CK629" s="234"/>
      <c r="CL629" s="235"/>
      <c r="CN629" s="15"/>
      <c r="CO629" s="16"/>
    </row>
    <row r="630" spans="1:93" ht="24.95" customHeight="1">
      <c r="A630" s="407" t="str">
        <f ca="1">IFERROR(IF(INDIRECT($A$14&amp;ROW())&lt;&gt;"",COUNTIF(Summary!$B$30:$B$1105,INDIRECT($A$14&amp;ROW())),""),"")</f>
        <v/>
      </c>
      <c r="B630" s="34"/>
      <c r="C630" s="16"/>
      <c r="E630" s="15"/>
      <c r="F630" s="16"/>
      <c r="H630" s="15"/>
      <c r="I630" s="16"/>
      <c r="K630" s="15"/>
      <c r="L630" s="16"/>
      <c r="N630" s="15"/>
      <c r="O630" s="16"/>
      <c r="Q630" s="15"/>
      <c r="R630" s="16"/>
      <c r="T630" s="15"/>
      <c r="U630" s="16"/>
      <c r="W630" s="15"/>
      <c r="X630" s="16"/>
      <c r="Z630" s="15"/>
      <c r="AA630" s="16"/>
      <c r="AC630" s="15"/>
      <c r="AD630" s="16"/>
      <c r="AF630" s="15"/>
      <c r="AG630" s="16"/>
      <c r="AI630" s="15"/>
      <c r="AJ630" s="16"/>
      <c r="AL630" s="15"/>
      <c r="AM630" s="16"/>
      <c r="AO630" s="15"/>
      <c r="AP630" s="16"/>
      <c r="AR630" s="15"/>
      <c r="AS630" s="16"/>
      <c r="AU630" s="15"/>
      <c r="AV630" s="16"/>
      <c r="AX630" s="15"/>
      <c r="AY630" s="400"/>
      <c r="BA630" s="403"/>
      <c r="BB630" s="404"/>
      <c r="BD630" s="403"/>
      <c r="BE630" s="404"/>
      <c r="BG630" s="403"/>
      <c r="BH630" s="404"/>
      <c r="BJ630" s="403"/>
      <c r="BK630" s="404"/>
      <c r="BM630" s="403"/>
      <c r="BN630" s="404">
        <v>1</v>
      </c>
      <c r="BP630" s="15"/>
      <c r="BQ630" s="16"/>
      <c r="BS630" s="15"/>
      <c r="BT630" s="16"/>
      <c r="BV630" s="15"/>
      <c r="BW630" s="16"/>
      <c r="BY630" s="15"/>
      <c r="BZ630" s="16"/>
      <c r="CB630" s="15"/>
      <c r="CC630" s="16"/>
      <c r="CE630" s="15"/>
      <c r="CF630" s="16"/>
      <c r="CH630" s="15"/>
      <c r="CI630" s="16"/>
      <c r="CK630" s="234"/>
      <c r="CL630" s="235"/>
      <c r="CN630" s="15"/>
      <c r="CO630" s="16"/>
    </row>
    <row r="631" spans="1:93" ht="24.95" customHeight="1">
      <c r="A631" s="407" t="str">
        <f ca="1">IFERROR(IF(INDIRECT($A$14&amp;ROW())&lt;&gt;"",COUNTIF(Summary!$B$30:$B$1105,INDIRECT($A$14&amp;ROW())),""),"")</f>
        <v/>
      </c>
      <c r="B631" s="34"/>
      <c r="C631" s="16"/>
      <c r="E631" s="15"/>
      <c r="F631" s="16"/>
      <c r="H631" s="15"/>
      <c r="I631" s="16"/>
      <c r="K631" s="15"/>
      <c r="L631" s="16"/>
      <c r="N631" s="15"/>
      <c r="O631" s="16"/>
      <c r="Q631" s="15"/>
      <c r="R631" s="16"/>
      <c r="T631" s="15"/>
      <c r="U631" s="16"/>
      <c r="W631" s="15"/>
      <c r="X631" s="16"/>
      <c r="Z631" s="15"/>
      <c r="AA631" s="16"/>
      <c r="AC631" s="15"/>
      <c r="AD631" s="16"/>
      <c r="AF631" s="15"/>
      <c r="AG631" s="16"/>
      <c r="AI631" s="15"/>
      <c r="AJ631" s="16"/>
      <c r="AL631" s="15"/>
      <c r="AM631" s="16"/>
      <c r="AO631" s="15"/>
      <c r="AP631" s="16"/>
      <c r="AR631" s="15"/>
      <c r="AS631" s="16"/>
      <c r="AU631" s="15"/>
      <c r="AV631" s="16"/>
      <c r="AX631" s="15"/>
      <c r="AY631" s="400"/>
      <c r="BA631" s="403"/>
      <c r="BB631" s="404"/>
      <c r="BD631" s="403"/>
      <c r="BE631" s="404"/>
      <c r="BG631" s="403"/>
      <c r="BH631" s="404"/>
      <c r="BJ631" s="403"/>
      <c r="BK631" s="404"/>
      <c r="BM631" s="403"/>
      <c r="BN631" s="404">
        <v>2</v>
      </c>
      <c r="BP631" s="15"/>
      <c r="BQ631" s="16"/>
      <c r="BS631" s="15"/>
      <c r="BT631" s="16"/>
      <c r="BV631" s="15"/>
      <c r="BW631" s="16"/>
      <c r="BY631" s="15"/>
      <c r="BZ631" s="16"/>
      <c r="CB631" s="15"/>
      <c r="CC631" s="16"/>
      <c r="CE631" s="15"/>
      <c r="CF631" s="16"/>
      <c r="CH631" s="15"/>
      <c r="CI631" s="16"/>
      <c r="CK631" s="234"/>
      <c r="CL631" s="235"/>
      <c r="CN631" s="15"/>
      <c r="CO631" s="16"/>
    </row>
    <row r="632" spans="1:93" ht="24.95" customHeight="1">
      <c r="A632" s="407" t="str">
        <f ca="1">IFERROR(IF(INDIRECT($A$14&amp;ROW())&lt;&gt;"",COUNTIF(Summary!$B$30:$B$1105,INDIRECT($A$14&amp;ROW())),""),"")</f>
        <v/>
      </c>
      <c r="B632" s="34"/>
      <c r="C632" s="16"/>
      <c r="E632" s="15"/>
      <c r="F632" s="16"/>
      <c r="H632" s="15"/>
      <c r="I632" s="16"/>
      <c r="K632" s="15"/>
      <c r="L632" s="16"/>
      <c r="N632" s="15"/>
      <c r="O632" s="16"/>
      <c r="Q632" s="15"/>
      <c r="R632" s="16"/>
      <c r="T632" s="15"/>
      <c r="U632" s="16"/>
      <c r="W632" s="15"/>
      <c r="X632" s="16"/>
      <c r="Z632" s="15"/>
      <c r="AA632" s="16"/>
      <c r="AC632" s="15"/>
      <c r="AD632" s="16"/>
      <c r="AF632" s="15"/>
      <c r="AG632" s="16"/>
      <c r="AI632" s="15"/>
      <c r="AJ632" s="16"/>
      <c r="AL632" s="15"/>
      <c r="AM632" s="16"/>
      <c r="AO632" s="15"/>
      <c r="AP632" s="16"/>
      <c r="AR632" s="15"/>
      <c r="AS632" s="16"/>
      <c r="AU632" s="15"/>
      <c r="AV632" s="16"/>
      <c r="AX632" s="15"/>
      <c r="AY632" s="400"/>
      <c r="BA632" s="403"/>
      <c r="BB632" s="404"/>
      <c r="BD632" s="403"/>
      <c r="BE632" s="404"/>
      <c r="BG632" s="403"/>
      <c r="BH632" s="404"/>
      <c r="BJ632" s="403"/>
      <c r="BK632" s="404"/>
      <c r="BM632" s="403"/>
      <c r="BN632" s="404">
        <v>1</v>
      </c>
      <c r="BP632" s="15"/>
      <c r="BQ632" s="16"/>
      <c r="BS632" s="15"/>
      <c r="BT632" s="16"/>
      <c r="BV632" s="15"/>
      <c r="BW632" s="16"/>
      <c r="BY632" s="15"/>
      <c r="BZ632" s="16"/>
      <c r="CB632" s="15"/>
      <c r="CC632" s="16"/>
      <c r="CE632" s="15"/>
      <c r="CF632" s="16"/>
      <c r="CH632" s="15"/>
      <c r="CI632" s="16"/>
      <c r="CK632" s="234"/>
      <c r="CL632" s="235"/>
      <c r="CN632" s="15"/>
      <c r="CO632" s="16"/>
    </row>
    <row r="633" spans="1:93" ht="24.95" customHeight="1">
      <c r="A633" s="407" t="str">
        <f ca="1">IFERROR(IF(INDIRECT($A$14&amp;ROW())&lt;&gt;"",COUNTIF(Summary!$B$30:$B$1105,INDIRECT($A$14&amp;ROW())),""),"")</f>
        <v/>
      </c>
      <c r="B633" s="34"/>
      <c r="C633" s="16"/>
      <c r="E633" s="15"/>
      <c r="F633" s="16"/>
      <c r="H633" s="15"/>
      <c r="I633" s="16"/>
      <c r="K633" s="15"/>
      <c r="L633" s="16"/>
      <c r="N633" s="15"/>
      <c r="O633" s="16"/>
      <c r="Q633" s="15"/>
      <c r="R633" s="16"/>
      <c r="T633" s="15"/>
      <c r="U633" s="16"/>
      <c r="W633" s="15"/>
      <c r="X633" s="16"/>
      <c r="Z633" s="15"/>
      <c r="AA633" s="16"/>
      <c r="AC633" s="15"/>
      <c r="AD633" s="16"/>
      <c r="AF633" s="15"/>
      <c r="AG633" s="16"/>
      <c r="AI633" s="15"/>
      <c r="AJ633" s="16"/>
      <c r="AL633" s="15"/>
      <c r="AM633" s="16"/>
      <c r="AO633" s="15"/>
      <c r="AP633" s="16"/>
      <c r="AR633" s="15"/>
      <c r="AS633" s="16"/>
      <c r="AU633" s="15"/>
      <c r="AV633" s="16"/>
      <c r="AX633" s="15"/>
      <c r="AY633" s="400"/>
      <c r="BA633" s="403"/>
      <c r="BB633" s="404"/>
      <c r="BD633" s="403"/>
      <c r="BE633" s="404"/>
      <c r="BG633" s="403"/>
      <c r="BH633" s="404"/>
      <c r="BJ633" s="403"/>
      <c r="BK633" s="404"/>
      <c r="BM633" s="403"/>
      <c r="BN633" s="404">
        <v>1</v>
      </c>
      <c r="BP633" s="15"/>
      <c r="BQ633" s="16"/>
      <c r="BS633" s="15"/>
      <c r="BT633" s="16"/>
      <c r="BV633" s="15"/>
      <c r="BW633" s="16"/>
      <c r="BY633" s="15"/>
      <c r="BZ633" s="16"/>
      <c r="CB633" s="15"/>
      <c r="CC633" s="16"/>
      <c r="CE633" s="15"/>
      <c r="CF633" s="16"/>
      <c r="CH633" s="15"/>
      <c r="CI633" s="16"/>
      <c r="CK633" s="234"/>
      <c r="CL633" s="235"/>
      <c r="CN633" s="15"/>
      <c r="CO633" s="16"/>
    </row>
    <row r="634" spans="1:93" ht="24.95" customHeight="1">
      <c r="A634" s="407" t="str">
        <f ca="1">IFERROR(IF(INDIRECT($A$14&amp;ROW())&lt;&gt;"",COUNTIF(Summary!$B$30:$B$1105,INDIRECT($A$14&amp;ROW())),""),"")</f>
        <v/>
      </c>
      <c r="B634" s="34"/>
      <c r="C634" s="16"/>
      <c r="E634" s="15"/>
      <c r="F634" s="16"/>
      <c r="H634" s="15"/>
      <c r="I634" s="16"/>
      <c r="K634" s="15"/>
      <c r="L634" s="16"/>
      <c r="N634" s="15"/>
      <c r="O634" s="16"/>
      <c r="Q634" s="15"/>
      <c r="R634" s="16"/>
      <c r="T634" s="15"/>
      <c r="U634" s="16"/>
      <c r="W634" s="15"/>
      <c r="X634" s="16"/>
      <c r="Z634" s="15"/>
      <c r="AA634" s="16"/>
      <c r="AC634" s="15"/>
      <c r="AD634" s="16"/>
      <c r="AF634" s="15"/>
      <c r="AG634" s="16"/>
      <c r="AI634" s="15"/>
      <c r="AJ634" s="16"/>
      <c r="AL634" s="15"/>
      <c r="AM634" s="16"/>
      <c r="AO634" s="15"/>
      <c r="AP634" s="16"/>
      <c r="AR634" s="15"/>
      <c r="AS634" s="16"/>
      <c r="AU634" s="15"/>
      <c r="AV634" s="16"/>
      <c r="AX634" s="15"/>
      <c r="AY634" s="400"/>
      <c r="BA634" s="403"/>
      <c r="BB634" s="404"/>
      <c r="BD634" s="403"/>
      <c r="BE634" s="404"/>
      <c r="BG634" s="403"/>
      <c r="BH634" s="404"/>
      <c r="BJ634" s="403"/>
      <c r="BK634" s="404"/>
      <c r="BM634" s="403"/>
      <c r="BN634" s="404">
        <v>1</v>
      </c>
      <c r="BP634" s="15"/>
      <c r="BQ634" s="16"/>
      <c r="BS634" s="15"/>
      <c r="BT634" s="16"/>
      <c r="BV634" s="15"/>
      <c r="BW634" s="16"/>
      <c r="BY634" s="15"/>
      <c r="BZ634" s="16"/>
      <c r="CB634" s="15"/>
      <c r="CC634" s="16"/>
      <c r="CE634" s="15"/>
      <c r="CF634" s="16"/>
      <c r="CH634" s="15"/>
      <c r="CI634" s="16"/>
      <c r="CK634" s="234"/>
      <c r="CL634" s="235"/>
      <c r="CN634" s="15"/>
      <c r="CO634" s="16"/>
    </row>
    <row r="635" spans="1:93" ht="24.95" customHeight="1">
      <c r="A635" s="407" t="str">
        <f ca="1">IFERROR(IF(INDIRECT($A$14&amp;ROW())&lt;&gt;"",COUNTIF(Summary!$B$30:$B$1105,INDIRECT($A$14&amp;ROW())),""),"")</f>
        <v/>
      </c>
      <c r="B635" s="34"/>
      <c r="C635" s="16"/>
      <c r="E635" s="15"/>
      <c r="F635" s="16"/>
      <c r="H635" s="15"/>
      <c r="I635" s="16"/>
      <c r="K635" s="15"/>
      <c r="L635" s="16"/>
      <c r="N635" s="15"/>
      <c r="O635" s="16"/>
      <c r="Q635" s="15"/>
      <c r="R635" s="16"/>
      <c r="T635" s="15"/>
      <c r="U635" s="16"/>
      <c r="W635" s="15"/>
      <c r="X635" s="16"/>
      <c r="Z635" s="15"/>
      <c r="AA635" s="16"/>
      <c r="AC635" s="15"/>
      <c r="AD635" s="16"/>
      <c r="AF635" s="15"/>
      <c r="AG635" s="16"/>
      <c r="AI635" s="15"/>
      <c r="AJ635" s="16"/>
      <c r="AL635" s="15"/>
      <c r="AM635" s="16"/>
      <c r="AO635" s="15"/>
      <c r="AP635" s="16"/>
      <c r="AR635" s="15"/>
      <c r="AS635" s="16"/>
      <c r="AU635" s="15"/>
      <c r="AV635" s="16"/>
      <c r="AX635" s="15"/>
      <c r="AY635" s="400"/>
      <c r="BA635" s="403"/>
      <c r="BB635" s="404"/>
      <c r="BD635" s="403"/>
      <c r="BE635" s="404"/>
      <c r="BG635" s="403"/>
      <c r="BH635" s="404"/>
      <c r="BJ635" s="403"/>
      <c r="BK635" s="404"/>
      <c r="BM635" s="403"/>
      <c r="BN635" s="404">
        <v>1</v>
      </c>
      <c r="BP635" s="15"/>
      <c r="BQ635" s="16"/>
      <c r="BS635" s="15"/>
      <c r="BT635" s="16"/>
      <c r="BV635" s="15"/>
      <c r="BW635" s="16"/>
      <c r="BY635" s="15"/>
      <c r="BZ635" s="16"/>
      <c r="CB635" s="15"/>
      <c r="CC635" s="16"/>
      <c r="CE635" s="15"/>
      <c r="CF635" s="16"/>
      <c r="CH635" s="15"/>
      <c r="CI635" s="16"/>
      <c r="CK635" s="234"/>
      <c r="CL635" s="235"/>
      <c r="CN635" s="15"/>
      <c r="CO635" s="16"/>
    </row>
    <row r="636" spans="1:93" ht="24.95" customHeight="1">
      <c r="A636" s="407" t="str">
        <f ca="1">IFERROR(IF(INDIRECT($A$14&amp;ROW())&lt;&gt;"",COUNTIF(Summary!$B$30:$B$1105,INDIRECT($A$14&amp;ROW())),""),"")</f>
        <v/>
      </c>
      <c r="B636" s="34"/>
      <c r="C636" s="16"/>
      <c r="E636" s="15"/>
      <c r="F636" s="16"/>
      <c r="H636" s="15"/>
      <c r="I636" s="16"/>
      <c r="K636" s="15"/>
      <c r="L636" s="16"/>
      <c r="N636" s="15"/>
      <c r="O636" s="16"/>
      <c r="Q636" s="15"/>
      <c r="R636" s="16"/>
      <c r="T636" s="15"/>
      <c r="U636" s="16"/>
      <c r="W636" s="15"/>
      <c r="X636" s="16"/>
      <c r="Z636" s="15"/>
      <c r="AA636" s="16"/>
      <c r="AC636" s="15"/>
      <c r="AD636" s="16"/>
      <c r="AF636" s="15"/>
      <c r="AG636" s="16"/>
      <c r="AI636" s="15"/>
      <c r="AJ636" s="16"/>
      <c r="AL636" s="15"/>
      <c r="AM636" s="16"/>
      <c r="AO636" s="15"/>
      <c r="AP636" s="16"/>
      <c r="AR636" s="15"/>
      <c r="AS636" s="16"/>
      <c r="AU636" s="15"/>
      <c r="AV636" s="16"/>
      <c r="AX636" s="15"/>
      <c r="AY636" s="400"/>
      <c r="BA636" s="403"/>
      <c r="BB636" s="404"/>
      <c r="BD636" s="403"/>
      <c r="BE636" s="404"/>
      <c r="BG636" s="403"/>
      <c r="BH636" s="404"/>
      <c r="BJ636" s="403"/>
      <c r="BK636" s="404"/>
      <c r="BM636" s="403"/>
      <c r="BN636" s="404">
        <v>1</v>
      </c>
      <c r="BP636" s="15"/>
      <c r="BQ636" s="16"/>
      <c r="BS636" s="15"/>
      <c r="BT636" s="16"/>
      <c r="BV636" s="15"/>
      <c r="BW636" s="16"/>
      <c r="BY636" s="15"/>
      <c r="BZ636" s="16"/>
      <c r="CB636" s="15"/>
      <c r="CC636" s="16"/>
      <c r="CE636" s="15"/>
      <c r="CF636" s="16"/>
      <c r="CH636" s="15"/>
      <c r="CI636" s="16"/>
      <c r="CK636" s="234"/>
      <c r="CL636" s="235"/>
      <c r="CN636" s="15"/>
      <c r="CO636" s="16"/>
    </row>
    <row r="637" spans="1:93" ht="24.95" customHeight="1">
      <c r="A637" s="407" t="str">
        <f ca="1">IFERROR(IF(INDIRECT($A$14&amp;ROW())&lt;&gt;"",COUNTIF(Summary!$B$30:$B$1105,INDIRECT($A$14&amp;ROW())),""),"")</f>
        <v/>
      </c>
      <c r="B637" s="34"/>
      <c r="C637" s="16"/>
      <c r="E637" s="15"/>
      <c r="F637" s="16"/>
      <c r="H637" s="15"/>
      <c r="I637" s="16"/>
      <c r="K637" s="15"/>
      <c r="L637" s="16"/>
      <c r="N637" s="15"/>
      <c r="O637" s="16"/>
      <c r="Q637" s="15"/>
      <c r="R637" s="16"/>
      <c r="T637" s="15"/>
      <c r="U637" s="16"/>
      <c r="W637" s="15"/>
      <c r="X637" s="16"/>
      <c r="Z637" s="15"/>
      <c r="AA637" s="16"/>
      <c r="AC637" s="15"/>
      <c r="AD637" s="16"/>
      <c r="AF637" s="15"/>
      <c r="AG637" s="16"/>
      <c r="AI637" s="15"/>
      <c r="AJ637" s="16"/>
      <c r="AL637" s="15"/>
      <c r="AM637" s="16"/>
      <c r="AO637" s="15"/>
      <c r="AP637" s="16"/>
      <c r="AR637" s="15"/>
      <c r="AS637" s="16"/>
      <c r="AU637" s="15"/>
      <c r="AV637" s="16"/>
      <c r="AX637" s="15"/>
      <c r="AY637" s="400"/>
      <c r="BA637" s="403"/>
      <c r="BB637" s="404"/>
      <c r="BD637" s="403"/>
      <c r="BE637" s="404"/>
      <c r="BG637" s="403"/>
      <c r="BH637" s="404"/>
      <c r="BJ637" s="403"/>
      <c r="BK637" s="404"/>
      <c r="BM637" s="403"/>
      <c r="BN637" s="404">
        <v>3</v>
      </c>
      <c r="BP637" s="15"/>
      <c r="BQ637" s="16"/>
      <c r="BS637" s="15"/>
      <c r="BT637" s="16"/>
      <c r="BV637" s="15"/>
      <c r="BW637" s="16"/>
      <c r="BY637" s="15"/>
      <c r="BZ637" s="16"/>
      <c r="CB637" s="15"/>
      <c r="CC637" s="16"/>
      <c r="CE637" s="15"/>
      <c r="CF637" s="16"/>
      <c r="CH637" s="15"/>
      <c r="CI637" s="16"/>
      <c r="CK637" s="234"/>
      <c r="CL637" s="235"/>
      <c r="CN637" s="15"/>
      <c r="CO637" s="16"/>
    </row>
    <row r="638" spans="1:93" ht="24.95" customHeight="1">
      <c r="A638" s="407" t="str">
        <f ca="1">IFERROR(IF(INDIRECT($A$14&amp;ROW())&lt;&gt;"",COUNTIF(Summary!$B$30:$B$1105,INDIRECT($A$14&amp;ROW())),""),"")</f>
        <v/>
      </c>
      <c r="B638" s="34"/>
      <c r="C638" s="16"/>
      <c r="E638" s="15"/>
      <c r="F638" s="16"/>
      <c r="H638" s="15"/>
      <c r="I638" s="16"/>
      <c r="K638" s="15"/>
      <c r="L638" s="16"/>
      <c r="N638" s="15"/>
      <c r="O638" s="16"/>
      <c r="Q638" s="15"/>
      <c r="R638" s="16"/>
      <c r="T638" s="15"/>
      <c r="U638" s="16"/>
      <c r="W638" s="15"/>
      <c r="X638" s="16"/>
      <c r="Z638" s="15"/>
      <c r="AA638" s="16"/>
      <c r="AC638" s="15"/>
      <c r="AD638" s="16"/>
      <c r="AF638" s="15"/>
      <c r="AG638" s="16"/>
      <c r="AI638" s="15"/>
      <c r="AJ638" s="16"/>
      <c r="AL638" s="15"/>
      <c r="AM638" s="16"/>
      <c r="AO638" s="15"/>
      <c r="AP638" s="16"/>
      <c r="AR638" s="15"/>
      <c r="AS638" s="16"/>
      <c r="AU638" s="15"/>
      <c r="AV638" s="16"/>
      <c r="AX638" s="15"/>
      <c r="AY638" s="400"/>
      <c r="BA638" s="403"/>
      <c r="BB638" s="404"/>
      <c r="BD638" s="403"/>
      <c r="BE638" s="404"/>
      <c r="BG638" s="403"/>
      <c r="BH638" s="404"/>
      <c r="BJ638" s="403"/>
      <c r="BK638" s="404"/>
      <c r="BM638" s="403"/>
      <c r="BN638" s="404">
        <v>1</v>
      </c>
      <c r="BP638" s="15"/>
      <c r="BQ638" s="16"/>
      <c r="BS638" s="15"/>
      <c r="BT638" s="16"/>
      <c r="BV638" s="15"/>
      <c r="BW638" s="16"/>
      <c r="BY638" s="15"/>
      <c r="BZ638" s="16"/>
      <c r="CB638" s="15"/>
      <c r="CC638" s="16"/>
      <c r="CE638" s="15"/>
      <c r="CF638" s="16"/>
      <c r="CH638" s="15"/>
      <c r="CI638" s="16"/>
      <c r="CK638" s="234"/>
      <c r="CL638" s="235"/>
      <c r="CN638" s="15"/>
      <c r="CO638" s="16"/>
    </row>
    <row r="639" spans="1:93" ht="24.95" customHeight="1">
      <c r="A639" s="407" t="str">
        <f ca="1">IFERROR(IF(INDIRECT($A$14&amp;ROW())&lt;&gt;"",COUNTIF(Summary!$B$30:$B$1105,INDIRECT($A$14&amp;ROW())),""),"")</f>
        <v/>
      </c>
      <c r="B639" s="34"/>
      <c r="C639" s="16"/>
      <c r="E639" s="15"/>
      <c r="F639" s="16"/>
      <c r="H639" s="15"/>
      <c r="I639" s="16"/>
      <c r="K639" s="15"/>
      <c r="L639" s="16"/>
      <c r="N639" s="15"/>
      <c r="O639" s="16"/>
      <c r="Q639" s="15"/>
      <c r="R639" s="16"/>
      <c r="T639" s="15"/>
      <c r="U639" s="16"/>
      <c r="W639" s="15"/>
      <c r="X639" s="16"/>
      <c r="Z639" s="15"/>
      <c r="AA639" s="16"/>
      <c r="AC639" s="15"/>
      <c r="AD639" s="16"/>
      <c r="AF639" s="15"/>
      <c r="AG639" s="16"/>
      <c r="AI639" s="15"/>
      <c r="AJ639" s="16"/>
      <c r="AL639" s="15"/>
      <c r="AM639" s="16"/>
      <c r="AO639" s="15"/>
      <c r="AP639" s="16"/>
      <c r="AR639" s="15"/>
      <c r="AS639" s="16"/>
      <c r="AU639" s="15"/>
      <c r="AV639" s="16"/>
      <c r="AX639" s="15"/>
      <c r="AY639" s="400"/>
      <c r="BA639" s="403"/>
      <c r="BB639" s="404"/>
      <c r="BD639" s="403"/>
      <c r="BE639" s="404"/>
      <c r="BG639" s="403"/>
      <c r="BH639" s="404"/>
      <c r="BJ639" s="403"/>
      <c r="BK639" s="404"/>
      <c r="BM639" s="403"/>
      <c r="BN639" s="404">
        <v>1</v>
      </c>
      <c r="BP639" s="15"/>
      <c r="BQ639" s="16"/>
      <c r="BS639" s="15"/>
      <c r="BT639" s="16"/>
      <c r="BV639" s="15"/>
      <c r="BW639" s="16"/>
      <c r="BY639" s="15"/>
      <c r="BZ639" s="16"/>
      <c r="CB639" s="15"/>
      <c r="CC639" s="16"/>
      <c r="CE639" s="15"/>
      <c r="CF639" s="16"/>
      <c r="CH639" s="15"/>
      <c r="CI639" s="16"/>
      <c r="CK639" s="234"/>
      <c r="CL639" s="235"/>
      <c r="CN639" s="15"/>
      <c r="CO639" s="16"/>
    </row>
    <row r="640" spans="1:93" ht="24.95" customHeight="1">
      <c r="A640" s="407" t="str">
        <f ca="1">IFERROR(IF(INDIRECT($A$14&amp;ROW())&lt;&gt;"",COUNTIF(Summary!$B$30:$B$1105,INDIRECT($A$14&amp;ROW())),""),"")</f>
        <v/>
      </c>
      <c r="B640" s="34"/>
      <c r="C640" s="16"/>
      <c r="E640" s="15"/>
      <c r="F640" s="16"/>
      <c r="H640" s="15"/>
      <c r="I640" s="16"/>
      <c r="K640" s="15"/>
      <c r="L640" s="16"/>
      <c r="N640" s="15"/>
      <c r="O640" s="16"/>
      <c r="Q640" s="15"/>
      <c r="R640" s="16"/>
      <c r="T640" s="15"/>
      <c r="U640" s="16"/>
      <c r="W640" s="15"/>
      <c r="X640" s="16"/>
      <c r="Z640" s="15"/>
      <c r="AA640" s="16"/>
      <c r="AC640" s="15"/>
      <c r="AD640" s="16"/>
      <c r="AF640" s="15"/>
      <c r="AG640" s="16"/>
      <c r="AI640" s="15"/>
      <c r="AJ640" s="16"/>
      <c r="AL640" s="15"/>
      <c r="AM640" s="16"/>
      <c r="AO640" s="15"/>
      <c r="AP640" s="16"/>
      <c r="AR640" s="15"/>
      <c r="AS640" s="16"/>
      <c r="AU640" s="15"/>
      <c r="AV640" s="16"/>
      <c r="AX640" s="15"/>
      <c r="AY640" s="400"/>
      <c r="BA640" s="403"/>
      <c r="BB640" s="404"/>
      <c r="BD640" s="403"/>
      <c r="BE640" s="404"/>
      <c r="BG640" s="403"/>
      <c r="BH640" s="404"/>
      <c r="BJ640" s="403"/>
      <c r="BK640" s="404"/>
      <c r="BM640" s="403"/>
      <c r="BN640" s="404">
        <v>2</v>
      </c>
      <c r="BP640" s="15"/>
      <c r="BQ640" s="16"/>
      <c r="BS640" s="15"/>
      <c r="BT640" s="16"/>
      <c r="BV640" s="15"/>
      <c r="BW640" s="16"/>
      <c r="BY640" s="15"/>
      <c r="BZ640" s="16"/>
      <c r="CB640" s="15"/>
      <c r="CC640" s="16"/>
      <c r="CE640" s="15"/>
      <c r="CF640" s="16"/>
      <c r="CH640" s="15"/>
      <c r="CI640" s="16"/>
      <c r="CK640" s="234"/>
      <c r="CL640" s="235"/>
      <c r="CN640" s="15"/>
      <c r="CO640" s="16"/>
    </row>
    <row r="641" spans="1:93" ht="24.95" customHeight="1">
      <c r="A641" s="407" t="str">
        <f ca="1">IFERROR(IF(INDIRECT($A$14&amp;ROW())&lt;&gt;"",COUNTIF(Summary!$B$30:$B$1105,INDIRECT($A$14&amp;ROW())),""),"")</f>
        <v/>
      </c>
      <c r="B641" s="34"/>
      <c r="C641" s="16"/>
      <c r="E641" s="15"/>
      <c r="F641" s="16"/>
      <c r="H641" s="15"/>
      <c r="I641" s="16"/>
      <c r="K641" s="15"/>
      <c r="L641" s="16"/>
      <c r="N641" s="15"/>
      <c r="O641" s="16"/>
      <c r="Q641" s="15"/>
      <c r="R641" s="16"/>
      <c r="T641" s="15"/>
      <c r="U641" s="16"/>
      <c r="W641" s="15"/>
      <c r="X641" s="16"/>
      <c r="Z641" s="15"/>
      <c r="AA641" s="16"/>
      <c r="AC641" s="15"/>
      <c r="AD641" s="16"/>
      <c r="AF641" s="15"/>
      <c r="AG641" s="16"/>
      <c r="AI641" s="15"/>
      <c r="AJ641" s="16"/>
      <c r="AL641" s="15"/>
      <c r="AM641" s="16"/>
      <c r="AO641" s="15"/>
      <c r="AP641" s="16"/>
      <c r="AR641" s="15"/>
      <c r="AS641" s="16"/>
      <c r="AU641" s="15"/>
      <c r="AV641" s="16"/>
      <c r="AX641" s="15"/>
      <c r="AY641" s="400"/>
      <c r="BA641" s="403"/>
      <c r="BB641" s="404"/>
      <c r="BD641" s="403"/>
      <c r="BE641" s="404"/>
      <c r="BG641" s="403"/>
      <c r="BH641" s="404"/>
      <c r="BJ641" s="403"/>
      <c r="BK641" s="404"/>
      <c r="BM641" s="403"/>
      <c r="BN641" s="404">
        <v>1</v>
      </c>
      <c r="BP641" s="15"/>
      <c r="BQ641" s="16"/>
      <c r="BS641" s="15"/>
      <c r="BT641" s="16"/>
      <c r="BV641" s="15"/>
      <c r="BW641" s="16"/>
      <c r="BY641" s="15"/>
      <c r="BZ641" s="16"/>
      <c r="CB641" s="15"/>
      <c r="CC641" s="16"/>
      <c r="CE641" s="15"/>
      <c r="CF641" s="16"/>
      <c r="CH641" s="15"/>
      <c r="CI641" s="16"/>
      <c r="CK641" s="234"/>
      <c r="CL641" s="235"/>
      <c r="CN641" s="15"/>
      <c r="CO641" s="16"/>
    </row>
    <row r="642" spans="1:93" ht="24.95" customHeight="1">
      <c r="A642" s="407" t="str">
        <f ca="1">IFERROR(IF(INDIRECT($A$14&amp;ROW())&lt;&gt;"",COUNTIF(Summary!$B$30:$B$1105,INDIRECT($A$14&amp;ROW())),""),"")</f>
        <v/>
      </c>
      <c r="B642" s="34"/>
      <c r="C642" s="16"/>
      <c r="E642" s="15"/>
      <c r="F642" s="16"/>
      <c r="H642" s="15"/>
      <c r="I642" s="16"/>
      <c r="K642" s="15"/>
      <c r="L642" s="16"/>
      <c r="N642" s="15"/>
      <c r="O642" s="16"/>
      <c r="Q642" s="15"/>
      <c r="R642" s="16"/>
      <c r="T642" s="15"/>
      <c r="U642" s="16"/>
      <c r="W642" s="15"/>
      <c r="X642" s="16"/>
      <c r="Z642" s="15"/>
      <c r="AA642" s="16"/>
      <c r="AC642" s="15"/>
      <c r="AD642" s="16"/>
      <c r="AF642" s="15"/>
      <c r="AG642" s="16"/>
      <c r="AI642" s="15"/>
      <c r="AJ642" s="16"/>
      <c r="AL642" s="15"/>
      <c r="AM642" s="16"/>
      <c r="AO642" s="15"/>
      <c r="AP642" s="16"/>
      <c r="AR642" s="15"/>
      <c r="AS642" s="16"/>
      <c r="AU642" s="15"/>
      <c r="AV642" s="16"/>
      <c r="AX642" s="15"/>
      <c r="AY642" s="400"/>
      <c r="BA642" s="403"/>
      <c r="BB642" s="404"/>
      <c r="BD642" s="403"/>
      <c r="BE642" s="404"/>
      <c r="BG642" s="403"/>
      <c r="BH642" s="404"/>
      <c r="BJ642" s="403"/>
      <c r="BK642" s="404"/>
      <c r="BM642" s="403"/>
      <c r="BN642" s="404">
        <v>1</v>
      </c>
      <c r="BP642" s="15"/>
      <c r="BQ642" s="16"/>
      <c r="BS642" s="15"/>
      <c r="BT642" s="16"/>
      <c r="BV642" s="15"/>
      <c r="BW642" s="16"/>
      <c r="BY642" s="15"/>
      <c r="BZ642" s="16"/>
      <c r="CB642" s="15"/>
      <c r="CC642" s="16"/>
      <c r="CE642" s="15"/>
      <c r="CF642" s="16"/>
      <c r="CH642" s="15"/>
      <c r="CI642" s="16"/>
      <c r="CK642" s="234"/>
      <c r="CL642" s="235"/>
      <c r="CN642" s="15"/>
      <c r="CO642" s="16"/>
    </row>
    <row r="643" spans="1:93" ht="24.95" customHeight="1">
      <c r="A643" s="407" t="str">
        <f ca="1">IFERROR(IF(INDIRECT($A$14&amp;ROW())&lt;&gt;"",COUNTIF(Summary!$B$30:$B$1105,INDIRECT($A$14&amp;ROW())),""),"")</f>
        <v/>
      </c>
      <c r="B643" s="34"/>
      <c r="C643" s="16"/>
      <c r="E643" s="15"/>
      <c r="F643" s="16"/>
      <c r="H643" s="15"/>
      <c r="I643" s="16"/>
      <c r="K643" s="15"/>
      <c r="L643" s="16"/>
      <c r="N643" s="15"/>
      <c r="O643" s="16"/>
      <c r="Q643" s="15"/>
      <c r="R643" s="16"/>
      <c r="T643" s="15"/>
      <c r="U643" s="16"/>
      <c r="W643" s="15"/>
      <c r="X643" s="16"/>
      <c r="Z643" s="15"/>
      <c r="AA643" s="16"/>
      <c r="AC643" s="15"/>
      <c r="AD643" s="16"/>
      <c r="AF643" s="15"/>
      <c r="AG643" s="16"/>
      <c r="AI643" s="15"/>
      <c r="AJ643" s="16"/>
      <c r="AL643" s="15"/>
      <c r="AM643" s="16"/>
      <c r="AO643" s="15"/>
      <c r="AP643" s="16"/>
      <c r="AR643" s="15"/>
      <c r="AS643" s="16"/>
      <c r="AU643" s="15"/>
      <c r="AV643" s="16"/>
      <c r="AX643" s="15"/>
      <c r="AY643" s="400"/>
      <c r="BA643" s="403"/>
      <c r="BB643" s="404"/>
      <c r="BD643" s="403"/>
      <c r="BE643" s="404"/>
      <c r="BG643" s="403"/>
      <c r="BH643" s="404"/>
      <c r="BJ643" s="403"/>
      <c r="BK643" s="404"/>
      <c r="BM643" s="403"/>
      <c r="BN643" s="404">
        <v>1</v>
      </c>
      <c r="BP643" s="15"/>
      <c r="BQ643" s="16"/>
      <c r="BS643" s="15"/>
      <c r="BT643" s="16"/>
      <c r="BV643" s="15"/>
      <c r="BW643" s="16"/>
      <c r="BY643" s="15"/>
      <c r="BZ643" s="16"/>
      <c r="CB643" s="15"/>
      <c r="CC643" s="16"/>
      <c r="CE643" s="15"/>
      <c r="CF643" s="16"/>
      <c r="CH643" s="15"/>
      <c r="CI643" s="16"/>
      <c r="CK643" s="234"/>
      <c r="CL643" s="235"/>
      <c r="CN643" s="15"/>
      <c r="CO643" s="16"/>
    </row>
    <row r="644" spans="1:93" ht="24.95" customHeight="1">
      <c r="A644" s="407" t="str">
        <f ca="1">IFERROR(IF(INDIRECT($A$14&amp;ROW())&lt;&gt;"",COUNTIF(Summary!$B$30:$B$1105,INDIRECT($A$14&amp;ROW())),""),"")</f>
        <v/>
      </c>
      <c r="B644" s="34"/>
      <c r="C644" s="16"/>
      <c r="E644" s="15"/>
      <c r="F644" s="16"/>
      <c r="H644" s="15"/>
      <c r="I644" s="16"/>
      <c r="K644" s="15"/>
      <c r="L644" s="16"/>
      <c r="N644" s="15"/>
      <c r="O644" s="16"/>
      <c r="Q644" s="15"/>
      <c r="R644" s="16"/>
      <c r="T644" s="15"/>
      <c r="U644" s="16"/>
      <c r="W644" s="15"/>
      <c r="X644" s="16"/>
      <c r="Z644" s="15"/>
      <c r="AA644" s="16"/>
      <c r="AC644" s="15"/>
      <c r="AD644" s="16"/>
      <c r="AF644" s="15"/>
      <c r="AG644" s="16"/>
      <c r="AI644" s="15"/>
      <c r="AJ644" s="16"/>
      <c r="AL644" s="15"/>
      <c r="AM644" s="16"/>
      <c r="AO644" s="15"/>
      <c r="AP644" s="16"/>
      <c r="AR644" s="15"/>
      <c r="AS644" s="16"/>
      <c r="AU644" s="15"/>
      <c r="AV644" s="16"/>
      <c r="AX644" s="15"/>
      <c r="AY644" s="400"/>
      <c r="BA644" s="403"/>
      <c r="BB644" s="404"/>
      <c r="BD644" s="403"/>
      <c r="BE644" s="404"/>
      <c r="BG644" s="403"/>
      <c r="BH644" s="404"/>
      <c r="BJ644" s="403"/>
      <c r="BK644" s="404"/>
      <c r="BM644" s="403"/>
      <c r="BN644" s="404">
        <v>4</v>
      </c>
      <c r="BP644" s="15"/>
      <c r="BQ644" s="16"/>
      <c r="BS644" s="15"/>
      <c r="BT644" s="16"/>
      <c r="BV644" s="15"/>
      <c r="BW644" s="16"/>
      <c r="BY644" s="15"/>
      <c r="BZ644" s="16"/>
      <c r="CB644" s="15"/>
      <c r="CC644" s="16"/>
      <c r="CE644" s="15"/>
      <c r="CF644" s="16"/>
      <c r="CH644" s="15"/>
      <c r="CI644" s="16"/>
      <c r="CK644" s="234"/>
      <c r="CL644" s="235"/>
      <c r="CN644" s="15"/>
      <c r="CO644" s="16"/>
    </row>
    <row r="645" spans="1:93" ht="24.95" customHeight="1">
      <c r="A645" s="407" t="str">
        <f ca="1">IFERROR(IF(INDIRECT($A$14&amp;ROW())&lt;&gt;"",COUNTIF(Summary!$B$30:$B$1105,INDIRECT($A$14&amp;ROW())),""),"")</f>
        <v/>
      </c>
      <c r="B645" s="34"/>
      <c r="C645" s="16"/>
      <c r="E645" s="15"/>
      <c r="F645" s="16"/>
      <c r="H645" s="15"/>
      <c r="I645" s="16"/>
      <c r="K645" s="15"/>
      <c r="L645" s="16"/>
      <c r="N645" s="15"/>
      <c r="O645" s="16"/>
      <c r="Q645" s="15"/>
      <c r="R645" s="16"/>
      <c r="T645" s="15"/>
      <c r="U645" s="16"/>
      <c r="W645" s="15"/>
      <c r="X645" s="16"/>
      <c r="Z645" s="15"/>
      <c r="AA645" s="16"/>
      <c r="AC645" s="15"/>
      <c r="AD645" s="16"/>
      <c r="AF645" s="15"/>
      <c r="AG645" s="16"/>
      <c r="AI645" s="15"/>
      <c r="AJ645" s="16"/>
      <c r="AL645" s="15"/>
      <c r="AM645" s="16"/>
      <c r="AO645" s="15"/>
      <c r="AP645" s="16"/>
      <c r="AR645" s="15"/>
      <c r="AS645" s="16"/>
      <c r="AU645" s="15"/>
      <c r="AV645" s="16"/>
      <c r="AX645" s="15"/>
      <c r="AY645" s="400"/>
      <c r="BA645" s="403"/>
      <c r="BB645" s="404"/>
      <c r="BD645" s="403"/>
      <c r="BE645" s="404"/>
      <c r="BG645" s="403"/>
      <c r="BH645" s="404"/>
      <c r="BJ645" s="403"/>
      <c r="BK645" s="404"/>
      <c r="BM645" s="403"/>
      <c r="BN645" s="404">
        <v>1</v>
      </c>
      <c r="BP645" s="15"/>
      <c r="BQ645" s="16"/>
      <c r="BS645" s="15"/>
      <c r="BT645" s="16"/>
      <c r="BV645" s="15"/>
      <c r="BW645" s="16"/>
      <c r="BY645" s="15"/>
      <c r="BZ645" s="16"/>
      <c r="CB645" s="15"/>
      <c r="CC645" s="16"/>
      <c r="CE645" s="15"/>
      <c r="CF645" s="16"/>
      <c r="CH645" s="15"/>
      <c r="CI645" s="16"/>
      <c r="CK645" s="234"/>
      <c r="CL645" s="235"/>
      <c r="CN645" s="15"/>
      <c r="CO645" s="16"/>
    </row>
    <row r="646" spans="1:93" ht="24.95" customHeight="1">
      <c r="A646" s="407" t="str">
        <f ca="1">IFERROR(IF(INDIRECT($A$14&amp;ROW())&lt;&gt;"",COUNTIF(Summary!$B$30:$B$1105,INDIRECT($A$14&amp;ROW())),""),"")</f>
        <v/>
      </c>
      <c r="B646" s="34"/>
      <c r="C646" s="16"/>
      <c r="E646" s="15"/>
      <c r="F646" s="16"/>
      <c r="H646" s="15"/>
      <c r="I646" s="16"/>
      <c r="K646" s="15"/>
      <c r="L646" s="16"/>
      <c r="N646" s="15"/>
      <c r="O646" s="16"/>
      <c r="Q646" s="15"/>
      <c r="R646" s="16"/>
      <c r="T646" s="15"/>
      <c r="U646" s="16"/>
      <c r="W646" s="15"/>
      <c r="X646" s="16"/>
      <c r="Z646" s="15"/>
      <c r="AA646" s="16"/>
      <c r="AC646" s="15"/>
      <c r="AD646" s="16"/>
      <c r="AF646" s="15"/>
      <c r="AG646" s="16"/>
      <c r="AI646" s="15"/>
      <c r="AJ646" s="16"/>
      <c r="AL646" s="15"/>
      <c r="AM646" s="16"/>
      <c r="AO646" s="15"/>
      <c r="AP646" s="16"/>
      <c r="AR646" s="15"/>
      <c r="AS646" s="16"/>
      <c r="AU646" s="15"/>
      <c r="AV646" s="16"/>
      <c r="AX646" s="15"/>
      <c r="AY646" s="400"/>
      <c r="BA646" s="403"/>
      <c r="BB646" s="404"/>
      <c r="BD646" s="403"/>
      <c r="BE646" s="404"/>
      <c r="BG646" s="403"/>
      <c r="BH646" s="404"/>
      <c r="BJ646" s="403"/>
      <c r="BK646" s="404"/>
      <c r="BM646" s="403"/>
      <c r="BN646" s="404">
        <v>1</v>
      </c>
      <c r="BP646" s="15"/>
      <c r="BQ646" s="16"/>
      <c r="BS646" s="15"/>
      <c r="BT646" s="16"/>
      <c r="BV646" s="15"/>
      <c r="BW646" s="16"/>
      <c r="BY646" s="15"/>
      <c r="BZ646" s="16"/>
      <c r="CB646" s="15"/>
      <c r="CC646" s="16"/>
      <c r="CE646" s="15"/>
      <c r="CF646" s="16"/>
      <c r="CH646" s="15"/>
      <c r="CI646" s="16"/>
      <c r="CK646" s="234"/>
      <c r="CL646" s="235"/>
      <c r="CN646" s="15"/>
      <c r="CO646" s="16"/>
    </row>
    <row r="647" spans="1:93" ht="24.95" customHeight="1">
      <c r="A647" s="407" t="str">
        <f ca="1">IFERROR(IF(INDIRECT($A$14&amp;ROW())&lt;&gt;"",COUNTIF(Summary!$B$30:$B$1105,INDIRECT($A$14&amp;ROW())),""),"")</f>
        <v/>
      </c>
      <c r="B647" s="34"/>
      <c r="C647" s="16"/>
      <c r="E647" s="15"/>
      <c r="F647" s="16"/>
      <c r="H647" s="15"/>
      <c r="I647" s="16"/>
      <c r="K647" s="15"/>
      <c r="L647" s="16"/>
      <c r="N647" s="15"/>
      <c r="O647" s="16"/>
      <c r="Q647" s="15"/>
      <c r="R647" s="16"/>
      <c r="T647" s="15"/>
      <c r="U647" s="16"/>
      <c r="W647" s="15"/>
      <c r="X647" s="16"/>
      <c r="Z647" s="15"/>
      <c r="AA647" s="16"/>
      <c r="AC647" s="15"/>
      <c r="AD647" s="16"/>
      <c r="AF647" s="15"/>
      <c r="AG647" s="16"/>
      <c r="AI647" s="15"/>
      <c r="AJ647" s="16"/>
      <c r="AL647" s="15"/>
      <c r="AM647" s="16"/>
      <c r="AO647" s="15"/>
      <c r="AP647" s="16"/>
      <c r="AR647" s="15"/>
      <c r="AS647" s="16"/>
      <c r="AU647" s="15"/>
      <c r="AV647" s="16"/>
      <c r="AX647" s="15"/>
      <c r="AY647" s="400"/>
      <c r="BA647" s="403"/>
      <c r="BB647" s="404"/>
      <c r="BD647" s="403"/>
      <c r="BE647" s="404"/>
      <c r="BG647" s="403"/>
      <c r="BH647" s="404"/>
      <c r="BJ647" s="403"/>
      <c r="BK647" s="404"/>
      <c r="BM647" s="403"/>
      <c r="BN647" s="404">
        <v>1</v>
      </c>
      <c r="BP647" s="15"/>
      <c r="BQ647" s="16"/>
      <c r="BS647" s="15"/>
      <c r="BT647" s="16"/>
      <c r="BV647" s="15"/>
      <c r="BW647" s="16"/>
      <c r="BY647" s="15"/>
      <c r="BZ647" s="16"/>
      <c r="CB647" s="15"/>
      <c r="CC647" s="16"/>
      <c r="CE647" s="15"/>
      <c r="CF647" s="16"/>
      <c r="CH647" s="15"/>
      <c r="CI647" s="16"/>
      <c r="CK647" s="234"/>
      <c r="CL647" s="235"/>
      <c r="CN647" s="15"/>
      <c r="CO647" s="16"/>
    </row>
    <row r="648" spans="1:93" ht="24.95" customHeight="1">
      <c r="A648" s="407" t="str">
        <f ca="1">IFERROR(IF(INDIRECT($A$14&amp;ROW())&lt;&gt;"",COUNTIF(Summary!$B$30:$B$1105,INDIRECT($A$14&amp;ROW())),""),"")</f>
        <v/>
      </c>
      <c r="B648" s="34"/>
      <c r="C648" s="16"/>
      <c r="E648" s="15"/>
      <c r="F648" s="16"/>
      <c r="H648" s="15"/>
      <c r="I648" s="16"/>
      <c r="K648" s="15"/>
      <c r="L648" s="16"/>
      <c r="N648" s="15"/>
      <c r="O648" s="16"/>
      <c r="Q648" s="15"/>
      <c r="R648" s="16"/>
      <c r="T648" s="15"/>
      <c r="U648" s="16"/>
      <c r="W648" s="15"/>
      <c r="X648" s="16"/>
      <c r="Z648" s="15"/>
      <c r="AA648" s="16"/>
      <c r="AC648" s="15"/>
      <c r="AD648" s="16"/>
      <c r="AF648" s="15"/>
      <c r="AG648" s="16"/>
      <c r="AI648" s="15"/>
      <c r="AJ648" s="16"/>
      <c r="AL648" s="15"/>
      <c r="AM648" s="16"/>
      <c r="AO648" s="15"/>
      <c r="AP648" s="16"/>
      <c r="AR648" s="15"/>
      <c r="AS648" s="16"/>
      <c r="AU648" s="15"/>
      <c r="AV648" s="16"/>
      <c r="AX648" s="15"/>
      <c r="AY648" s="400"/>
      <c r="BA648" s="403"/>
      <c r="BB648" s="404"/>
      <c r="BD648" s="403"/>
      <c r="BE648" s="404"/>
      <c r="BG648" s="403"/>
      <c r="BH648" s="404"/>
      <c r="BJ648" s="403"/>
      <c r="BK648" s="404"/>
      <c r="BM648" s="403"/>
      <c r="BN648" s="404">
        <v>1</v>
      </c>
      <c r="BP648" s="15"/>
      <c r="BQ648" s="16"/>
      <c r="BS648" s="15"/>
      <c r="BT648" s="16"/>
      <c r="BV648" s="15"/>
      <c r="BW648" s="16"/>
      <c r="BY648" s="15"/>
      <c r="BZ648" s="16"/>
      <c r="CB648" s="15"/>
      <c r="CC648" s="16"/>
      <c r="CE648" s="15"/>
      <c r="CF648" s="16"/>
      <c r="CH648" s="15"/>
      <c r="CI648" s="16"/>
      <c r="CK648" s="234"/>
      <c r="CL648" s="235"/>
      <c r="CN648" s="15"/>
      <c r="CO648" s="16"/>
    </row>
    <row r="649" spans="1:93" ht="24.95" customHeight="1">
      <c r="A649" s="407" t="str">
        <f ca="1">IFERROR(IF(INDIRECT($A$14&amp;ROW())&lt;&gt;"",COUNTIF(Summary!$B$30:$B$1105,INDIRECT($A$14&amp;ROW())),""),"")</f>
        <v/>
      </c>
      <c r="B649" s="34"/>
      <c r="C649" s="16"/>
      <c r="E649" s="15"/>
      <c r="F649" s="16"/>
      <c r="H649" s="15"/>
      <c r="I649" s="16"/>
      <c r="K649" s="15"/>
      <c r="L649" s="16"/>
      <c r="N649" s="15"/>
      <c r="O649" s="16"/>
      <c r="Q649" s="15"/>
      <c r="R649" s="16"/>
      <c r="T649" s="15"/>
      <c r="U649" s="16"/>
      <c r="W649" s="15"/>
      <c r="X649" s="16"/>
      <c r="Z649" s="15"/>
      <c r="AA649" s="16"/>
      <c r="AC649" s="15"/>
      <c r="AD649" s="16"/>
      <c r="AF649" s="15"/>
      <c r="AG649" s="16"/>
      <c r="AI649" s="15"/>
      <c r="AJ649" s="16"/>
      <c r="AL649" s="15"/>
      <c r="AM649" s="16"/>
      <c r="AO649" s="15"/>
      <c r="AP649" s="16"/>
      <c r="AR649" s="15"/>
      <c r="AS649" s="16"/>
      <c r="AU649" s="15"/>
      <c r="AV649" s="16"/>
      <c r="AX649" s="15"/>
      <c r="AY649" s="400"/>
      <c r="BA649" s="403"/>
      <c r="BB649" s="404"/>
      <c r="BD649" s="403"/>
      <c r="BE649" s="404"/>
      <c r="BG649" s="403"/>
      <c r="BH649" s="404"/>
      <c r="BJ649" s="403"/>
      <c r="BK649" s="404"/>
      <c r="BM649" s="403"/>
      <c r="BN649" s="404">
        <v>1</v>
      </c>
      <c r="BP649" s="15"/>
      <c r="BQ649" s="16"/>
      <c r="BS649" s="15"/>
      <c r="BT649" s="16"/>
      <c r="BV649" s="15"/>
      <c r="BW649" s="16"/>
      <c r="BY649" s="15"/>
      <c r="BZ649" s="16"/>
      <c r="CB649" s="15"/>
      <c r="CC649" s="16"/>
      <c r="CE649" s="15"/>
      <c r="CF649" s="16"/>
      <c r="CH649" s="15"/>
      <c r="CI649" s="16"/>
      <c r="CK649" s="234"/>
      <c r="CL649" s="235"/>
      <c r="CN649" s="15"/>
      <c r="CO649" s="16"/>
    </row>
    <row r="650" spans="1:93" ht="24.95" customHeight="1">
      <c r="A650" s="407" t="str">
        <f ca="1">IFERROR(IF(INDIRECT($A$14&amp;ROW())&lt;&gt;"",COUNTIF(Summary!$B$30:$B$1105,INDIRECT($A$14&amp;ROW())),""),"")</f>
        <v/>
      </c>
      <c r="B650" s="34"/>
      <c r="C650" s="16"/>
      <c r="E650" s="15"/>
      <c r="F650" s="16"/>
      <c r="H650" s="15"/>
      <c r="I650" s="16"/>
      <c r="K650" s="15"/>
      <c r="L650" s="16"/>
      <c r="N650" s="15"/>
      <c r="O650" s="16"/>
      <c r="Q650" s="15"/>
      <c r="R650" s="16"/>
      <c r="T650" s="15"/>
      <c r="U650" s="16"/>
      <c r="W650" s="15"/>
      <c r="X650" s="16"/>
      <c r="Z650" s="15"/>
      <c r="AA650" s="16"/>
      <c r="AC650" s="15"/>
      <c r="AD650" s="16"/>
      <c r="AF650" s="15"/>
      <c r="AG650" s="16"/>
      <c r="AI650" s="15"/>
      <c r="AJ650" s="16"/>
      <c r="AL650" s="15"/>
      <c r="AM650" s="16"/>
      <c r="AO650" s="15"/>
      <c r="AP650" s="16"/>
      <c r="AR650" s="15"/>
      <c r="AS650" s="16"/>
      <c r="AU650" s="15"/>
      <c r="AV650" s="16"/>
      <c r="AX650" s="15"/>
      <c r="AY650" s="400"/>
      <c r="BA650" s="403"/>
      <c r="BB650" s="404"/>
      <c r="BD650" s="403"/>
      <c r="BE650" s="404"/>
      <c r="BG650" s="403"/>
      <c r="BH650" s="404"/>
      <c r="BJ650" s="403"/>
      <c r="BK650" s="404"/>
      <c r="BM650" s="403"/>
      <c r="BN650" s="404">
        <v>1</v>
      </c>
      <c r="BP650" s="15"/>
      <c r="BQ650" s="16"/>
      <c r="BS650" s="15"/>
      <c r="BT650" s="16"/>
      <c r="BV650" s="15"/>
      <c r="BW650" s="16"/>
      <c r="BY650" s="15"/>
      <c r="BZ650" s="16"/>
      <c r="CB650" s="15"/>
      <c r="CC650" s="16"/>
      <c r="CE650" s="15"/>
      <c r="CF650" s="16"/>
      <c r="CH650" s="15"/>
      <c r="CI650" s="16"/>
      <c r="CK650" s="234"/>
      <c r="CL650" s="235"/>
      <c r="CN650" s="15"/>
      <c r="CO650" s="16"/>
    </row>
    <row r="651" spans="1:93" ht="24.95" customHeight="1">
      <c r="A651" s="407" t="str">
        <f ca="1">IFERROR(IF(INDIRECT($A$14&amp;ROW())&lt;&gt;"",COUNTIF(Summary!$B$30:$B$1105,INDIRECT($A$14&amp;ROW())),""),"")</f>
        <v/>
      </c>
      <c r="B651" s="34"/>
      <c r="C651" s="16"/>
      <c r="E651" s="15"/>
      <c r="F651" s="16"/>
      <c r="H651" s="15"/>
      <c r="I651" s="16"/>
      <c r="K651" s="15"/>
      <c r="L651" s="16"/>
      <c r="N651" s="15"/>
      <c r="O651" s="16"/>
      <c r="Q651" s="15"/>
      <c r="R651" s="16"/>
      <c r="T651" s="15"/>
      <c r="U651" s="16"/>
      <c r="W651" s="15"/>
      <c r="X651" s="16"/>
      <c r="Z651" s="15"/>
      <c r="AA651" s="16"/>
      <c r="AC651" s="15"/>
      <c r="AD651" s="16"/>
      <c r="AF651" s="15"/>
      <c r="AG651" s="16"/>
      <c r="AI651" s="15"/>
      <c r="AJ651" s="16"/>
      <c r="AL651" s="15"/>
      <c r="AM651" s="16"/>
      <c r="AO651" s="15"/>
      <c r="AP651" s="16"/>
      <c r="AR651" s="15"/>
      <c r="AS651" s="16"/>
      <c r="AU651" s="15"/>
      <c r="AV651" s="16"/>
      <c r="AX651" s="15"/>
      <c r="AY651" s="400"/>
      <c r="BA651" s="403"/>
      <c r="BB651" s="404"/>
      <c r="BD651" s="403"/>
      <c r="BE651" s="404"/>
      <c r="BG651" s="403"/>
      <c r="BH651" s="404"/>
      <c r="BJ651" s="403"/>
      <c r="BK651" s="404"/>
      <c r="BM651" s="403"/>
      <c r="BN651" s="404">
        <v>1</v>
      </c>
      <c r="BP651" s="15"/>
      <c r="BQ651" s="16"/>
      <c r="BS651" s="15"/>
      <c r="BT651" s="16"/>
      <c r="BV651" s="15"/>
      <c r="BW651" s="16"/>
      <c r="BY651" s="15"/>
      <c r="BZ651" s="16"/>
      <c r="CB651" s="15"/>
      <c r="CC651" s="16"/>
      <c r="CE651" s="15"/>
      <c r="CF651" s="16"/>
      <c r="CH651" s="15"/>
      <c r="CI651" s="16"/>
      <c r="CK651" s="234"/>
      <c r="CL651" s="235"/>
      <c r="CN651" s="15"/>
      <c r="CO651" s="16"/>
    </row>
    <row r="652" spans="1:93" ht="24.95" customHeight="1">
      <c r="A652" s="407" t="str">
        <f ca="1">IFERROR(IF(INDIRECT($A$14&amp;ROW())&lt;&gt;"",COUNTIF(Summary!$B$30:$B$1105,INDIRECT($A$14&amp;ROW())),""),"")</f>
        <v/>
      </c>
      <c r="B652" s="34"/>
      <c r="C652" s="16"/>
      <c r="E652" s="15"/>
      <c r="F652" s="16"/>
      <c r="H652" s="15"/>
      <c r="I652" s="16"/>
      <c r="K652" s="15"/>
      <c r="L652" s="16"/>
      <c r="N652" s="15"/>
      <c r="O652" s="16"/>
      <c r="Q652" s="15"/>
      <c r="R652" s="16"/>
      <c r="T652" s="15"/>
      <c r="U652" s="16"/>
      <c r="W652" s="15"/>
      <c r="X652" s="16"/>
      <c r="Z652" s="15"/>
      <c r="AA652" s="16"/>
      <c r="AC652" s="15"/>
      <c r="AD652" s="16"/>
      <c r="AF652" s="15"/>
      <c r="AG652" s="16"/>
      <c r="AI652" s="15"/>
      <c r="AJ652" s="16"/>
      <c r="AL652" s="15"/>
      <c r="AM652" s="16"/>
      <c r="AO652" s="15"/>
      <c r="AP652" s="16"/>
      <c r="AR652" s="15"/>
      <c r="AS652" s="16"/>
      <c r="AU652" s="15"/>
      <c r="AV652" s="16"/>
      <c r="AX652" s="15"/>
      <c r="AY652" s="400"/>
      <c r="BA652" s="403"/>
      <c r="BB652" s="404"/>
      <c r="BD652" s="403"/>
      <c r="BE652" s="404"/>
      <c r="BG652" s="403"/>
      <c r="BH652" s="404"/>
      <c r="BJ652" s="403"/>
      <c r="BK652" s="404"/>
      <c r="BM652" s="403"/>
      <c r="BN652" s="404">
        <v>1</v>
      </c>
      <c r="BP652" s="15"/>
      <c r="BQ652" s="16"/>
      <c r="BS652" s="15"/>
      <c r="BT652" s="16"/>
      <c r="BV652" s="15"/>
      <c r="BW652" s="16"/>
      <c r="BY652" s="15"/>
      <c r="BZ652" s="16"/>
      <c r="CB652" s="15"/>
      <c r="CC652" s="16"/>
      <c r="CE652" s="15"/>
      <c r="CF652" s="16"/>
      <c r="CH652" s="15"/>
      <c r="CI652" s="16"/>
      <c r="CK652" s="234"/>
      <c r="CL652" s="235"/>
      <c r="CN652" s="15"/>
      <c r="CO652" s="16"/>
    </row>
    <row r="653" spans="1:93" ht="24.95" customHeight="1">
      <c r="A653" s="407" t="str">
        <f ca="1">IFERROR(IF(INDIRECT($A$14&amp;ROW())&lt;&gt;"",COUNTIF(Summary!$B$30:$B$1105,INDIRECT($A$14&amp;ROW())),""),"")</f>
        <v/>
      </c>
      <c r="B653" s="34"/>
      <c r="C653" s="16"/>
      <c r="E653" s="15"/>
      <c r="F653" s="16"/>
      <c r="H653" s="15"/>
      <c r="I653" s="16"/>
      <c r="K653" s="15"/>
      <c r="L653" s="16"/>
      <c r="N653" s="15"/>
      <c r="O653" s="16"/>
      <c r="Q653" s="15"/>
      <c r="R653" s="16"/>
      <c r="T653" s="15"/>
      <c r="U653" s="16"/>
      <c r="W653" s="15"/>
      <c r="X653" s="16"/>
      <c r="Z653" s="15"/>
      <c r="AA653" s="16"/>
      <c r="AC653" s="15"/>
      <c r="AD653" s="16"/>
      <c r="AF653" s="15"/>
      <c r="AG653" s="16"/>
      <c r="AI653" s="15"/>
      <c r="AJ653" s="16"/>
      <c r="AL653" s="15"/>
      <c r="AM653" s="16"/>
      <c r="AO653" s="15"/>
      <c r="AP653" s="16"/>
      <c r="AR653" s="15"/>
      <c r="AS653" s="16"/>
      <c r="AU653" s="15"/>
      <c r="AV653" s="16"/>
      <c r="AX653" s="15"/>
      <c r="AY653" s="400"/>
      <c r="BA653" s="403"/>
      <c r="BB653" s="404"/>
      <c r="BD653" s="403"/>
      <c r="BE653" s="404"/>
      <c r="BG653" s="403"/>
      <c r="BH653" s="404"/>
      <c r="BJ653" s="403"/>
      <c r="BK653" s="404"/>
      <c r="BM653" s="403"/>
      <c r="BN653" s="404">
        <v>1</v>
      </c>
      <c r="BP653" s="15"/>
      <c r="BQ653" s="16"/>
      <c r="BS653" s="15"/>
      <c r="BT653" s="16"/>
      <c r="BV653" s="15"/>
      <c r="BW653" s="16"/>
      <c r="BY653" s="15"/>
      <c r="BZ653" s="16"/>
      <c r="CB653" s="15"/>
      <c r="CC653" s="16"/>
      <c r="CE653" s="15"/>
      <c r="CF653" s="16"/>
      <c r="CH653" s="15"/>
      <c r="CI653" s="16"/>
      <c r="CK653" s="234"/>
      <c r="CL653" s="235"/>
      <c r="CN653" s="15"/>
      <c r="CO653" s="16"/>
    </row>
    <row r="654" spans="1:93" ht="24.95" customHeight="1">
      <c r="A654" s="407" t="str">
        <f ca="1">IFERROR(IF(INDIRECT($A$14&amp;ROW())&lt;&gt;"",COUNTIF(Summary!$B$30:$B$1105,INDIRECT($A$14&amp;ROW())),""),"")</f>
        <v/>
      </c>
      <c r="B654" s="34"/>
      <c r="C654" s="16"/>
      <c r="E654" s="15"/>
      <c r="F654" s="16"/>
      <c r="H654" s="15"/>
      <c r="I654" s="16"/>
      <c r="K654" s="15"/>
      <c r="L654" s="16"/>
      <c r="N654" s="15"/>
      <c r="O654" s="16"/>
      <c r="Q654" s="15"/>
      <c r="R654" s="16"/>
      <c r="T654" s="15"/>
      <c r="U654" s="16"/>
      <c r="W654" s="15"/>
      <c r="X654" s="16"/>
      <c r="Z654" s="15"/>
      <c r="AA654" s="16"/>
      <c r="AC654" s="15"/>
      <c r="AD654" s="16"/>
      <c r="AF654" s="15"/>
      <c r="AG654" s="16"/>
      <c r="AI654" s="15"/>
      <c r="AJ654" s="16"/>
      <c r="AL654" s="15"/>
      <c r="AM654" s="16"/>
      <c r="AO654" s="15"/>
      <c r="AP654" s="16"/>
      <c r="AR654" s="15"/>
      <c r="AS654" s="16"/>
      <c r="AU654" s="15"/>
      <c r="AV654" s="16"/>
      <c r="AX654" s="15"/>
      <c r="AY654" s="400"/>
      <c r="BA654" s="403"/>
      <c r="BB654" s="404"/>
      <c r="BD654" s="403"/>
      <c r="BE654" s="404"/>
      <c r="BG654" s="403"/>
      <c r="BH654" s="404"/>
      <c r="BJ654" s="403"/>
      <c r="BK654" s="404"/>
      <c r="BM654" s="403"/>
      <c r="BN654" s="404">
        <v>1</v>
      </c>
      <c r="BP654" s="15"/>
      <c r="BQ654" s="16"/>
      <c r="BS654" s="15"/>
      <c r="BT654" s="16"/>
      <c r="BV654" s="15"/>
      <c r="BW654" s="16"/>
      <c r="BY654" s="15"/>
      <c r="BZ654" s="16"/>
      <c r="CB654" s="15"/>
      <c r="CC654" s="16"/>
      <c r="CE654" s="15"/>
      <c r="CF654" s="16"/>
      <c r="CH654" s="15"/>
      <c r="CI654" s="16"/>
      <c r="CK654" s="234"/>
      <c r="CL654" s="235"/>
      <c r="CN654" s="15"/>
      <c r="CO654" s="16"/>
    </row>
    <row r="655" spans="1:93" ht="24.95" customHeight="1">
      <c r="A655" s="407" t="str">
        <f ca="1">IFERROR(IF(INDIRECT($A$14&amp;ROW())&lt;&gt;"",COUNTIF(Summary!$B$30:$B$1105,INDIRECT($A$14&amp;ROW())),""),"")</f>
        <v/>
      </c>
      <c r="B655" s="34"/>
      <c r="C655" s="16"/>
      <c r="E655" s="15"/>
      <c r="F655" s="16"/>
      <c r="H655" s="15"/>
      <c r="I655" s="16"/>
      <c r="K655" s="15"/>
      <c r="L655" s="16"/>
      <c r="N655" s="15"/>
      <c r="O655" s="16"/>
      <c r="Q655" s="15"/>
      <c r="R655" s="16"/>
      <c r="T655" s="15"/>
      <c r="U655" s="16"/>
      <c r="W655" s="15"/>
      <c r="X655" s="16"/>
      <c r="Z655" s="15"/>
      <c r="AA655" s="16"/>
      <c r="AC655" s="15"/>
      <c r="AD655" s="16"/>
      <c r="AF655" s="15"/>
      <c r="AG655" s="16"/>
      <c r="AI655" s="15"/>
      <c r="AJ655" s="16"/>
      <c r="AL655" s="15"/>
      <c r="AM655" s="16"/>
      <c r="AO655" s="15"/>
      <c r="AP655" s="16"/>
      <c r="AR655" s="15"/>
      <c r="AS655" s="16"/>
      <c r="AU655" s="15"/>
      <c r="AV655" s="16"/>
      <c r="AX655" s="15"/>
      <c r="AY655" s="400"/>
      <c r="BA655" s="403"/>
      <c r="BB655" s="404"/>
      <c r="BD655" s="403"/>
      <c r="BE655" s="404"/>
      <c r="BG655" s="403"/>
      <c r="BH655" s="404"/>
      <c r="BJ655" s="403"/>
      <c r="BK655" s="404"/>
      <c r="BM655" s="403"/>
      <c r="BN655" s="404">
        <v>1</v>
      </c>
      <c r="BP655" s="15"/>
      <c r="BQ655" s="16"/>
      <c r="BS655" s="15"/>
      <c r="BT655" s="16"/>
      <c r="BV655" s="15"/>
      <c r="BW655" s="16"/>
      <c r="BY655" s="15"/>
      <c r="BZ655" s="16"/>
      <c r="CB655" s="15"/>
      <c r="CC655" s="16"/>
      <c r="CE655" s="15"/>
      <c r="CF655" s="16"/>
      <c r="CH655" s="15"/>
      <c r="CI655" s="16"/>
      <c r="CK655" s="234"/>
      <c r="CL655" s="235"/>
      <c r="CN655" s="15"/>
      <c r="CO655" s="16"/>
    </row>
    <row r="656" spans="1:93" ht="24.95" customHeight="1">
      <c r="A656" s="407" t="str">
        <f ca="1">IFERROR(IF(INDIRECT($A$14&amp;ROW())&lt;&gt;"",COUNTIF(Summary!$B$30:$B$1105,INDIRECT($A$14&amp;ROW())),""),"")</f>
        <v/>
      </c>
      <c r="B656" s="34"/>
      <c r="C656" s="16"/>
      <c r="E656" s="15"/>
      <c r="F656" s="16"/>
      <c r="H656" s="15"/>
      <c r="I656" s="16"/>
      <c r="K656" s="15"/>
      <c r="L656" s="16"/>
      <c r="N656" s="15"/>
      <c r="O656" s="16"/>
      <c r="Q656" s="15"/>
      <c r="R656" s="16"/>
      <c r="T656" s="15"/>
      <c r="U656" s="16"/>
      <c r="W656" s="15"/>
      <c r="X656" s="16"/>
      <c r="Z656" s="15"/>
      <c r="AA656" s="16"/>
      <c r="AC656" s="15"/>
      <c r="AD656" s="16"/>
      <c r="AF656" s="15"/>
      <c r="AG656" s="16"/>
      <c r="AI656" s="15"/>
      <c r="AJ656" s="16"/>
      <c r="AL656" s="15"/>
      <c r="AM656" s="16"/>
      <c r="AO656" s="15"/>
      <c r="AP656" s="16"/>
      <c r="AR656" s="15"/>
      <c r="AS656" s="16"/>
      <c r="AU656" s="15"/>
      <c r="AV656" s="16"/>
      <c r="AX656" s="15"/>
      <c r="AY656" s="400"/>
      <c r="BA656" s="403"/>
      <c r="BB656" s="404"/>
      <c r="BD656" s="403"/>
      <c r="BE656" s="404"/>
      <c r="BG656" s="403"/>
      <c r="BH656" s="404"/>
      <c r="BJ656" s="403"/>
      <c r="BK656" s="404"/>
      <c r="BM656" s="403"/>
      <c r="BN656" s="404">
        <v>1</v>
      </c>
      <c r="BP656" s="15"/>
      <c r="BQ656" s="16"/>
      <c r="BS656" s="15"/>
      <c r="BT656" s="16"/>
      <c r="BV656" s="15"/>
      <c r="BW656" s="16"/>
      <c r="BY656" s="15"/>
      <c r="BZ656" s="16"/>
      <c r="CB656" s="15"/>
      <c r="CC656" s="16"/>
      <c r="CE656" s="15"/>
      <c r="CF656" s="16"/>
      <c r="CH656" s="15"/>
      <c r="CI656" s="16"/>
      <c r="CK656" s="234"/>
      <c r="CL656" s="235"/>
      <c r="CN656" s="15"/>
      <c r="CO656" s="16"/>
    </row>
    <row r="657" spans="1:93" ht="24.95" customHeight="1">
      <c r="A657" s="407" t="str">
        <f ca="1">IFERROR(IF(INDIRECT($A$14&amp;ROW())&lt;&gt;"",COUNTIF(Summary!$B$30:$B$1105,INDIRECT($A$14&amp;ROW())),""),"")</f>
        <v/>
      </c>
      <c r="B657" s="34"/>
      <c r="C657" s="16"/>
      <c r="E657" s="15"/>
      <c r="F657" s="16"/>
      <c r="H657" s="15"/>
      <c r="I657" s="16"/>
      <c r="K657" s="15"/>
      <c r="L657" s="16"/>
      <c r="N657" s="15"/>
      <c r="O657" s="16"/>
      <c r="Q657" s="15"/>
      <c r="R657" s="16"/>
      <c r="T657" s="15"/>
      <c r="U657" s="16"/>
      <c r="W657" s="15"/>
      <c r="X657" s="16"/>
      <c r="Z657" s="15"/>
      <c r="AA657" s="16"/>
      <c r="AC657" s="15"/>
      <c r="AD657" s="16"/>
      <c r="AF657" s="15"/>
      <c r="AG657" s="16"/>
      <c r="AI657" s="15"/>
      <c r="AJ657" s="16"/>
      <c r="AL657" s="15"/>
      <c r="AM657" s="16"/>
      <c r="AO657" s="15"/>
      <c r="AP657" s="16"/>
      <c r="AR657" s="15"/>
      <c r="AS657" s="16"/>
      <c r="AU657" s="15"/>
      <c r="AV657" s="16"/>
      <c r="AX657" s="15"/>
      <c r="AY657" s="400"/>
      <c r="BA657" s="403"/>
      <c r="BB657" s="404"/>
      <c r="BD657" s="403"/>
      <c r="BE657" s="404"/>
      <c r="BG657" s="403"/>
      <c r="BH657" s="404"/>
      <c r="BJ657" s="403"/>
      <c r="BK657" s="404"/>
      <c r="BM657" s="403"/>
      <c r="BN657" s="404">
        <v>1</v>
      </c>
      <c r="BP657" s="15"/>
      <c r="BQ657" s="16"/>
      <c r="BS657" s="15"/>
      <c r="BT657" s="16"/>
      <c r="BV657" s="15"/>
      <c r="BW657" s="16"/>
      <c r="BY657" s="15"/>
      <c r="BZ657" s="16"/>
      <c r="CB657" s="15"/>
      <c r="CC657" s="16"/>
      <c r="CE657" s="15"/>
      <c r="CF657" s="16"/>
      <c r="CH657" s="15"/>
      <c r="CI657" s="16"/>
      <c r="CK657" s="234"/>
      <c r="CL657" s="235"/>
      <c r="CN657" s="15"/>
      <c r="CO657" s="16"/>
    </row>
    <row r="658" spans="1:93" ht="24.95" customHeight="1">
      <c r="A658" s="407" t="str">
        <f ca="1">IFERROR(IF(INDIRECT($A$14&amp;ROW())&lt;&gt;"",COUNTIF(Summary!$B$30:$B$1105,INDIRECT($A$14&amp;ROW())),""),"")</f>
        <v/>
      </c>
      <c r="B658" s="34"/>
      <c r="C658" s="16"/>
      <c r="E658" s="15"/>
      <c r="F658" s="16"/>
      <c r="H658" s="15"/>
      <c r="I658" s="16"/>
      <c r="K658" s="15"/>
      <c r="L658" s="16"/>
      <c r="N658" s="15"/>
      <c r="O658" s="16"/>
      <c r="Q658" s="15"/>
      <c r="R658" s="16"/>
      <c r="T658" s="15"/>
      <c r="U658" s="16"/>
      <c r="W658" s="15"/>
      <c r="X658" s="16"/>
      <c r="Z658" s="15"/>
      <c r="AA658" s="16"/>
      <c r="AC658" s="15"/>
      <c r="AD658" s="16"/>
      <c r="AF658" s="15"/>
      <c r="AG658" s="16"/>
      <c r="AI658" s="15"/>
      <c r="AJ658" s="16"/>
      <c r="AL658" s="15"/>
      <c r="AM658" s="16"/>
      <c r="AO658" s="15"/>
      <c r="AP658" s="16"/>
      <c r="AR658" s="15"/>
      <c r="AS658" s="16"/>
      <c r="AU658" s="15"/>
      <c r="AV658" s="16"/>
      <c r="AX658" s="15"/>
      <c r="AY658" s="400"/>
      <c r="BA658" s="403"/>
      <c r="BB658" s="404"/>
      <c r="BD658" s="403"/>
      <c r="BE658" s="404"/>
      <c r="BG658" s="403"/>
      <c r="BH658" s="404"/>
      <c r="BJ658" s="403"/>
      <c r="BK658" s="404"/>
      <c r="BM658" s="403"/>
      <c r="BN658" s="404">
        <v>1</v>
      </c>
      <c r="BP658" s="15"/>
      <c r="BQ658" s="16"/>
      <c r="BS658" s="15"/>
      <c r="BT658" s="16"/>
      <c r="BV658" s="15"/>
      <c r="BW658" s="16"/>
      <c r="BY658" s="15"/>
      <c r="BZ658" s="16"/>
      <c r="CB658" s="15"/>
      <c r="CC658" s="16"/>
      <c r="CE658" s="15"/>
      <c r="CF658" s="16"/>
      <c r="CH658" s="15"/>
      <c r="CI658" s="16"/>
      <c r="CK658" s="234"/>
      <c r="CL658" s="235"/>
      <c r="CN658" s="15"/>
      <c r="CO658" s="16"/>
    </row>
    <row r="659" spans="1:93" ht="24.95" customHeight="1">
      <c r="A659" s="407" t="str">
        <f ca="1">IFERROR(IF(INDIRECT($A$14&amp;ROW())&lt;&gt;"",COUNTIF(Summary!$B$30:$B$1105,INDIRECT($A$14&amp;ROW())),""),"")</f>
        <v/>
      </c>
      <c r="B659" s="34"/>
      <c r="C659" s="16"/>
      <c r="E659" s="15"/>
      <c r="F659" s="16"/>
      <c r="H659" s="15"/>
      <c r="I659" s="16"/>
      <c r="K659" s="15"/>
      <c r="L659" s="16"/>
      <c r="N659" s="15"/>
      <c r="O659" s="16"/>
      <c r="Q659" s="15"/>
      <c r="R659" s="16"/>
      <c r="T659" s="15"/>
      <c r="U659" s="16"/>
      <c r="W659" s="15"/>
      <c r="X659" s="16"/>
      <c r="Z659" s="15"/>
      <c r="AA659" s="16"/>
      <c r="AC659" s="15"/>
      <c r="AD659" s="16"/>
      <c r="AF659" s="15"/>
      <c r="AG659" s="16"/>
      <c r="AI659" s="15"/>
      <c r="AJ659" s="16"/>
      <c r="AL659" s="15"/>
      <c r="AM659" s="16"/>
      <c r="AO659" s="15"/>
      <c r="AP659" s="16"/>
      <c r="AR659" s="15"/>
      <c r="AS659" s="16"/>
      <c r="AU659" s="15"/>
      <c r="AV659" s="16"/>
      <c r="AX659" s="15"/>
      <c r="AY659" s="400"/>
      <c r="BA659" s="403"/>
      <c r="BB659" s="404"/>
      <c r="BD659" s="403"/>
      <c r="BE659" s="404"/>
      <c r="BG659" s="403"/>
      <c r="BH659" s="404"/>
      <c r="BJ659" s="403"/>
      <c r="BK659" s="404"/>
      <c r="BM659" s="403"/>
      <c r="BN659" s="404">
        <v>1</v>
      </c>
      <c r="BP659" s="15"/>
      <c r="BQ659" s="16"/>
      <c r="BS659" s="15"/>
      <c r="BT659" s="16"/>
      <c r="BV659" s="15"/>
      <c r="BW659" s="16"/>
      <c r="BY659" s="15"/>
      <c r="BZ659" s="16"/>
      <c r="CB659" s="15"/>
      <c r="CC659" s="16"/>
      <c r="CE659" s="15"/>
      <c r="CF659" s="16"/>
      <c r="CH659" s="15"/>
      <c r="CI659" s="16"/>
      <c r="CK659" s="234"/>
      <c r="CL659" s="235"/>
      <c r="CN659" s="15"/>
      <c r="CO659" s="16"/>
    </row>
    <row r="660" spans="1:93" ht="24.95" customHeight="1">
      <c r="A660" s="407" t="str">
        <f ca="1">IFERROR(IF(INDIRECT($A$14&amp;ROW())&lt;&gt;"",COUNTIF(Summary!$B$30:$B$1105,INDIRECT($A$14&amp;ROW())),""),"")</f>
        <v/>
      </c>
      <c r="B660" s="34"/>
      <c r="C660" s="16"/>
      <c r="E660" s="15"/>
      <c r="F660" s="16"/>
      <c r="H660" s="15"/>
      <c r="I660" s="16"/>
      <c r="K660" s="15"/>
      <c r="L660" s="16"/>
      <c r="N660" s="15"/>
      <c r="O660" s="16"/>
      <c r="Q660" s="15"/>
      <c r="R660" s="16"/>
      <c r="T660" s="15"/>
      <c r="U660" s="16"/>
      <c r="W660" s="15"/>
      <c r="X660" s="16"/>
      <c r="Z660" s="15"/>
      <c r="AA660" s="16"/>
      <c r="AC660" s="15"/>
      <c r="AD660" s="16"/>
      <c r="AF660" s="15"/>
      <c r="AG660" s="16"/>
      <c r="AI660" s="15"/>
      <c r="AJ660" s="16"/>
      <c r="AL660" s="15"/>
      <c r="AM660" s="16"/>
      <c r="AO660" s="15"/>
      <c r="AP660" s="16"/>
      <c r="AR660" s="15"/>
      <c r="AS660" s="16"/>
      <c r="AU660" s="15"/>
      <c r="AV660" s="16"/>
      <c r="AX660" s="15"/>
      <c r="AY660" s="400"/>
      <c r="BA660" s="403"/>
      <c r="BB660" s="404"/>
      <c r="BD660" s="403"/>
      <c r="BE660" s="404"/>
      <c r="BG660" s="403"/>
      <c r="BH660" s="404"/>
      <c r="BJ660" s="403"/>
      <c r="BK660" s="404"/>
      <c r="BM660" s="403"/>
      <c r="BN660" s="404">
        <v>1</v>
      </c>
      <c r="BP660" s="15"/>
      <c r="BQ660" s="16"/>
      <c r="BS660" s="15"/>
      <c r="BT660" s="16"/>
      <c r="BV660" s="15"/>
      <c r="BW660" s="16"/>
      <c r="BY660" s="15"/>
      <c r="BZ660" s="16"/>
      <c r="CB660" s="15"/>
      <c r="CC660" s="16"/>
      <c r="CE660" s="15"/>
      <c r="CF660" s="16"/>
      <c r="CH660" s="15"/>
      <c r="CI660" s="16"/>
      <c r="CK660" s="234"/>
      <c r="CL660" s="235"/>
      <c r="CN660" s="15"/>
      <c r="CO660" s="16"/>
    </row>
    <row r="661" spans="1:93" ht="24.95" customHeight="1">
      <c r="A661" s="407" t="str">
        <f ca="1">IFERROR(IF(INDIRECT($A$14&amp;ROW())&lt;&gt;"",COUNTIF(Summary!$B$30:$B$1105,INDIRECT($A$14&amp;ROW())),""),"")</f>
        <v/>
      </c>
      <c r="B661" s="34"/>
      <c r="C661" s="16"/>
      <c r="E661" s="15"/>
      <c r="F661" s="16"/>
      <c r="H661" s="15"/>
      <c r="I661" s="16"/>
      <c r="K661" s="15"/>
      <c r="L661" s="16"/>
      <c r="N661" s="15"/>
      <c r="O661" s="16"/>
      <c r="Q661" s="15"/>
      <c r="R661" s="16"/>
      <c r="T661" s="15"/>
      <c r="U661" s="16"/>
      <c r="W661" s="15"/>
      <c r="X661" s="16"/>
      <c r="Z661" s="15"/>
      <c r="AA661" s="16"/>
      <c r="AC661" s="15"/>
      <c r="AD661" s="16"/>
      <c r="AF661" s="15"/>
      <c r="AG661" s="16"/>
      <c r="AI661" s="15"/>
      <c r="AJ661" s="16"/>
      <c r="AL661" s="15"/>
      <c r="AM661" s="16"/>
      <c r="AO661" s="15"/>
      <c r="AP661" s="16"/>
      <c r="AR661" s="15"/>
      <c r="AS661" s="16"/>
      <c r="AU661" s="15"/>
      <c r="AV661" s="16"/>
      <c r="AX661" s="15"/>
      <c r="AY661" s="400"/>
      <c r="BA661" s="403"/>
      <c r="BB661" s="404"/>
      <c r="BD661" s="403"/>
      <c r="BE661" s="404"/>
      <c r="BG661" s="403"/>
      <c r="BH661" s="404"/>
      <c r="BJ661" s="403"/>
      <c r="BK661" s="404"/>
      <c r="BM661" s="403"/>
      <c r="BN661" s="404">
        <v>1</v>
      </c>
      <c r="BP661" s="15"/>
      <c r="BQ661" s="16"/>
      <c r="BS661" s="15"/>
      <c r="BT661" s="16"/>
      <c r="BV661" s="15"/>
      <c r="BW661" s="16"/>
      <c r="BY661" s="15"/>
      <c r="BZ661" s="16"/>
      <c r="CB661" s="15"/>
      <c r="CC661" s="16"/>
      <c r="CE661" s="15"/>
      <c r="CF661" s="16"/>
      <c r="CH661" s="15"/>
      <c r="CI661" s="16"/>
      <c r="CK661" s="234"/>
      <c r="CL661" s="235"/>
      <c r="CN661" s="15"/>
      <c r="CO661" s="16"/>
    </row>
    <row r="662" spans="1:93" ht="24.95" customHeight="1">
      <c r="A662" s="407" t="str">
        <f ca="1">IFERROR(IF(INDIRECT($A$14&amp;ROW())&lt;&gt;"",COUNTIF(Summary!$B$30:$B$1105,INDIRECT($A$14&amp;ROW())),""),"")</f>
        <v/>
      </c>
      <c r="B662" s="34"/>
      <c r="C662" s="16"/>
      <c r="E662" s="15"/>
      <c r="F662" s="16"/>
      <c r="H662" s="15"/>
      <c r="I662" s="16"/>
      <c r="K662" s="15"/>
      <c r="L662" s="16"/>
      <c r="N662" s="15"/>
      <c r="O662" s="16"/>
      <c r="Q662" s="15"/>
      <c r="R662" s="16"/>
      <c r="T662" s="15"/>
      <c r="U662" s="16"/>
      <c r="W662" s="15"/>
      <c r="X662" s="16"/>
      <c r="Z662" s="15"/>
      <c r="AA662" s="16"/>
      <c r="AC662" s="15"/>
      <c r="AD662" s="16"/>
      <c r="AF662" s="15"/>
      <c r="AG662" s="16"/>
      <c r="AI662" s="15"/>
      <c r="AJ662" s="16"/>
      <c r="AL662" s="15"/>
      <c r="AM662" s="16"/>
      <c r="AO662" s="15"/>
      <c r="AP662" s="16"/>
      <c r="AR662" s="15"/>
      <c r="AS662" s="16"/>
      <c r="AU662" s="15"/>
      <c r="AV662" s="16"/>
      <c r="AX662" s="15"/>
      <c r="AY662" s="400"/>
      <c r="BA662" s="403"/>
      <c r="BB662" s="404"/>
      <c r="BD662" s="403"/>
      <c r="BE662" s="404"/>
      <c r="BG662" s="403"/>
      <c r="BH662" s="404"/>
      <c r="BJ662" s="403"/>
      <c r="BK662" s="404"/>
      <c r="BM662" s="403"/>
      <c r="BN662" s="404">
        <v>1</v>
      </c>
      <c r="BP662" s="15"/>
      <c r="BQ662" s="16"/>
      <c r="BS662" s="15"/>
      <c r="BT662" s="16"/>
      <c r="BV662" s="15"/>
      <c r="BW662" s="16"/>
      <c r="BY662" s="15"/>
      <c r="BZ662" s="16"/>
      <c r="CB662" s="15"/>
      <c r="CC662" s="16"/>
      <c r="CE662" s="15"/>
      <c r="CF662" s="16"/>
      <c r="CH662" s="15"/>
      <c r="CI662" s="16"/>
      <c r="CK662" s="234"/>
      <c r="CL662" s="235"/>
      <c r="CN662" s="15"/>
      <c r="CO662" s="16"/>
    </row>
    <row r="663" spans="1:93" ht="24.95" customHeight="1">
      <c r="A663" s="407" t="str">
        <f ca="1">IFERROR(IF(INDIRECT($A$14&amp;ROW())&lt;&gt;"",COUNTIF(Summary!$B$30:$B$1105,INDIRECT($A$14&amp;ROW())),""),"")</f>
        <v/>
      </c>
      <c r="B663" s="34"/>
      <c r="C663" s="16"/>
      <c r="E663" s="15"/>
      <c r="F663" s="16"/>
      <c r="H663" s="15"/>
      <c r="I663" s="16"/>
      <c r="K663" s="15"/>
      <c r="L663" s="16"/>
      <c r="N663" s="15"/>
      <c r="O663" s="16"/>
      <c r="Q663" s="15"/>
      <c r="R663" s="16"/>
      <c r="T663" s="15"/>
      <c r="U663" s="16"/>
      <c r="W663" s="15"/>
      <c r="X663" s="16"/>
      <c r="Z663" s="15"/>
      <c r="AA663" s="16"/>
      <c r="AC663" s="15"/>
      <c r="AD663" s="16"/>
      <c r="AF663" s="15"/>
      <c r="AG663" s="16"/>
      <c r="AI663" s="15"/>
      <c r="AJ663" s="16"/>
      <c r="AL663" s="15"/>
      <c r="AM663" s="16"/>
      <c r="AO663" s="15"/>
      <c r="AP663" s="16"/>
      <c r="AR663" s="15"/>
      <c r="AS663" s="16"/>
      <c r="AU663" s="15"/>
      <c r="AV663" s="16"/>
      <c r="AX663" s="15"/>
      <c r="AY663" s="400"/>
      <c r="BA663" s="403"/>
      <c r="BB663" s="404"/>
      <c r="BD663" s="403"/>
      <c r="BE663" s="404"/>
      <c r="BG663" s="403"/>
      <c r="BH663" s="404"/>
      <c r="BJ663" s="403"/>
      <c r="BK663" s="404"/>
      <c r="BM663" s="403"/>
      <c r="BN663" s="404">
        <v>1</v>
      </c>
      <c r="BP663" s="15"/>
      <c r="BQ663" s="16"/>
      <c r="BS663" s="15"/>
      <c r="BT663" s="16"/>
      <c r="BV663" s="15"/>
      <c r="BW663" s="16"/>
      <c r="BY663" s="15"/>
      <c r="BZ663" s="16"/>
      <c r="CB663" s="15"/>
      <c r="CC663" s="16"/>
      <c r="CE663" s="15"/>
      <c r="CF663" s="16"/>
      <c r="CH663" s="15"/>
      <c r="CI663" s="16"/>
      <c r="CK663" s="234"/>
      <c r="CL663" s="235"/>
      <c r="CN663" s="15"/>
      <c r="CO663" s="16"/>
    </row>
    <row r="664" spans="1:93" ht="24.95" customHeight="1">
      <c r="A664" s="407" t="str">
        <f ca="1">IFERROR(IF(INDIRECT($A$14&amp;ROW())&lt;&gt;"",COUNTIF(Summary!$B$30:$B$1105,INDIRECT($A$14&amp;ROW())),""),"")</f>
        <v/>
      </c>
      <c r="B664" s="34"/>
      <c r="C664" s="16"/>
      <c r="E664" s="15"/>
      <c r="F664" s="16"/>
      <c r="H664" s="15"/>
      <c r="I664" s="16"/>
      <c r="K664" s="15"/>
      <c r="L664" s="16"/>
      <c r="N664" s="15"/>
      <c r="O664" s="16"/>
      <c r="Q664" s="15"/>
      <c r="R664" s="16"/>
      <c r="T664" s="15"/>
      <c r="U664" s="16"/>
      <c r="W664" s="15"/>
      <c r="X664" s="16"/>
      <c r="Z664" s="15"/>
      <c r="AA664" s="16"/>
      <c r="AC664" s="15"/>
      <c r="AD664" s="16"/>
      <c r="AF664" s="15"/>
      <c r="AG664" s="16"/>
      <c r="AI664" s="15"/>
      <c r="AJ664" s="16"/>
      <c r="AL664" s="15"/>
      <c r="AM664" s="16"/>
      <c r="AO664" s="15"/>
      <c r="AP664" s="16"/>
      <c r="AR664" s="15"/>
      <c r="AS664" s="16"/>
      <c r="AU664" s="15"/>
      <c r="AV664" s="16"/>
      <c r="AX664" s="15"/>
      <c r="AY664" s="400"/>
      <c r="BA664" s="403"/>
      <c r="BB664" s="404"/>
      <c r="BD664" s="403"/>
      <c r="BE664" s="404"/>
      <c r="BG664" s="403"/>
      <c r="BH664" s="404"/>
      <c r="BJ664" s="403"/>
      <c r="BK664" s="404"/>
      <c r="BM664" s="403"/>
      <c r="BN664" s="404">
        <v>1</v>
      </c>
      <c r="BP664" s="15"/>
      <c r="BQ664" s="16"/>
      <c r="BS664" s="15"/>
      <c r="BT664" s="16"/>
      <c r="BV664" s="15"/>
      <c r="BW664" s="16"/>
      <c r="BY664" s="15"/>
      <c r="BZ664" s="16"/>
      <c r="CB664" s="15"/>
      <c r="CC664" s="16"/>
      <c r="CE664" s="15"/>
      <c r="CF664" s="16"/>
      <c r="CH664" s="15"/>
      <c r="CI664" s="16"/>
      <c r="CK664" s="234"/>
      <c r="CL664" s="235"/>
      <c r="CN664" s="15"/>
      <c r="CO664" s="16"/>
    </row>
    <row r="665" spans="1:93" ht="24.95" customHeight="1">
      <c r="A665" s="407" t="str">
        <f ca="1">IFERROR(IF(INDIRECT($A$14&amp;ROW())&lt;&gt;"",COUNTIF(Summary!$B$30:$B$1105,INDIRECT($A$14&amp;ROW())),""),"")</f>
        <v/>
      </c>
      <c r="B665" s="34"/>
      <c r="C665" s="16"/>
      <c r="E665" s="15"/>
      <c r="F665" s="16"/>
      <c r="H665" s="15"/>
      <c r="I665" s="16"/>
      <c r="K665" s="15"/>
      <c r="L665" s="16"/>
      <c r="N665" s="15"/>
      <c r="O665" s="16"/>
      <c r="Q665" s="15"/>
      <c r="R665" s="16"/>
      <c r="T665" s="15"/>
      <c r="U665" s="16"/>
      <c r="W665" s="15"/>
      <c r="X665" s="16"/>
      <c r="Z665" s="15"/>
      <c r="AA665" s="16"/>
      <c r="AC665" s="15"/>
      <c r="AD665" s="16"/>
      <c r="AF665" s="15"/>
      <c r="AG665" s="16"/>
      <c r="AI665" s="15"/>
      <c r="AJ665" s="16"/>
      <c r="AL665" s="15"/>
      <c r="AM665" s="16"/>
      <c r="AO665" s="15"/>
      <c r="AP665" s="16"/>
      <c r="AR665" s="15"/>
      <c r="AS665" s="16"/>
      <c r="AU665" s="15"/>
      <c r="AV665" s="16"/>
      <c r="AX665" s="15"/>
      <c r="AY665" s="400"/>
      <c r="BA665" s="403"/>
      <c r="BB665" s="404"/>
      <c r="BD665" s="403"/>
      <c r="BE665" s="404"/>
      <c r="BG665" s="403"/>
      <c r="BH665" s="404"/>
      <c r="BJ665" s="403"/>
      <c r="BK665" s="404"/>
      <c r="BM665" s="403"/>
      <c r="BN665" s="404">
        <v>1</v>
      </c>
      <c r="BP665" s="15"/>
      <c r="BQ665" s="16"/>
      <c r="BS665" s="15"/>
      <c r="BT665" s="16"/>
      <c r="BV665" s="15"/>
      <c r="BW665" s="16"/>
      <c r="BY665" s="15"/>
      <c r="BZ665" s="16"/>
      <c r="CB665" s="15"/>
      <c r="CC665" s="16"/>
      <c r="CE665" s="15"/>
      <c r="CF665" s="16"/>
      <c r="CH665" s="15"/>
      <c r="CI665" s="16"/>
      <c r="CK665" s="234"/>
      <c r="CL665" s="235"/>
      <c r="CN665" s="15"/>
      <c r="CO665" s="16"/>
    </row>
    <row r="666" spans="1:93" ht="24.95" customHeight="1">
      <c r="A666" s="407" t="str">
        <f ca="1">IFERROR(IF(INDIRECT($A$14&amp;ROW())&lt;&gt;"",COUNTIF(Summary!$B$30:$B$1105,INDIRECT($A$14&amp;ROW())),""),"")</f>
        <v/>
      </c>
      <c r="B666" s="34"/>
      <c r="C666" s="16"/>
      <c r="E666" s="15"/>
      <c r="F666" s="16"/>
      <c r="H666" s="15"/>
      <c r="I666" s="16"/>
      <c r="K666" s="15"/>
      <c r="L666" s="16"/>
      <c r="N666" s="15"/>
      <c r="O666" s="16"/>
      <c r="Q666" s="15"/>
      <c r="R666" s="16"/>
      <c r="T666" s="15"/>
      <c r="U666" s="16"/>
      <c r="W666" s="15"/>
      <c r="X666" s="16"/>
      <c r="Z666" s="15"/>
      <c r="AA666" s="16"/>
      <c r="AC666" s="15"/>
      <c r="AD666" s="16"/>
      <c r="AF666" s="15"/>
      <c r="AG666" s="16"/>
      <c r="AI666" s="15"/>
      <c r="AJ666" s="16"/>
      <c r="AL666" s="15"/>
      <c r="AM666" s="16"/>
      <c r="AO666" s="15"/>
      <c r="AP666" s="16"/>
      <c r="AR666" s="15"/>
      <c r="AS666" s="16"/>
      <c r="AU666" s="15"/>
      <c r="AV666" s="16"/>
      <c r="AX666" s="15"/>
      <c r="AY666" s="400"/>
      <c r="BA666" s="403"/>
      <c r="BB666" s="404"/>
      <c r="BD666" s="403"/>
      <c r="BE666" s="404"/>
      <c r="BG666" s="403"/>
      <c r="BH666" s="404"/>
      <c r="BJ666" s="403"/>
      <c r="BK666" s="404"/>
      <c r="BM666" s="403"/>
      <c r="BN666" s="404">
        <v>1</v>
      </c>
      <c r="BP666" s="15"/>
      <c r="BQ666" s="16"/>
      <c r="BS666" s="15"/>
      <c r="BT666" s="16"/>
      <c r="BV666" s="15"/>
      <c r="BW666" s="16"/>
      <c r="BY666" s="15"/>
      <c r="BZ666" s="16"/>
      <c r="CB666" s="15"/>
      <c r="CC666" s="16"/>
      <c r="CE666" s="15"/>
      <c r="CF666" s="16"/>
      <c r="CH666" s="15"/>
      <c r="CI666" s="16"/>
      <c r="CK666" s="234"/>
      <c r="CL666" s="235"/>
      <c r="CN666" s="15"/>
      <c r="CO666" s="16"/>
    </row>
    <row r="667" spans="1:93" ht="24.95" customHeight="1">
      <c r="A667" s="407" t="str">
        <f ca="1">IFERROR(IF(INDIRECT($A$14&amp;ROW())&lt;&gt;"",COUNTIF(Summary!$B$30:$B$1105,INDIRECT($A$14&amp;ROW())),""),"")</f>
        <v/>
      </c>
      <c r="B667" s="34"/>
      <c r="C667" s="16"/>
      <c r="E667" s="15"/>
      <c r="F667" s="16"/>
      <c r="H667" s="15"/>
      <c r="I667" s="16"/>
      <c r="K667" s="15"/>
      <c r="L667" s="16"/>
      <c r="N667" s="15"/>
      <c r="O667" s="16"/>
      <c r="Q667" s="15"/>
      <c r="R667" s="16"/>
      <c r="T667" s="15"/>
      <c r="U667" s="16"/>
      <c r="W667" s="15"/>
      <c r="X667" s="16"/>
      <c r="Z667" s="15"/>
      <c r="AA667" s="16"/>
      <c r="AC667" s="15"/>
      <c r="AD667" s="16"/>
      <c r="AF667" s="15"/>
      <c r="AG667" s="16"/>
      <c r="AI667" s="15"/>
      <c r="AJ667" s="16"/>
      <c r="AL667" s="15"/>
      <c r="AM667" s="16"/>
      <c r="AO667" s="15"/>
      <c r="AP667" s="16"/>
      <c r="AR667" s="15"/>
      <c r="AS667" s="16"/>
      <c r="AU667" s="15"/>
      <c r="AV667" s="16"/>
      <c r="AX667" s="15"/>
      <c r="AY667" s="400"/>
      <c r="BA667" s="403"/>
      <c r="BB667" s="404"/>
      <c r="BD667" s="403"/>
      <c r="BE667" s="404"/>
      <c r="BG667" s="403"/>
      <c r="BH667" s="404"/>
      <c r="BJ667" s="403"/>
      <c r="BK667" s="404"/>
      <c r="BM667" s="403"/>
      <c r="BN667" s="404">
        <v>1</v>
      </c>
      <c r="BP667" s="15"/>
      <c r="BQ667" s="16"/>
      <c r="BS667" s="15"/>
      <c r="BT667" s="16"/>
      <c r="BV667" s="15"/>
      <c r="BW667" s="16"/>
      <c r="BY667" s="15"/>
      <c r="BZ667" s="16"/>
      <c r="CB667" s="15"/>
      <c r="CC667" s="16"/>
      <c r="CE667" s="15"/>
      <c r="CF667" s="16"/>
      <c r="CH667" s="15"/>
      <c r="CI667" s="16"/>
      <c r="CK667" s="234"/>
      <c r="CL667" s="235"/>
      <c r="CN667" s="15"/>
      <c r="CO667" s="16"/>
    </row>
    <row r="668" spans="1:93" ht="24.95" customHeight="1">
      <c r="A668" s="407" t="str">
        <f ca="1">IFERROR(IF(INDIRECT($A$14&amp;ROW())&lt;&gt;"",COUNTIF(Summary!$B$30:$B$1105,INDIRECT($A$14&amp;ROW())),""),"")</f>
        <v/>
      </c>
      <c r="B668" s="34"/>
      <c r="C668" s="16"/>
      <c r="E668" s="15"/>
      <c r="F668" s="16"/>
      <c r="H668" s="15"/>
      <c r="I668" s="16"/>
      <c r="K668" s="15"/>
      <c r="L668" s="16"/>
      <c r="N668" s="15"/>
      <c r="O668" s="16"/>
      <c r="Q668" s="15"/>
      <c r="R668" s="16"/>
      <c r="T668" s="15"/>
      <c r="U668" s="16"/>
      <c r="W668" s="15"/>
      <c r="X668" s="16"/>
      <c r="Z668" s="15"/>
      <c r="AA668" s="16"/>
      <c r="AC668" s="15"/>
      <c r="AD668" s="16"/>
      <c r="AF668" s="15"/>
      <c r="AG668" s="16"/>
      <c r="AI668" s="15"/>
      <c r="AJ668" s="16"/>
      <c r="AL668" s="15"/>
      <c r="AM668" s="16"/>
      <c r="AO668" s="15"/>
      <c r="AP668" s="16"/>
      <c r="AR668" s="15"/>
      <c r="AS668" s="16"/>
      <c r="AU668" s="15"/>
      <c r="AV668" s="16"/>
      <c r="AX668" s="15"/>
      <c r="AY668" s="400"/>
      <c r="BA668" s="403"/>
      <c r="BB668" s="404"/>
      <c r="BD668" s="403"/>
      <c r="BE668" s="404"/>
      <c r="BG668" s="403"/>
      <c r="BH668" s="404"/>
      <c r="BJ668" s="403"/>
      <c r="BK668" s="404"/>
      <c r="BM668" s="403"/>
      <c r="BN668" s="404">
        <v>1</v>
      </c>
      <c r="BP668" s="15"/>
      <c r="BQ668" s="16"/>
      <c r="BS668" s="15"/>
      <c r="BT668" s="16"/>
      <c r="BV668" s="15"/>
      <c r="BW668" s="16"/>
      <c r="BY668" s="15"/>
      <c r="BZ668" s="16"/>
      <c r="CB668" s="15"/>
      <c r="CC668" s="16"/>
      <c r="CE668" s="15"/>
      <c r="CF668" s="16"/>
      <c r="CH668" s="15"/>
      <c r="CI668" s="16"/>
      <c r="CK668" s="234"/>
      <c r="CL668" s="235"/>
      <c r="CN668" s="15"/>
      <c r="CO668" s="16"/>
    </row>
    <row r="669" spans="1:93" ht="24.95" customHeight="1">
      <c r="A669" s="407" t="str">
        <f ca="1">IFERROR(IF(INDIRECT($A$14&amp;ROW())&lt;&gt;"",COUNTIF(Summary!$B$30:$B$1105,INDIRECT($A$14&amp;ROW())),""),"")</f>
        <v/>
      </c>
      <c r="B669" s="34"/>
      <c r="C669" s="16"/>
      <c r="E669" s="15"/>
      <c r="F669" s="16"/>
      <c r="H669" s="15"/>
      <c r="I669" s="16"/>
      <c r="K669" s="15"/>
      <c r="L669" s="16"/>
      <c r="N669" s="15"/>
      <c r="O669" s="16"/>
      <c r="Q669" s="15"/>
      <c r="R669" s="16"/>
      <c r="T669" s="15"/>
      <c r="U669" s="16"/>
      <c r="W669" s="15"/>
      <c r="X669" s="16"/>
      <c r="Z669" s="15"/>
      <c r="AA669" s="16"/>
      <c r="AC669" s="15"/>
      <c r="AD669" s="16"/>
      <c r="AF669" s="15"/>
      <c r="AG669" s="16"/>
      <c r="AI669" s="15"/>
      <c r="AJ669" s="16"/>
      <c r="AL669" s="15"/>
      <c r="AM669" s="16"/>
      <c r="AO669" s="15"/>
      <c r="AP669" s="16"/>
      <c r="AR669" s="15"/>
      <c r="AS669" s="16"/>
      <c r="AU669" s="15"/>
      <c r="AV669" s="16"/>
      <c r="AX669" s="15"/>
      <c r="AY669" s="400"/>
      <c r="BA669" s="403"/>
      <c r="BB669" s="404"/>
      <c r="BD669" s="403"/>
      <c r="BE669" s="404"/>
      <c r="BG669" s="403"/>
      <c r="BH669" s="404"/>
      <c r="BJ669" s="403"/>
      <c r="BK669" s="404"/>
      <c r="BM669" s="403"/>
      <c r="BN669" s="404">
        <v>4</v>
      </c>
      <c r="BP669" s="15"/>
      <c r="BQ669" s="16"/>
      <c r="BS669" s="15"/>
      <c r="BT669" s="16"/>
      <c r="BV669" s="15"/>
      <c r="BW669" s="16"/>
      <c r="BY669" s="15"/>
      <c r="BZ669" s="16"/>
      <c r="CB669" s="15"/>
      <c r="CC669" s="16"/>
      <c r="CE669" s="15"/>
      <c r="CF669" s="16"/>
      <c r="CH669" s="15"/>
      <c r="CI669" s="16"/>
      <c r="CK669" s="234"/>
      <c r="CL669" s="235"/>
      <c r="CN669" s="15"/>
      <c r="CO669" s="16"/>
    </row>
    <row r="670" spans="1:93" ht="24.95" customHeight="1">
      <c r="A670" s="407" t="str">
        <f ca="1">IFERROR(IF(INDIRECT($A$14&amp;ROW())&lt;&gt;"",COUNTIF(Summary!$B$30:$B$1105,INDIRECT($A$14&amp;ROW())),""),"")</f>
        <v/>
      </c>
      <c r="B670" s="34"/>
      <c r="C670" s="16"/>
      <c r="E670" s="15"/>
      <c r="F670" s="16"/>
      <c r="H670" s="15"/>
      <c r="I670" s="16"/>
      <c r="K670" s="15"/>
      <c r="L670" s="16"/>
      <c r="N670" s="15"/>
      <c r="O670" s="16"/>
      <c r="Q670" s="15"/>
      <c r="R670" s="16"/>
      <c r="T670" s="15"/>
      <c r="U670" s="16"/>
      <c r="W670" s="15"/>
      <c r="X670" s="16"/>
      <c r="Z670" s="15"/>
      <c r="AA670" s="16"/>
      <c r="AC670" s="15"/>
      <c r="AD670" s="16"/>
      <c r="AF670" s="15"/>
      <c r="AG670" s="16"/>
      <c r="AI670" s="15"/>
      <c r="AJ670" s="16"/>
      <c r="AL670" s="15"/>
      <c r="AM670" s="16"/>
      <c r="AO670" s="15"/>
      <c r="AP670" s="16"/>
      <c r="AR670" s="15"/>
      <c r="AS670" s="16"/>
      <c r="AU670" s="15"/>
      <c r="AV670" s="16"/>
      <c r="AX670" s="15"/>
      <c r="AY670" s="400"/>
      <c r="BA670" s="403"/>
      <c r="BB670" s="404"/>
      <c r="BD670" s="403"/>
      <c r="BE670" s="404"/>
      <c r="BG670" s="403"/>
      <c r="BH670" s="404"/>
      <c r="BJ670" s="403"/>
      <c r="BK670" s="404"/>
      <c r="BM670" s="403"/>
      <c r="BN670" s="404">
        <v>1</v>
      </c>
      <c r="BP670" s="15"/>
      <c r="BQ670" s="16"/>
      <c r="BS670" s="15"/>
      <c r="BT670" s="16"/>
      <c r="BV670" s="15"/>
      <c r="BW670" s="16"/>
      <c r="BY670" s="15"/>
      <c r="BZ670" s="16"/>
      <c r="CB670" s="15"/>
      <c r="CC670" s="16"/>
      <c r="CE670" s="15"/>
      <c r="CF670" s="16"/>
      <c r="CH670" s="15"/>
      <c r="CI670" s="16"/>
      <c r="CK670" s="234"/>
      <c r="CL670" s="235"/>
      <c r="CN670" s="15"/>
      <c r="CO670" s="16"/>
    </row>
    <row r="671" spans="1:93" ht="24.95" customHeight="1">
      <c r="A671" s="407" t="str">
        <f ca="1">IFERROR(IF(INDIRECT($A$14&amp;ROW())&lt;&gt;"",COUNTIF(Summary!$B$30:$B$1105,INDIRECT($A$14&amp;ROW())),""),"")</f>
        <v/>
      </c>
      <c r="B671" s="34"/>
      <c r="C671" s="16"/>
      <c r="E671" s="15"/>
      <c r="F671" s="16"/>
      <c r="H671" s="15"/>
      <c r="I671" s="16"/>
      <c r="K671" s="15"/>
      <c r="L671" s="16"/>
      <c r="N671" s="15"/>
      <c r="O671" s="16"/>
      <c r="Q671" s="15"/>
      <c r="R671" s="16"/>
      <c r="T671" s="15"/>
      <c r="U671" s="16"/>
      <c r="W671" s="15"/>
      <c r="X671" s="16"/>
      <c r="Z671" s="15"/>
      <c r="AA671" s="16"/>
      <c r="AC671" s="15"/>
      <c r="AD671" s="16"/>
      <c r="AF671" s="15"/>
      <c r="AG671" s="16"/>
      <c r="AI671" s="15"/>
      <c r="AJ671" s="16"/>
      <c r="AL671" s="15"/>
      <c r="AM671" s="16"/>
      <c r="AO671" s="15"/>
      <c r="AP671" s="16"/>
      <c r="AR671" s="15"/>
      <c r="AS671" s="16"/>
      <c r="AU671" s="15"/>
      <c r="AV671" s="16"/>
      <c r="AX671" s="15"/>
      <c r="AY671" s="400"/>
      <c r="BA671" s="403"/>
      <c r="BB671" s="404"/>
      <c r="BD671" s="403"/>
      <c r="BE671" s="404"/>
      <c r="BG671" s="403"/>
      <c r="BH671" s="404"/>
      <c r="BJ671" s="403"/>
      <c r="BK671" s="404"/>
      <c r="BM671" s="403"/>
      <c r="BN671" s="404">
        <v>1</v>
      </c>
      <c r="BP671" s="15"/>
      <c r="BQ671" s="16"/>
      <c r="BS671" s="15"/>
      <c r="BT671" s="16"/>
      <c r="BV671" s="15"/>
      <c r="BW671" s="16"/>
      <c r="BY671" s="15"/>
      <c r="BZ671" s="16"/>
      <c r="CB671" s="15"/>
      <c r="CC671" s="16"/>
      <c r="CE671" s="15"/>
      <c r="CF671" s="16"/>
      <c r="CH671" s="15"/>
      <c r="CI671" s="16"/>
      <c r="CK671" s="234"/>
      <c r="CL671" s="235"/>
      <c r="CN671" s="15"/>
      <c r="CO671" s="16"/>
    </row>
    <row r="672" spans="1:93" ht="24.95" customHeight="1">
      <c r="A672" s="407" t="str">
        <f ca="1">IFERROR(IF(INDIRECT($A$14&amp;ROW())&lt;&gt;"",COUNTIF(Summary!$B$30:$B$1105,INDIRECT($A$14&amp;ROW())),""),"")</f>
        <v/>
      </c>
      <c r="B672" s="34"/>
      <c r="C672" s="16"/>
      <c r="E672" s="15"/>
      <c r="F672" s="16"/>
      <c r="H672" s="15"/>
      <c r="I672" s="16"/>
      <c r="K672" s="15"/>
      <c r="L672" s="16"/>
      <c r="N672" s="15"/>
      <c r="O672" s="16"/>
      <c r="Q672" s="15"/>
      <c r="R672" s="16"/>
      <c r="T672" s="15"/>
      <c r="U672" s="16"/>
      <c r="W672" s="15"/>
      <c r="X672" s="16"/>
      <c r="Z672" s="15"/>
      <c r="AA672" s="16"/>
      <c r="AC672" s="15"/>
      <c r="AD672" s="16"/>
      <c r="AF672" s="15"/>
      <c r="AG672" s="16"/>
      <c r="AI672" s="15"/>
      <c r="AJ672" s="16"/>
      <c r="AL672" s="15"/>
      <c r="AM672" s="16"/>
      <c r="AO672" s="15"/>
      <c r="AP672" s="16"/>
      <c r="AR672" s="15"/>
      <c r="AS672" s="16"/>
      <c r="AU672" s="15"/>
      <c r="AV672" s="16"/>
      <c r="AX672" s="15"/>
      <c r="AY672" s="400"/>
      <c r="BA672" s="403"/>
      <c r="BB672" s="404"/>
      <c r="BD672" s="403"/>
      <c r="BE672" s="404"/>
      <c r="BG672" s="403"/>
      <c r="BH672" s="404"/>
      <c r="BJ672" s="403"/>
      <c r="BK672" s="404"/>
      <c r="BM672" s="403"/>
      <c r="BN672" s="404">
        <v>1</v>
      </c>
      <c r="BP672" s="15"/>
      <c r="BQ672" s="16"/>
      <c r="BS672" s="15"/>
      <c r="BT672" s="16"/>
      <c r="BV672" s="15"/>
      <c r="BW672" s="16"/>
      <c r="BY672" s="15"/>
      <c r="BZ672" s="16"/>
      <c r="CB672" s="15"/>
      <c r="CC672" s="16"/>
      <c r="CE672" s="15"/>
      <c r="CF672" s="16"/>
      <c r="CH672" s="15"/>
      <c r="CI672" s="16"/>
      <c r="CK672" s="234"/>
      <c r="CL672" s="235"/>
      <c r="CN672" s="15"/>
      <c r="CO672" s="16"/>
    </row>
    <row r="673" spans="1:93" ht="24.95" customHeight="1">
      <c r="A673" s="407" t="str">
        <f ca="1">IFERROR(IF(INDIRECT($A$14&amp;ROW())&lt;&gt;"",COUNTIF(Summary!$B$30:$B$1105,INDIRECT($A$14&amp;ROW())),""),"")</f>
        <v/>
      </c>
      <c r="B673" s="34"/>
      <c r="C673" s="16"/>
      <c r="E673" s="15"/>
      <c r="F673" s="16"/>
      <c r="H673" s="15"/>
      <c r="I673" s="16"/>
      <c r="K673" s="15"/>
      <c r="L673" s="16"/>
      <c r="N673" s="15"/>
      <c r="O673" s="16"/>
      <c r="Q673" s="15"/>
      <c r="R673" s="16"/>
      <c r="T673" s="15"/>
      <c r="U673" s="16"/>
      <c r="W673" s="15"/>
      <c r="X673" s="16"/>
      <c r="Z673" s="15"/>
      <c r="AA673" s="16"/>
      <c r="AC673" s="15"/>
      <c r="AD673" s="16"/>
      <c r="AF673" s="15"/>
      <c r="AG673" s="16"/>
      <c r="AI673" s="15"/>
      <c r="AJ673" s="16"/>
      <c r="AL673" s="15"/>
      <c r="AM673" s="16"/>
      <c r="AO673" s="15"/>
      <c r="AP673" s="16"/>
      <c r="AR673" s="15"/>
      <c r="AS673" s="16"/>
      <c r="AU673" s="15"/>
      <c r="AV673" s="16"/>
      <c r="AX673" s="15"/>
      <c r="AY673" s="400"/>
      <c r="BA673" s="403"/>
      <c r="BB673" s="404"/>
      <c r="BD673" s="403"/>
      <c r="BE673" s="404"/>
      <c r="BG673" s="403"/>
      <c r="BH673" s="404"/>
      <c r="BJ673" s="403"/>
      <c r="BK673" s="404"/>
      <c r="BM673" s="403"/>
      <c r="BN673" s="404">
        <v>1</v>
      </c>
      <c r="BP673" s="15"/>
      <c r="BQ673" s="16"/>
      <c r="BS673" s="15"/>
      <c r="BT673" s="16"/>
      <c r="BV673" s="15"/>
      <c r="BW673" s="16"/>
      <c r="BY673" s="15"/>
      <c r="BZ673" s="16"/>
      <c r="CB673" s="15"/>
      <c r="CC673" s="16"/>
      <c r="CE673" s="15"/>
      <c r="CF673" s="16"/>
      <c r="CH673" s="15"/>
      <c r="CI673" s="16"/>
      <c r="CK673" s="234"/>
      <c r="CL673" s="235"/>
      <c r="CN673" s="15"/>
      <c r="CO673" s="16"/>
    </row>
    <row r="674" spans="1:93" ht="24.95" customHeight="1">
      <c r="A674" s="407" t="str">
        <f ca="1">IFERROR(IF(INDIRECT($A$14&amp;ROW())&lt;&gt;"",COUNTIF(Summary!$B$30:$B$1105,INDIRECT($A$14&amp;ROW())),""),"")</f>
        <v/>
      </c>
      <c r="B674" s="34"/>
      <c r="C674" s="16"/>
      <c r="E674" s="15"/>
      <c r="F674" s="16"/>
      <c r="H674" s="15"/>
      <c r="I674" s="16"/>
      <c r="K674" s="15"/>
      <c r="L674" s="16"/>
      <c r="N674" s="15"/>
      <c r="O674" s="16"/>
      <c r="Q674" s="15"/>
      <c r="R674" s="16"/>
      <c r="T674" s="15"/>
      <c r="U674" s="16"/>
      <c r="W674" s="15"/>
      <c r="X674" s="16"/>
      <c r="Z674" s="15"/>
      <c r="AA674" s="16"/>
      <c r="AC674" s="15"/>
      <c r="AD674" s="16"/>
      <c r="AF674" s="15"/>
      <c r="AG674" s="16"/>
      <c r="AI674" s="15"/>
      <c r="AJ674" s="16"/>
      <c r="AL674" s="15"/>
      <c r="AM674" s="16"/>
      <c r="AO674" s="15"/>
      <c r="AP674" s="16"/>
      <c r="AR674" s="15"/>
      <c r="AS674" s="16"/>
      <c r="AU674" s="15"/>
      <c r="AV674" s="16"/>
      <c r="AX674" s="15"/>
      <c r="AY674" s="400"/>
      <c r="BA674" s="403"/>
      <c r="BB674" s="404"/>
      <c r="BD674" s="403"/>
      <c r="BE674" s="404"/>
      <c r="BG674" s="403"/>
      <c r="BH674" s="404"/>
      <c r="BJ674" s="403"/>
      <c r="BK674" s="404"/>
      <c r="BM674" s="403"/>
      <c r="BN674" s="404">
        <v>1</v>
      </c>
      <c r="BP674" s="15"/>
      <c r="BQ674" s="16"/>
      <c r="BS674" s="15"/>
      <c r="BT674" s="16"/>
      <c r="BV674" s="15"/>
      <c r="BW674" s="16"/>
      <c r="BY674" s="15"/>
      <c r="BZ674" s="16"/>
      <c r="CB674" s="15"/>
      <c r="CC674" s="16"/>
      <c r="CE674" s="15"/>
      <c r="CF674" s="16"/>
      <c r="CH674" s="15"/>
      <c r="CI674" s="16"/>
      <c r="CK674" s="234"/>
      <c r="CL674" s="235"/>
      <c r="CN674" s="15"/>
      <c r="CO674" s="16"/>
    </row>
    <row r="675" spans="1:93" ht="24.95" customHeight="1">
      <c r="A675" s="407" t="str">
        <f ca="1">IFERROR(IF(INDIRECT($A$14&amp;ROW())&lt;&gt;"",COUNTIF(Summary!$B$30:$B$1105,INDIRECT($A$14&amp;ROW())),""),"")</f>
        <v/>
      </c>
      <c r="B675" s="34"/>
      <c r="C675" s="16"/>
      <c r="E675" s="15"/>
      <c r="F675" s="16"/>
      <c r="H675" s="15"/>
      <c r="I675" s="16"/>
      <c r="K675" s="15"/>
      <c r="L675" s="16"/>
      <c r="N675" s="15"/>
      <c r="O675" s="16"/>
      <c r="Q675" s="15"/>
      <c r="R675" s="16"/>
      <c r="T675" s="15"/>
      <c r="U675" s="16"/>
      <c r="W675" s="15"/>
      <c r="X675" s="16"/>
      <c r="Z675" s="15"/>
      <c r="AA675" s="16"/>
      <c r="AC675" s="15"/>
      <c r="AD675" s="16"/>
      <c r="AF675" s="15"/>
      <c r="AG675" s="16"/>
      <c r="AI675" s="15"/>
      <c r="AJ675" s="16"/>
      <c r="AL675" s="15"/>
      <c r="AM675" s="16"/>
      <c r="AO675" s="15"/>
      <c r="AP675" s="16"/>
      <c r="AR675" s="15"/>
      <c r="AS675" s="16"/>
      <c r="AU675" s="15"/>
      <c r="AV675" s="16"/>
      <c r="AX675" s="15"/>
      <c r="AY675" s="400"/>
      <c r="BA675" s="403"/>
      <c r="BB675" s="404"/>
      <c r="BD675" s="403"/>
      <c r="BE675" s="404"/>
      <c r="BG675" s="403"/>
      <c r="BH675" s="404"/>
      <c r="BJ675" s="403"/>
      <c r="BK675" s="404"/>
      <c r="BM675" s="403"/>
      <c r="BN675" s="404">
        <v>1</v>
      </c>
      <c r="BP675" s="15"/>
      <c r="BQ675" s="16"/>
      <c r="BS675" s="15"/>
      <c r="BT675" s="16"/>
      <c r="BV675" s="15"/>
      <c r="BW675" s="16"/>
      <c r="BY675" s="15"/>
      <c r="BZ675" s="16"/>
      <c r="CB675" s="15"/>
      <c r="CC675" s="16"/>
      <c r="CE675" s="15"/>
      <c r="CF675" s="16"/>
      <c r="CH675" s="15"/>
      <c r="CI675" s="16"/>
      <c r="CK675" s="234"/>
      <c r="CL675" s="235"/>
      <c r="CN675" s="15"/>
      <c r="CO675" s="16"/>
    </row>
    <row r="676" spans="1:93" ht="24.95" customHeight="1">
      <c r="A676" s="407" t="str">
        <f ca="1">IFERROR(IF(INDIRECT($A$14&amp;ROW())&lt;&gt;"",COUNTIF(Summary!$B$30:$B$1105,INDIRECT($A$14&amp;ROW())),""),"")</f>
        <v/>
      </c>
      <c r="B676" s="34"/>
      <c r="C676" s="16"/>
      <c r="E676" s="15"/>
      <c r="F676" s="16"/>
      <c r="H676" s="15"/>
      <c r="I676" s="16"/>
      <c r="K676" s="15"/>
      <c r="L676" s="16"/>
      <c r="N676" s="15"/>
      <c r="O676" s="16"/>
      <c r="Q676" s="15"/>
      <c r="R676" s="16"/>
      <c r="T676" s="15"/>
      <c r="U676" s="16"/>
      <c r="W676" s="15"/>
      <c r="X676" s="16"/>
      <c r="Z676" s="15"/>
      <c r="AA676" s="16"/>
      <c r="AC676" s="15"/>
      <c r="AD676" s="16"/>
      <c r="AF676" s="15"/>
      <c r="AG676" s="16"/>
      <c r="AI676" s="15"/>
      <c r="AJ676" s="16"/>
      <c r="AL676" s="15"/>
      <c r="AM676" s="16"/>
      <c r="AO676" s="15"/>
      <c r="AP676" s="16"/>
      <c r="AR676" s="15"/>
      <c r="AS676" s="16"/>
      <c r="AU676" s="15"/>
      <c r="AV676" s="16"/>
      <c r="AX676" s="15"/>
      <c r="AY676" s="400"/>
      <c r="BA676" s="403"/>
      <c r="BB676" s="404"/>
      <c r="BD676" s="403"/>
      <c r="BE676" s="404"/>
      <c r="BG676" s="403"/>
      <c r="BH676" s="404"/>
      <c r="BJ676" s="403"/>
      <c r="BK676" s="404"/>
      <c r="BM676" s="403"/>
      <c r="BN676" s="404">
        <v>1</v>
      </c>
      <c r="BP676" s="15"/>
      <c r="BQ676" s="16"/>
      <c r="BS676" s="15"/>
      <c r="BT676" s="16"/>
      <c r="BV676" s="15"/>
      <c r="BW676" s="16"/>
      <c r="BY676" s="15"/>
      <c r="BZ676" s="16"/>
      <c r="CB676" s="15"/>
      <c r="CC676" s="16"/>
      <c r="CE676" s="15"/>
      <c r="CF676" s="16"/>
      <c r="CH676" s="15"/>
      <c r="CI676" s="16"/>
      <c r="CK676" s="234"/>
      <c r="CL676" s="235"/>
      <c r="CN676" s="15"/>
      <c r="CO676" s="16"/>
    </row>
    <row r="677" spans="1:93" ht="24.95" customHeight="1">
      <c r="A677" s="407" t="str">
        <f ca="1">IFERROR(IF(INDIRECT($A$14&amp;ROW())&lt;&gt;"",COUNTIF(Summary!$B$30:$B$1105,INDIRECT($A$14&amp;ROW())),""),"")</f>
        <v/>
      </c>
      <c r="B677" s="34"/>
      <c r="C677" s="16"/>
      <c r="E677" s="15"/>
      <c r="F677" s="16"/>
      <c r="H677" s="15"/>
      <c r="I677" s="16"/>
      <c r="K677" s="15"/>
      <c r="L677" s="16"/>
      <c r="N677" s="15"/>
      <c r="O677" s="16"/>
      <c r="Q677" s="15"/>
      <c r="R677" s="16"/>
      <c r="T677" s="15"/>
      <c r="U677" s="16"/>
      <c r="W677" s="15"/>
      <c r="X677" s="16"/>
      <c r="Z677" s="15"/>
      <c r="AA677" s="16"/>
      <c r="AC677" s="15"/>
      <c r="AD677" s="16"/>
      <c r="AF677" s="15"/>
      <c r="AG677" s="16"/>
      <c r="AI677" s="15"/>
      <c r="AJ677" s="16"/>
      <c r="AL677" s="15"/>
      <c r="AM677" s="16"/>
      <c r="AO677" s="15"/>
      <c r="AP677" s="16"/>
      <c r="AR677" s="15"/>
      <c r="AS677" s="16"/>
      <c r="AU677" s="15"/>
      <c r="AV677" s="16"/>
      <c r="AX677" s="15"/>
      <c r="AY677" s="400"/>
      <c r="BA677" s="403"/>
      <c r="BB677" s="404"/>
      <c r="BD677" s="403"/>
      <c r="BE677" s="404"/>
      <c r="BG677" s="403"/>
      <c r="BH677" s="404"/>
      <c r="BJ677" s="403"/>
      <c r="BK677" s="404"/>
      <c r="BM677" s="403"/>
      <c r="BN677" s="404">
        <v>1</v>
      </c>
      <c r="BP677" s="15"/>
      <c r="BQ677" s="16"/>
      <c r="BS677" s="15"/>
      <c r="BT677" s="16"/>
      <c r="BV677" s="15"/>
      <c r="BW677" s="16"/>
      <c r="BY677" s="15"/>
      <c r="BZ677" s="16"/>
      <c r="CB677" s="15"/>
      <c r="CC677" s="16"/>
      <c r="CE677" s="15"/>
      <c r="CF677" s="16"/>
      <c r="CH677" s="15"/>
      <c r="CI677" s="16"/>
      <c r="CK677" s="234"/>
      <c r="CL677" s="235"/>
      <c r="CN677" s="15"/>
      <c r="CO677" s="16"/>
    </row>
    <row r="678" spans="1:93" ht="24.95" customHeight="1">
      <c r="A678" s="407" t="str">
        <f ca="1">IFERROR(IF(INDIRECT($A$14&amp;ROW())&lt;&gt;"",COUNTIF(Summary!$B$30:$B$1105,INDIRECT($A$14&amp;ROW())),""),"")</f>
        <v/>
      </c>
      <c r="B678" s="34"/>
      <c r="C678" s="16"/>
      <c r="E678" s="15"/>
      <c r="F678" s="16"/>
      <c r="H678" s="15"/>
      <c r="I678" s="16"/>
      <c r="K678" s="15"/>
      <c r="L678" s="16"/>
      <c r="N678" s="15"/>
      <c r="O678" s="16"/>
      <c r="Q678" s="15"/>
      <c r="R678" s="16"/>
      <c r="T678" s="15"/>
      <c r="U678" s="16"/>
      <c r="W678" s="15"/>
      <c r="X678" s="16"/>
      <c r="Z678" s="15"/>
      <c r="AA678" s="16"/>
      <c r="AC678" s="15"/>
      <c r="AD678" s="16"/>
      <c r="AF678" s="15"/>
      <c r="AG678" s="16"/>
      <c r="AI678" s="15"/>
      <c r="AJ678" s="16"/>
      <c r="AL678" s="15"/>
      <c r="AM678" s="16"/>
      <c r="AO678" s="15"/>
      <c r="AP678" s="16"/>
      <c r="AR678" s="15"/>
      <c r="AS678" s="16"/>
      <c r="AU678" s="15"/>
      <c r="AV678" s="16"/>
      <c r="AX678" s="15"/>
      <c r="AY678" s="400"/>
      <c r="BA678" s="403"/>
      <c r="BB678" s="404"/>
      <c r="BD678" s="403"/>
      <c r="BE678" s="404"/>
      <c r="BG678" s="403"/>
      <c r="BH678" s="404"/>
      <c r="BJ678" s="403"/>
      <c r="BK678" s="404"/>
      <c r="BM678" s="403"/>
      <c r="BN678" s="404">
        <v>1</v>
      </c>
      <c r="BP678" s="15"/>
      <c r="BQ678" s="16"/>
      <c r="BS678" s="15"/>
      <c r="BT678" s="16"/>
      <c r="BV678" s="15"/>
      <c r="BW678" s="16"/>
      <c r="BY678" s="15"/>
      <c r="BZ678" s="16"/>
      <c r="CB678" s="15"/>
      <c r="CC678" s="16"/>
      <c r="CE678" s="15"/>
      <c r="CF678" s="16"/>
      <c r="CH678" s="15"/>
      <c r="CI678" s="16"/>
      <c r="CK678" s="234"/>
      <c r="CL678" s="235"/>
      <c r="CN678" s="15"/>
      <c r="CO678" s="16"/>
    </row>
    <row r="679" spans="1:93" ht="24.95" customHeight="1">
      <c r="A679" s="407" t="str">
        <f ca="1">IFERROR(IF(INDIRECT($A$14&amp;ROW())&lt;&gt;"",COUNTIF(Summary!$B$30:$B$1105,INDIRECT($A$14&amp;ROW())),""),"")</f>
        <v/>
      </c>
      <c r="B679" s="34"/>
      <c r="C679" s="16"/>
      <c r="E679" s="15"/>
      <c r="F679" s="16"/>
      <c r="H679" s="15"/>
      <c r="I679" s="16"/>
      <c r="K679" s="15"/>
      <c r="L679" s="16"/>
      <c r="N679" s="15"/>
      <c r="O679" s="16"/>
      <c r="Q679" s="15"/>
      <c r="R679" s="16"/>
      <c r="T679" s="15"/>
      <c r="U679" s="16"/>
      <c r="W679" s="15"/>
      <c r="X679" s="16"/>
      <c r="Z679" s="15"/>
      <c r="AA679" s="16"/>
      <c r="AC679" s="15"/>
      <c r="AD679" s="16"/>
      <c r="AF679" s="15"/>
      <c r="AG679" s="16"/>
      <c r="AI679" s="15"/>
      <c r="AJ679" s="16"/>
      <c r="AL679" s="15"/>
      <c r="AM679" s="16"/>
      <c r="AO679" s="15"/>
      <c r="AP679" s="16"/>
      <c r="AR679" s="15"/>
      <c r="AS679" s="16"/>
      <c r="AU679" s="15"/>
      <c r="AV679" s="16"/>
      <c r="AX679" s="15"/>
      <c r="AY679" s="400"/>
      <c r="BA679" s="403"/>
      <c r="BB679" s="404"/>
      <c r="BD679" s="403"/>
      <c r="BE679" s="404"/>
      <c r="BG679" s="403"/>
      <c r="BH679" s="404"/>
      <c r="BJ679" s="403"/>
      <c r="BK679" s="404"/>
      <c r="BM679" s="403"/>
      <c r="BN679" s="404">
        <v>1</v>
      </c>
      <c r="BP679" s="15"/>
      <c r="BQ679" s="16"/>
      <c r="BS679" s="15"/>
      <c r="BT679" s="16"/>
      <c r="BV679" s="15"/>
      <c r="BW679" s="16"/>
      <c r="BY679" s="15"/>
      <c r="BZ679" s="16"/>
      <c r="CB679" s="15"/>
      <c r="CC679" s="16"/>
      <c r="CE679" s="15"/>
      <c r="CF679" s="16"/>
      <c r="CH679" s="15"/>
      <c r="CI679" s="16"/>
      <c r="CK679" s="234"/>
      <c r="CL679" s="235"/>
      <c r="CN679" s="15"/>
      <c r="CO679" s="16"/>
    </row>
    <row r="680" spans="1:93" ht="24.95" customHeight="1">
      <c r="A680" s="407" t="str">
        <f ca="1">IFERROR(IF(INDIRECT($A$14&amp;ROW())&lt;&gt;"",COUNTIF(Summary!$B$30:$B$1105,INDIRECT($A$14&amp;ROW())),""),"")</f>
        <v/>
      </c>
      <c r="B680" s="34"/>
      <c r="C680" s="16"/>
      <c r="E680" s="15"/>
      <c r="F680" s="16"/>
      <c r="H680" s="15"/>
      <c r="I680" s="16"/>
      <c r="K680" s="15"/>
      <c r="L680" s="16"/>
      <c r="N680" s="15"/>
      <c r="O680" s="16"/>
      <c r="Q680" s="15"/>
      <c r="R680" s="16"/>
      <c r="T680" s="15"/>
      <c r="U680" s="16"/>
      <c r="W680" s="15"/>
      <c r="X680" s="16"/>
      <c r="Z680" s="15"/>
      <c r="AA680" s="16"/>
      <c r="AC680" s="15"/>
      <c r="AD680" s="16"/>
      <c r="AF680" s="15"/>
      <c r="AG680" s="16"/>
      <c r="AI680" s="15"/>
      <c r="AJ680" s="16"/>
      <c r="AL680" s="15"/>
      <c r="AM680" s="16"/>
      <c r="AO680" s="15"/>
      <c r="AP680" s="16"/>
      <c r="AR680" s="15"/>
      <c r="AS680" s="16"/>
      <c r="AU680" s="15"/>
      <c r="AV680" s="16"/>
      <c r="AX680" s="15"/>
      <c r="AY680" s="400"/>
      <c r="BA680" s="403"/>
      <c r="BB680" s="404"/>
      <c r="BD680" s="403"/>
      <c r="BE680" s="404"/>
      <c r="BG680" s="403"/>
      <c r="BH680" s="404"/>
      <c r="BJ680" s="403"/>
      <c r="BK680" s="404"/>
      <c r="BM680" s="403"/>
      <c r="BN680" s="404">
        <v>1</v>
      </c>
      <c r="BP680" s="15"/>
      <c r="BQ680" s="16"/>
      <c r="BS680" s="15"/>
      <c r="BT680" s="16"/>
      <c r="BV680" s="15"/>
      <c r="BW680" s="16"/>
      <c r="BY680" s="15"/>
      <c r="BZ680" s="16"/>
      <c r="CB680" s="15"/>
      <c r="CC680" s="16"/>
      <c r="CE680" s="15"/>
      <c r="CF680" s="16"/>
      <c r="CH680" s="15"/>
      <c r="CI680" s="16"/>
      <c r="CK680" s="234"/>
      <c r="CL680" s="235"/>
      <c r="CN680" s="15"/>
      <c r="CO680" s="16"/>
    </row>
    <row r="681" spans="1:93" ht="24.95" customHeight="1">
      <c r="A681" s="407" t="str">
        <f ca="1">IFERROR(IF(INDIRECT($A$14&amp;ROW())&lt;&gt;"",COUNTIF(Summary!$B$30:$B$1105,INDIRECT($A$14&amp;ROW())),""),"")</f>
        <v/>
      </c>
      <c r="B681" s="34"/>
      <c r="C681" s="16"/>
      <c r="E681" s="15"/>
      <c r="F681" s="16"/>
      <c r="H681" s="15"/>
      <c r="I681" s="16"/>
      <c r="K681" s="15"/>
      <c r="L681" s="16"/>
      <c r="N681" s="15"/>
      <c r="O681" s="16"/>
      <c r="Q681" s="15"/>
      <c r="R681" s="16"/>
      <c r="T681" s="15"/>
      <c r="U681" s="16"/>
      <c r="W681" s="15"/>
      <c r="X681" s="16"/>
      <c r="Z681" s="15"/>
      <c r="AA681" s="16"/>
      <c r="AC681" s="15"/>
      <c r="AD681" s="16"/>
      <c r="AF681" s="15"/>
      <c r="AG681" s="16"/>
      <c r="AI681" s="15"/>
      <c r="AJ681" s="16"/>
      <c r="AL681" s="15"/>
      <c r="AM681" s="16"/>
      <c r="AO681" s="15"/>
      <c r="AP681" s="16"/>
      <c r="AR681" s="15"/>
      <c r="AS681" s="16"/>
      <c r="AU681" s="15"/>
      <c r="AV681" s="16"/>
      <c r="AX681" s="15"/>
      <c r="AY681" s="400"/>
      <c r="BA681" s="403"/>
      <c r="BB681" s="404"/>
      <c r="BD681" s="403"/>
      <c r="BE681" s="404"/>
      <c r="BG681" s="403"/>
      <c r="BH681" s="404"/>
      <c r="BJ681" s="403"/>
      <c r="BK681" s="404"/>
      <c r="BM681" s="403"/>
      <c r="BN681" s="404">
        <v>1</v>
      </c>
      <c r="BP681" s="15"/>
      <c r="BQ681" s="16"/>
      <c r="BS681" s="15"/>
      <c r="BT681" s="16"/>
      <c r="BV681" s="15"/>
      <c r="BW681" s="16"/>
      <c r="BY681" s="15"/>
      <c r="BZ681" s="16"/>
      <c r="CB681" s="15"/>
      <c r="CC681" s="16"/>
      <c r="CE681" s="15"/>
      <c r="CF681" s="16"/>
      <c r="CH681" s="15"/>
      <c r="CI681" s="16"/>
      <c r="CK681" s="234"/>
      <c r="CL681" s="235"/>
      <c r="CN681" s="15"/>
      <c r="CO681" s="16"/>
    </row>
    <row r="682" spans="1:93" ht="24.95" customHeight="1">
      <c r="A682" s="407" t="str">
        <f ca="1">IFERROR(IF(INDIRECT($A$14&amp;ROW())&lt;&gt;"",COUNTIF(Summary!$B$30:$B$1105,INDIRECT($A$14&amp;ROW())),""),"")</f>
        <v/>
      </c>
      <c r="B682" s="34"/>
      <c r="C682" s="16"/>
      <c r="E682" s="15"/>
      <c r="F682" s="16"/>
      <c r="H682" s="15"/>
      <c r="I682" s="16"/>
      <c r="K682" s="15"/>
      <c r="L682" s="16"/>
      <c r="N682" s="15"/>
      <c r="O682" s="16"/>
      <c r="Q682" s="15"/>
      <c r="R682" s="16"/>
      <c r="T682" s="15"/>
      <c r="U682" s="16"/>
      <c r="W682" s="15"/>
      <c r="X682" s="16"/>
      <c r="Z682" s="15"/>
      <c r="AA682" s="16"/>
      <c r="AC682" s="15"/>
      <c r="AD682" s="16"/>
      <c r="AF682" s="15"/>
      <c r="AG682" s="16"/>
      <c r="AI682" s="15"/>
      <c r="AJ682" s="16"/>
      <c r="AL682" s="15"/>
      <c r="AM682" s="16"/>
      <c r="AO682" s="15"/>
      <c r="AP682" s="16"/>
      <c r="AR682" s="15"/>
      <c r="AS682" s="16"/>
      <c r="AU682" s="15"/>
      <c r="AV682" s="16"/>
      <c r="AX682" s="15"/>
      <c r="AY682" s="400"/>
      <c r="BA682" s="403"/>
      <c r="BB682" s="404"/>
      <c r="BD682" s="403"/>
      <c r="BE682" s="404"/>
      <c r="BG682" s="403"/>
      <c r="BH682" s="404"/>
      <c r="BJ682" s="403"/>
      <c r="BK682" s="404"/>
      <c r="BM682" s="403"/>
      <c r="BN682" s="404">
        <v>1</v>
      </c>
      <c r="BP682" s="15"/>
      <c r="BQ682" s="16"/>
      <c r="BS682" s="15"/>
      <c r="BT682" s="16"/>
      <c r="BV682" s="15"/>
      <c r="BW682" s="16"/>
      <c r="BY682" s="15"/>
      <c r="BZ682" s="16"/>
      <c r="CB682" s="15"/>
      <c r="CC682" s="16"/>
      <c r="CE682" s="15"/>
      <c r="CF682" s="16"/>
      <c r="CH682" s="15"/>
      <c r="CI682" s="16"/>
      <c r="CK682" s="234"/>
      <c r="CL682" s="235"/>
      <c r="CN682" s="15"/>
      <c r="CO682" s="16"/>
    </row>
    <row r="683" spans="1:93" ht="24.95" customHeight="1">
      <c r="A683" s="407" t="str">
        <f ca="1">IFERROR(IF(INDIRECT($A$14&amp;ROW())&lt;&gt;"",COUNTIF(Summary!$B$30:$B$1105,INDIRECT($A$14&amp;ROW())),""),"")</f>
        <v/>
      </c>
      <c r="B683" s="34"/>
      <c r="C683" s="16"/>
      <c r="E683" s="15"/>
      <c r="F683" s="16"/>
      <c r="H683" s="15"/>
      <c r="I683" s="16"/>
      <c r="K683" s="15"/>
      <c r="L683" s="16"/>
      <c r="N683" s="15"/>
      <c r="O683" s="16"/>
      <c r="Q683" s="15"/>
      <c r="R683" s="16"/>
      <c r="T683" s="15"/>
      <c r="U683" s="16"/>
      <c r="W683" s="15"/>
      <c r="X683" s="16"/>
      <c r="Z683" s="15"/>
      <c r="AA683" s="16"/>
      <c r="AC683" s="15"/>
      <c r="AD683" s="16"/>
      <c r="AF683" s="15"/>
      <c r="AG683" s="16"/>
      <c r="AI683" s="15"/>
      <c r="AJ683" s="16"/>
      <c r="AL683" s="15"/>
      <c r="AM683" s="16"/>
      <c r="AO683" s="15"/>
      <c r="AP683" s="16"/>
      <c r="AR683" s="15"/>
      <c r="AS683" s="16"/>
      <c r="AU683" s="15"/>
      <c r="AV683" s="16"/>
      <c r="AX683" s="15"/>
      <c r="AY683" s="400"/>
      <c r="BA683" s="403"/>
      <c r="BB683" s="404"/>
      <c r="BD683" s="403"/>
      <c r="BE683" s="404"/>
      <c r="BG683" s="403"/>
      <c r="BH683" s="404"/>
      <c r="BJ683" s="403"/>
      <c r="BK683" s="404"/>
      <c r="BM683" s="403"/>
      <c r="BN683" s="404">
        <v>1</v>
      </c>
      <c r="BP683" s="15"/>
      <c r="BQ683" s="16"/>
      <c r="BS683" s="15"/>
      <c r="BT683" s="16"/>
      <c r="BV683" s="15"/>
      <c r="BW683" s="16"/>
      <c r="BY683" s="15"/>
      <c r="BZ683" s="16"/>
      <c r="CB683" s="15"/>
      <c r="CC683" s="16"/>
      <c r="CE683" s="15"/>
      <c r="CF683" s="16"/>
      <c r="CH683" s="15"/>
      <c r="CI683" s="16"/>
      <c r="CK683" s="234"/>
      <c r="CL683" s="235"/>
      <c r="CN683" s="15"/>
      <c r="CO683" s="16"/>
    </row>
    <row r="684" spans="1:93" ht="24.95" customHeight="1">
      <c r="A684" s="407" t="str">
        <f ca="1">IFERROR(IF(INDIRECT($A$14&amp;ROW())&lt;&gt;"",COUNTIF(Summary!$B$30:$B$1105,INDIRECT($A$14&amp;ROW())),""),"")</f>
        <v/>
      </c>
      <c r="B684" s="34"/>
      <c r="C684" s="16"/>
      <c r="E684" s="15"/>
      <c r="F684" s="16"/>
      <c r="H684" s="15"/>
      <c r="I684" s="16"/>
      <c r="K684" s="15"/>
      <c r="L684" s="16"/>
      <c r="N684" s="15"/>
      <c r="O684" s="16"/>
      <c r="Q684" s="15"/>
      <c r="R684" s="16"/>
      <c r="T684" s="15"/>
      <c r="U684" s="16"/>
      <c r="W684" s="15"/>
      <c r="X684" s="16"/>
      <c r="Z684" s="15"/>
      <c r="AA684" s="16"/>
      <c r="AC684" s="15"/>
      <c r="AD684" s="16"/>
      <c r="AF684" s="15"/>
      <c r="AG684" s="16"/>
      <c r="AI684" s="15"/>
      <c r="AJ684" s="16"/>
      <c r="AL684" s="15"/>
      <c r="AM684" s="16"/>
      <c r="AO684" s="15"/>
      <c r="AP684" s="16"/>
      <c r="AR684" s="15"/>
      <c r="AS684" s="16"/>
      <c r="AU684" s="15"/>
      <c r="AV684" s="16"/>
      <c r="AX684" s="15"/>
      <c r="AY684" s="400"/>
      <c r="BA684" s="403"/>
      <c r="BB684" s="404"/>
      <c r="BD684" s="403"/>
      <c r="BE684" s="404"/>
      <c r="BG684" s="403"/>
      <c r="BH684" s="404"/>
      <c r="BJ684" s="403"/>
      <c r="BK684" s="404"/>
      <c r="BM684" s="403"/>
      <c r="BN684" s="404">
        <v>1</v>
      </c>
      <c r="BP684" s="15"/>
      <c r="BQ684" s="16"/>
      <c r="BS684" s="15"/>
      <c r="BT684" s="16"/>
      <c r="BV684" s="15"/>
      <c r="BW684" s="16"/>
      <c r="BY684" s="15"/>
      <c r="BZ684" s="16"/>
      <c r="CB684" s="15"/>
      <c r="CC684" s="16"/>
      <c r="CE684" s="15"/>
      <c r="CF684" s="16"/>
      <c r="CH684" s="15"/>
      <c r="CI684" s="16"/>
      <c r="CK684" s="234"/>
      <c r="CL684" s="235"/>
      <c r="CN684" s="15"/>
      <c r="CO684" s="16"/>
    </row>
    <row r="685" spans="1:93" ht="24.95" customHeight="1">
      <c r="A685" s="407" t="str">
        <f ca="1">IFERROR(IF(INDIRECT($A$14&amp;ROW())&lt;&gt;"",COUNTIF(Summary!$B$30:$B$1105,INDIRECT($A$14&amp;ROW())),""),"")</f>
        <v/>
      </c>
      <c r="B685" s="34"/>
      <c r="C685" s="16"/>
      <c r="E685" s="15"/>
      <c r="F685" s="16"/>
      <c r="H685" s="15"/>
      <c r="I685" s="16"/>
      <c r="K685" s="15"/>
      <c r="L685" s="16"/>
      <c r="N685" s="15"/>
      <c r="O685" s="16"/>
      <c r="Q685" s="15"/>
      <c r="R685" s="16"/>
      <c r="T685" s="15"/>
      <c r="U685" s="16"/>
      <c r="W685" s="15"/>
      <c r="X685" s="16"/>
      <c r="Z685" s="15"/>
      <c r="AA685" s="16"/>
      <c r="AC685" s="15"/>
      <c r="AD685" s="16"/>
      <c r="AF685" s="15"/>
      <c r="AG685" s="16"/>
      <c r="AI685" s="15"/>
      <c r="AJ685" s="16"/>
      <c r="AL685" s="15"/>
      <c r="AM685" s="16"/>
      <c r="AO685" s="15"/>
      <c r="AP685" s="16"/>
      <c r="AR685" s="15"/>
      <c r="AS685" s="16"/>
      <c r="AU685" s="15"/>
      <c r="AV685" s="16"/>
      <c r="AX685" s="15"/>
      <c r="AY685" s="400"/>
      <c r="BA685" s="403"/>
      <c r="BB685" s="404"/>
      <c r="BD685" s="403"/>
      <c r="BE685" s="404"/>
      <c r="BG685" s="403"/>
      <c r="BH685" s="404"/>
      <c r="BJ685" s="403"/>
      <c r="BK685" s="404"/>
      <c r="BM685" s="403"/>
      <c r="BN685" s="404">
        <v>1</v>
      </c>
      <c r="BP685" s="15"/>
      <c r="BQ685" s="16"/>
      <c r="BS685" s="15"/>
      <c r="BT685" s="16"/>
      <c r="BV685" s="15"/>
      <c r="BW685" s="16"/>
      <c r="BY685" s="15"/>
      <c r="BZ685" s="16"/>
      <c r="CB685" s="15"/>
      <c r="CC685" s="16"/>
      <c r="CE685" s="15"/>
      <c r="CF685" s="16"/>
      <c r="CH685" s="15"/>
      <c r="CI685" s="16"/>
      <c r="CK685" s="234"/>
      <c r="CL685" s="235"/>
      <c r="CN685" s="15"/>
      <c r="CO685" s="16"/>
    </row>
    <row r="686" spans="1:93" ht="24.95" customHeight="1">
      <c r="A686" s="407" t="str">
        <f ca="1">IFERROR(IF(INDIRECT($A$14&amp;ROW())&lt;&gt;"",COUNTIF(Summary!$B$30:$B$1105,INDIRECT($A$14&amp;ROW())),""),"")</f>
        <v/>
      </c>
      <c r="B686" s="34"/>
      <c r="C686" s="16"/>
      <c r="E686" s="15"/>
      <c r="F686" s="16"/>
      <c r="H686" s="15"/>
      <c r="I686" s="16"/>
      <c r="K686" s="15"/>
      <c r="L686" s="16"/>
      <c r="N686" s="15"/>
      <c r="O686" s="16"/>
      <c r="Q686" s="15"/>
      <c r="R686" s="16"/>
      <c r="T686" s="15"/>
      <c r="U686" s="16"/>
      <c r="W686" s="15"/>
      <c r="X686" s="16"/>
      <c r="Z686" s="15"/>
      <c r="AA686" s="16"/>
      <c r="AC686" s="15"/>
      <c r="AD686" s="16"/>
      <c r="AF686" s="15"/>
      <c r="AG686" s="16"/>
      <c r="AI686" s="15"/>
      <c r="AJ686" s="16"/>
      <c r="AL686" s="15"/>
      <c r="AM686" s="16"/>
      <c r="AO686" s="15"/>
      <c r="AP686" s="16"/>
      <c r="AR686" s="15"/>
      <c r="AS686" s="16"/>
      <c r="AU686" s="15"/>
      <c r="AV686" s="16"/>
      <c r="AX686" s="15"/>
      <c r="AY686" s="400"/>
      <c r="BA686" s="403"/>
      <c r="BB686" s="404"/>
      <c r="BD686" s="403"/>
      <c r="BE686" s="404"/>
      <c r="BG686" s="403"/>
      <c r="BH686" s="404"/>
      <c r="BJ686" s="403"/>
      <c r="BK686" s="404"/>
      <c r="BM686" s="403"/>
      <c r="BN686" s="404">
        <v>1</v>
      </c>
      <c r="BP686" s="15"/>
      <c r="BQ686" s="16"/>
      <c r="BS686" s="15"/>
      <c r="BT686" s="16"/>
      <c r="BV686" s="15"/>
      <c r="BW686" s="16"/>
      <c r="BY686" s="15"/>
      <c r="BZ686" s="16"/>
      <c r="CB686" s="15"/>
      <c r="CC686" s="16"/>
      <c r="CE686" s="15"/>
      <c r="CF686" s="16"/>
      <c r="CH686" s="15"/>
      <c r="CI686" s="16"/>
      <c r="CK686" s="234"/>
      <c r="CL686" s="235"/>
      <c r="CN686" s="15"/>
      <c r="CO686" s="16"/>
    </row>
    <row r="687" spans="1:93" ht="24.95" customHeight="1">
      <c r="A687" s="407" t="str">
        <f ca="1">IFERROR(IF(INDIRECT($A$14&amp;ROW())&lt;&gt;"",COUNTIF(Summary!$B$30:$B$1105,INDIRECT($A$14&amp;ROW())),""),"")</f>
        <v/>
      </c>
      <c r="B687" s="34"/>
      <c r="C687" s="16"/>
      <c r="E687" s="15"/>
      <c r="F687" s="16"/>
      <c r="H687" s="15"/>
      <c r="I687" s="16"/>
      <c r="K687" s="15"/>
      <c r="L687" s="16"/>
      <c r="N687" s="15"/>
      <c r="O687" s="16"/>
      <c r="Q687" s="15"/>
      <c r="R687" s="16"/>
      <c r="T687" s="15"/>
      <c r="U687" s="16"/>
      <c r="W687" s="15"/>
      <c r="X687" s="16"/>
      <c r="Z687" s="15"/>
      <c r="AA687" s="16"/>
      <c r="AC687" s="15"/>
      <c r="AD687" s="16"/>
      <c r="AF687" s="15"/>
      <c r="AG687" s="16"/>
      <c r="AI687" s="15"/>
      <c r="AJ687" s="16"/>
      <c r="AL687" s="15"/>
      <c r="AM687" s="16"/>
      <c r="AO687" s="15"/>
      <c r="AP687" s="16"/>
      <c r="AR687" s="15"/>
      <c r="AS687" s="16"/>
      <c r="AU687" s="15"/>
      <c r="AV687" s="16"/>
      <c r="AX687" s="15"/>
      <c r="AY687" s="400"/>
      <c r="BA687" s="403"/>
      <c r="BB687" s="404"/>
      <c r="BD687" s="403"/>
      <c r="BE687" s="404"/>
      <c r="BG687" s="403"/>
      <c r="BH687" s="404"/>
      <c r="BJ687" s="403"/>
      <c r="BK687" s="404"/>
      <c r="BM687" s="403"/>
      <c r="BN687" s="404">
        <v>1</v>
      </c>
      <c r="BP687" s="15"/>
      <c r="BQ687" s="16"/>
      <c r="BS687" s="15"/>
      <c r="BT687" s="16"/>
      <c r="BV687" s="15"/>
      <c r="BW687" s="16"/>
      <c r="BY687" s="15"/>
      <c r="BZ687" s="16"/>
      <c r="CB687" s="15"/>
      <c r="CC687" s="16"/>
      <c r="CE687" s="15"/>
      <c r="CF687" s="16"/>
      <c r="CH687" s="15"/>
      <c r="CI687" s="16"/>
      <c r="CK687" s="234"/>
      <c r="CL687" s="235"/>
      <c r="CN687" s="15"/>
      <c r="CO687" s="16"/>
    </row>
    <row r="688" spans="1:93" ht="24.95" customHeight="1">
      <c r="A688" s="407" t="str">
        <f ca="1">IFERROR(IF(INDIRECT($A$14&amp;ROW())&lt;&gt;"",COUNTIF(Summary!$B$30:$B$1105,INDIRECT($A$14&amp;ROW())),""),"")</f>
        <v/>
      </c>
      <c r="B688" s="34"/>
      <c r="C688" s="16"/>
      <c r="E688" s="15"/>
      <c r="F688" s="16"/>
      <c r="H688" s="15"/>
      <c r="I688" s="16"/>
      <c r="K688" s="15"/>
      <c r="L688" s="16"/>
      <c r="N688" s="15"/>
      <c r="O688" s="16"/>
      <c r="Q688" s="15"/>
      <c r="R688" s="16"/>
      <c r="T688" s="15"/>
      <c r="U688" s="16"/>
      <c r="W688" s="15"/>
      <c r="X688" s="16"/>
      <c r="Z688" s="15"/>
      <c r="AA688" s="16"/>
      <c r="AC688" s="15"/>
      <c r="AD688" s="16"/>
      <c r="AF688" s="15"/>
      <c r="AG688" s="16"/>
      <c r="AI688" s="15"/>
      <c r="AJ688" s="16"/>
      <c r="AL688" s="15"/>
      <c r="AM688" s="16"/>
      <c r="AO688" s="15"/>
      <c r="AP688" s="16"/>
      <c r="AR688" s="15"/>
      <c r="AS688" s="16"/>
      <c r="AU688" s="15"/>
      <c r="AV688" s="16"/>
      <c r="AX688" s="15"/>
      <c r="AY688" s="400"/>
      <c r="BA688" s="403"/>
      <c r="BB688" s="404"/>
      <c r="BD688" s="403"/>
      <c r="BE688" s="404"/>
      <c r="BG688" s="403"/>
      <c r="BH688" s="404"/>
      <c r="BJ688" s="403"/>
      <c r="BK688" s="404"/>
      <c r="BM688" s="403"/>
      <c r="BN688" s="404">
        <v>1</v>
      </c>
      <c r="BP688" s="15"/>
      <c r="BQ688" s="16"/>
      <c r="BS688" s="15"/>
      <c r="BT688" s="16"/>
      <c r="BV688" s="15"/>
      <c r="BW688" s="16"/>
      <c r="BY688" s="15"/>
      <c r="BZ688" s="16"/>
      <c r="CB688" s="15"/>
      <c r="CC688" s="16"/>
      <c r="CE688" s="15"/>
      <c r="CF688" s="16"/>
      <c r="CH688" s="15"/>
      <c r="CI688" s="16"/>
      <c r="CK688" s="234"/>
      <c r="CL688" s="235"/>
      <c r="CN688" s="15"/>
      <c r="CO688" s="16"/>
    </row>
    <row r="689" spans="1:93" ht="24.95" customHeight="1">
      <c r="A689" s="407" t="str">
        <f ca="1">IFERROR(IF(INDIRECT($A$14&amp;ROW())&lt;&gt;"",COUNTIF(Summary!$B$30:$B$1105,INDIRECT($A$14&amp;ROW())),""),"")</f>
        <v/>
      </c>
      <c r="B689" s="34"/>
      <c r="C689" s="16"/>
      <c r="E689" s="15"/>
      <c r="F689" s="16"/>
      <c r="H689" s="15"/>
      <c r="I689" s="16"/>
      <c r="K689" s="15"/>
      <c r="L689" s="16"/>
      <c r="N689" s="15"/>
      <c r="O689" s="16"/>
      <c r="Q689" s="15"/>
      <c r="R689" s="16"/>
      <c r="T689" s="15"/>
      <c r="U689" s="16"/>
      <c r="W689" s="15"/>
      <c r="X689" s="16"/>
      <c r="Z689" s="15"/>
      <c r="AA689" s="16"/>
      <c r="AC689" s="15"/>
      <c r="AD689" s="16"/>
      <c r="AF689" s="15"/>
      <c r="AG689" s="16"/>
      <c r="AI689" s="15"/>
      <c r="AJ689" s="16"/>
      <c r="AL689" s="15"/>
      <c r="AM689" s="16"/>
      <c r="AO689" s="15"/>
      <c r="AP689" s="16"/>
      <c r="AR689" s="15"/>
      <c r="AS689" s="16"/>
      <c r="AU689" s="15"/>
      <c r="AV689" s="16"/>
      <c r="AX689" s="15"/>
      <c r="AY689" s="400"/>
      <c r="BA689" s="403"/>
      <c r="BB689" s="404"/>
      <c r="BD689" s="403"/>
      <c r="BE689" s="404"/>
      <c r="BG689" s="403"/>
      <c r="BH689" s="404"/>
      <c r="BJ689" s="403"/>
      <c r="BK689" s="404"/>
      <c r="BM689" s="403"/>
      <c r="BN689" s="404">
        <v>2</v>
      </c>
      <c r="BP689" s="15"/>
      <c r="BQ689" s="16"/>
      <c r="BS689" s="15"/>
      <c r="BT689" s="16"/>
      <c r="BV689" s="15"/>
      <c r="BW689" s="16"/>
      <c r="BY689" s="15"/>
      <c r="BZ689" s="16"/>
      <c r="CB689" s="15"/>
      <c r="CC689" s="16"/>
      <c r="CE689" s="15"/>
      <c r="CF689" s="16"/>
      <c r="CH689" s="15"/>
      <c r="CI689" s="16"/>
      <c r="CK689" s="234"/>
      <c r="CL689" s="235"/>
      <c r="CN689" s="15"/>
      <c r="CO689" s="16"/>
    </row>
    <row r="690" spans="1:93" ht="24.95" customHeight="1">
      <c r="A690" s="407" t="str">
        <f ca="1">IFERROR(IF(INDIRECT($A$14&amp;ROW())&lt;&gt;"",COUNTIF(Summary!$B$30:$B$1105,INDIRECT($A$14&amp;ROW())),""),"")</f>
        <v/>
      </c>
      <c r="B690" s="34"/>
      <c r="C690" s="16"/>
      <c r="E690" s="15"/>
      <c r="F690" s="16"/>
      <c r="H690" s="15"/>
      <c r="I690" s="16"/>
      <c r="K690" s="15"/>
      <c r="L690" s="16"/>
      <c r="N690" s="15"/>
      <c r="O690" s="16"/>
      <c r="Q690" s="15"/>
      <c r="R690" s="16"/>
      <c r="T690" s="15"/>
      <c r="U690" s="16"/>
      <c r="W690" s="15"/>
      <c r="X690" s="16"/>
      <c r="Z690" s="15"/>
      <c r="AA690" s="16"/>
      <c r="AC690" s="15"/>
      <c r="AD690" s="16"/>
      <c r="AF690" s="15"/>
      <c r="AG690" s="16"/>
      <c r="AI690" s="15"/>
      <c r="AJ690" s="16"/>
      <c r="AL690" s="15"/>
      <c r="AM690" s="16"/>
      <c r="AO690" s="15"/>
      <c r="AP690" s="16"/>
      <c r="AR690" s="15"/>
      <c r="AS690" s="16"/>
      <c r="AU690" s="15"/>
      <c r="AV690" s="16"/>
      <c r="AX690" s="15"/>
      <c r="AY690" s="400"/>
      <c r="BA690" s="403"/>
      <c r="BB690" s="404"/>
      <c r="BD690" s="403"/>
      <c r="BE690" s="404"/>
      <c r="BG690" s="403"/>
      <c r="BH690" s="404"/>
      <c r="BJ690" s="403"/>
      <c r="BK690" s="404"/>
      <c r="BM690" s="403"/>
      <c r="BN690" s="404">
        <v>1</v>
      </c>
      <c r="BP690" s="15"/>
      <c r="BQ690" s="16"/>
      <c r="BS690" s="15"/>
      <c r="BT690" s="16"/>
      <c r="BV690" s="15"/>
      <c r="BW690" s="16"/>
      <c r="BY690" s="15"/>
      <c r="BZ690" s="16"/>
      <c r="CB690" s="15"/>
      <c r="CC690" s="16"/>
      <c r="CE690" s="15"/>
      <c r="CF690" s="16"/>
      <c r="CH690" s="15"/>
      <c r="CI690" s="16"/>
      <c r="CK690" s="234"/>
      <c r="CL690" s="235"/>
      <c r="CN690" s="15"/>
      <c r="CO690" s="16"/>
    </row>
    <row r="691" spans="1:93" ht="24.95" customHeight="1">
      <c r="A691" s="407" t="str">
        <f ca="1">IFERROR(IF(INDIRECT($A$14&amp;ROW())&lt;&gt;"",COUNTIF(Summary!$B$30:$B$1105,INDIRECT($A$14&amp;ROW())),""),"")</f>
        <v/>
      </c>
      <c r="B691" s="34"/>
      <c r="C691" s="16"/>
      <c r="E691" s="15"/>
      <c r="F691" s="16"/>
      <c r="H691" s="15"/>
      <c r="I691" s="16"/>
      <c r="K691" s="15"/>
      <c r="L691" s="16"/>
      <c r="N691" s="15"/>
      <c r="O691" s="16"/>
      <c r="Q691" s="15"/>
      <c r="R691" s="16"/>
      <c r="T691" s="15"/>
      <c r="U691" s="16"/>
      <c r="W691" s="15"/>
      <c r="X691" s="16"/>
      <c r="Z691" s="15"/>
      <c r="AA691" s="16"/>
      <c r="AC691" s="15"/>
      <c r="AD691" s="16"/>
      <c r="AF691" s="15"/>
      <c r="AG691" s="16"/>
      <c r="AI691" s="15"/>
      <c r="AJ691" s="16"/>
      <c r="AL691" s="15"/>
      <c r="AM691" s="16"/>
      <c r="AO691" s="15"/>
      <c r="AP691" s="16"/>
      <c r="AR691" s="15"/>
      <c r="AS691" s="16"/>
      <c r="AU691" s="15"/>
      <c r="AV691" s="16"/>
      <c r="AX691" s="15"/>
      <c r="AY691" s="400"/>
      <c r="BA691" s="403"/>
      <c r="BB691" s="404"/>
      <c r="BD691" s="403"/>
      <c r="BE691" s="404"/>
      <c r="BG691" s="403"/>
      <c r="BH691" s="404"/>
      <c r="BJ691" s="403"/>
      <c r="BK691" s="404"/>
      <c r="BM691" s="403"/>
      <c r="BN691" s="404">
        <v>1</v>
      </c>
      <c r="BP691" s="15"/>
      <c r="BQ691" s="16"/>
      <c r="BS691" s="15"/>
      <c r="BT691" s="16"/>
      <c r="BV691" s="15"/>
      <c r="BW691" s="16"/>
      <c r="BY691" s="15"/>
      <c r="BZ691" s="16"/>
      <c r="CB691" s="15"/>
      <c r="CC691" s="16"/>
      <c r="CE691" s="15"/>
      <c r="CF691" s="16"/>
      <c r="CH691" s="15"/>
      <c r="CI691" s="16"/>
      <c r="CK691" s="234"/>
      <c r="CL691" s="235"/>
      <c r="CN691" s="15"/>
      <c r="CO691" s="16"/>
    </row>
    <row r="692" spans="1:93" ht="24.95" customHeight="1">
      <c r="A692" s="407" t="str">
        <f ca="1">IFERROR(IF(INDIRECT($A$14&amp;ROW())&lt;&gt;"",COUNTIF(Summary!$B$30:$B$1105,INDIRECT($A$14&amp;ROW())),""),"")</f>
        <v/>
      </c>
      <c r="B692" s="34"/>
      <c r="C692" s="16"/>
      <c r="E692" s="15"/>
      <c r="F692" s="16"/>
      <c r="H692" s="15"/>
      <c r="I692" s="16"/>
      <c r="K692" s="15"/>
      <c r="L692" s="16"/>
      <c r="N692" s="15"/>
      <c r="O692" s="16"/>
      <c r="Q692" s="15"/>
      <c r="R692" s="16"/>
      <c r="T692" s="15"/>
      <c r="U692" s="16"/>
      <c r="W692" s="15"/>
      <c r="X692" s="16"/>
      <c r="Z692" s="15"/>
      <c r="AA692" s="16"/>
      <c r="AC692" s="15"/>
      <c r="AD692" s="16"/>
      <c r="AF692" s="15"/>
      <c r="AG692" s="16"/>
      <c r="AI692" s="15"/>
      <c r="AJ692" s="16"/>
      <c r="AL692" s="15"/>
      <c r="AM692" s="16"/>
      <c r="AO692" s="15"/>
      <c r="AP692" s="16"/>
      <c r="AR692" s="15"/>
      <c r="AS692" s="16"/>
      <c r="AU692" s="15"/>
      <c r="AV692" s="16"/>
      <c r="AX692" s="15"/>
      <c r="AY692" s="400"/>
      <c r="BA692" s="403"/>
      <c r="BB692" s="404"/>
      <c r="BD692" s="403"/>
      <c r="BE692" s="404"/>
      <c r="BG692" s="403"/>
      <c r="BH692" s="404"/>
      <c r="BJ692" s="403"/>
      <c r="BK692" s="404"/>
      <c r="BM692" s="403"/>
      <c r="BN692" s="404">
        <v>1</v>
      </c>
      <c r="BP692" s="15"/>
      <c r="BQ692" s="16"/>
      <c r="BS692" s="15"/>
      <c r="BT692" s="16"/>
      <c r="BV692" s="15"/>
      <c r="BW692" s="16"/>
      <c r="BY692" s="15"/>
      <c r="BZ692" s="16"/>
      <c r="CB692" s="15"/>
      <c r="CC692" s="16"/>
      <c r="CE692" s="15"/>
      <c r="CF692" s="16"/>
      <c r="CH692" s="15"/>
      <c r="CI692" s="16"/>
      <c r="CK692" s="234"/>
      <c r="CL692" s="235"/>
      <c r="CN692" s="15"/>
      <c r="CO692" s="16"/>
    </row>
    <row r="693" spans="1:93" ht="24.95" customHeight="1">
      <c r="A693" s="407" t="str">
        <f ca="1">IFERROR(IF(INDIRECT($A$14&amp;ROW())&lt;&gt;"",COUNTIF(Summary!$B$30:$B$1105,INDIRECT($A$14&amp;ROW())),""),"")</f>
        <v/>
      </c>
      <c r="B693" s="34"/>
      <c r="C693" s="16"/>
      <c r="E693" s="15"/>
      <c r="F693" s="16"/>
      <c r="H693" s="15"/>
      <c r="I693" s="16"/>
      <c r="K693" s="15"/>
      <c r="L693" s="16"/>
      <c r="N693" s="15"/>
      <c r="O693" s="16"/>
      <c r="Q693" s="15"/>
      <c r="R693" s="16"/>
      <c r="T693" s="15"/>
      <c r="U693" s="16"/>
      <c r="W693" s="15"/>
      <c r="X693" s="16"/>
      <c r="Z693" s="15"/>
      <c r="AA693" s="16"/>
      <c r="AC693" s="15"/>
      <c r="AD693" s="16"/>
      <c r="AF693" s="15"/>
      <c r="AG693" s="16"/>
      <c r="AI693" s="15"/>
      <c r="AJ693" s="16"/>
      <c r="AL693" s="15"/>
      <c r="AM693" s="16"/>
      <c r="AO693" s="15"/>
      <c r="AP693" s="16"/>
      <c r="AR693" s="15"/>
      <c r="AS693" s="16"/>
      <c r="AU693" s="15"/>
      <c r="AV693" s="16"/>
      <c r="AX693" s="15"/>
      <c r="AY693" s="400"/>
      <c r="BA693" s="403"/>
      <c r="BB693" s="404"/>
      <c r="BD693" s="403"/>
      <c r="BE693" s="404"/>
      <c r="BG693" s="403"/>
      <c r="BH693" s="404"/>
      <c r="BJ693" s="403"/>
      <c r="BK693" s="404"/>
      <c r="BM693" s="403"/>
      <c r="BN693" s="404">
        <v>1</v>
      </c>
      <c r="BP693" s="15"/>
      <c r="BQ693" s="16"/>
      <c r="BS693" s="15"/>
      <c r="BT693" s="16"/>
      <c r="BV693" s="15"/>
      <c r="BW693" s="16"/>
      <c r="BY693" s="15"/>
      <c r="BZ693" s="16"/>
      <c r="CB693" s="15"/>
      <c r="CC693" s="16"/>
      <c r="CE693" s="15"/>
      <c r="CF693" s="16"/>
      <c r="CH693" s="15"/>
      <c r="CI693" s="16"/>
      <c r="CK693" s="234"/>
      <c r="CL693" s="235"/>
      <c r="CN693" s="15"/>
      <c r="CO693" s="16"/>
    </row>
    <row r="694" spans="1:93" ht="24.95" customHeight="1">
      <c r="A694" s="407" t="str">
        <f ca="1">IFERROR(IF(INDIRECT($A$14&amp;ROW())&lt;&gt;"",COUNTIF(Summary!$B$30:$B$1105,INDIRECT($A$14&amp;ROW())),""),"")</f>
        <v/>
      </c>
      <c r="B694" s="34"/>
      <c r="C694" s="16"/>
      <c r="E694" s="15"/>
      <c r="F694" s="16"/>
      <c r="H694" s="15"/>
      <c r="I694" s="16"/>
      <c r="K694" s="15"/>
      <c r="L694" s="16"/>
      <c r="N694" s="15"/>
      <c r="O694" s="16"/>
      <c r="Q694" s="15"/>
      <c r="R694" s="16"/>
      <c r="T694" s="15"/>
      <c r="U694" s="16"/>
      <c r="W694" s="15"/>
      <c r="X694" s="16"/>
      <c r="Z694" s="15"/>
      <c r="AA694" s="16"/>
      <c r="AC694" s="15"/>
      <c r="AD694" s="16"/>
      <c r="AF694" s="15"/>
      <c r="AG694" s="16"/>
      <c r="AI694" s="15"/>
      <c r="AJ694" s="16"/>
      <c r="AL694" s="15"/>
      <c r="AM694" s="16"/>
      <c r="AO694" s="15"/>
      <c r="AP694" s="16"/>
      <c r="AR694" s="15"/>
      <c r="AS694" s="16"/>
      <c r="AU694" s="15"/>
      <c r="AV694" s="16"/>
      <c r="AX694" s="15"/>
      <c r="AY694" s="400"/>
      <c r="BA694" s="403"/>
      <c r="BB694" s="404"/>
      <c r="BD694" s="403"/>
      <c r="BE694" s="404"/>
      <c r="BG694" s="403"/>
      <c r="BH694" s="404"/>
      <c r="BJ694" s="403"/>
      <c r="BK694" s="404"/>
      <c r="BM694" s="403"/>
      <c r="BN694" s="404">
        <v>1</v>
      </c>
      <c r="BP694" s="15"/>
      <c r="BQ694" s="16"/>
      <c r="BS694" s="15"/>
      <c r="BT694" s="16"/>
      <c r="BV694" s="15"/>
      <c r="BW694" s="16"/>
      <c r="BY694" s="15"/>
      <c r="BZ694" s="16"/>
      <c r="CB694" s="15"/>
      <c r="CC694" s="16"/>
      <c r="CE694" s="15"/>
      <c r="CF694" s="16"/>
      <c r="CH694" s="15"/>
      <c r="CI694" s="16"/>
      <c r="CK694" s="234"/>
      <c r="CL694" s="235"/>
      <c r="CN694" s="15"/>
      <c r="CO694" s="16"/>
    </row>
    <row r="695" spans="1:93" ht="24.95" customHeight="1">
      <c r="A695" s="407" t="str">
        <f ca="1">IFERROR(IF(INDIRECT($A$14&amp;ROW())&lt;&gt;"",COUNTIF(Summary!$B$30:$B$1105,INDIRECT($A$14&amp;ROW())),""),"")</f>
        <v/>
      </c>
      <c r="B695" s="34"/>
      <c r="C695" s="16"/>
      <c r="E695" s="15"/>
      <c r="F695" s="16"/>
      <c r="H695" s="15"/>
      <c r="I695" s="16"/>
      <c r="K695" s="15"/>
      <c r="L695" s="16"/>
      <c r="N695" s="15"/>
      <c r="O695" s="16"/>
      <c r="Q695" s="15"/>
      <c r="R695" s="16"/>
      <c r="T695" s="15"/>
      <c r="U695" s="16"/>
      <c r="W695" s="15"/>
      <c r="X695" s="16"/>
      <c r="Z695" s="15"/>
      <c r="AA695" s="16"/>
      <c r="AC695" s="15"/>
      <c r="AD695" s="16"/>
      <c r="AF695" s="15"/>
      <c r="AG695" s="16"/>
      <c r="AI695" s="15"/>
      <c r="AJ695" s="16"/>
      <c r="AL695" s="15"/>
      <c r="AM695" s="16"/>
      <c r="AO695" s="15"/>
      <c r="AP695" s="16"/>
      <c r="AR695" s="15"/>
      <c r="AS695" s="16"/>
      <c r="AU695" s="15"/>
      <c r="AV695" s="16"/>
      <c r="AX695" s="15"/>
      <c r="AY695" s="400"/>
      <c r="BA695" s="403"/>
      <c r="BB695" s="404"/>
      <c r="BD695" s="403"/>
      <c r="BE695" s="404"/>
      <c r="BG695" s="403"/>
      <c r="BH695" s="404"/>
      <c r="BJ695" s="403"/>
      <c r="BK695" s="404"/>
      <c r="BM695" s="403"/>
      <c r="BN695" s="404">
        <v>1</v>
      </c>
      <c r="BP695" s="15"/>
      <c r="BQ695" s="16"/>
      <c r="BS695" s="15"/>
      <c r="BT695" s="16"/>
      <c r="BV695" s="15"/>
      <c r="BW695" s="16"/>
      <c r="BY695" s="15"/>
      <c r="BZ695" s="16"/>
      <c r="CB695" s="15"/>
      <c r="CC695" s="16"/>
      <c r="CE695" s="15"/>
      <c r="CF695" s="16"/>
      <c r="CH695" s="15"/>
      <c r="CI695" s="16"/>
      <c r="CK695" s="234"/>
      <c r="CL695" s="235"/>
      <c r="CN695" s="15"/>
      <c r="CO695" s="16"/>
    </row>
    <row r="696" spans="1:93" ht="24.95" customHeight="1">
      <c r="A696" s="407" t="str">
        <f ca="1">IFERROR(IF(INDIRECT($A$14&amp;ROW())&lt;&gt;"",COUNTIF(Summary!$B$30:$B$1105,INDIRECT($A$14&amp;ROW())),""),"")</f>
        <v/>
      </c>
      <c r="B696" s="34"/>
      <c r="C696" s="16"/>
      <c r="E696" s="15"/>
      <c r="F696" s="16"/>
      <c r="H696" s="15"/>
      <c r="I696" s="16"/>
      <c r="K696" s="15"/>
      <c r="L696" s="16"/>
      <c r="N696" s="15"/>
      <c r="O696" s="16"/>
      <c r="Q696" s="15"/>
      <c r="R696" s="16"/>
      <c r="T696" s="15"/>
      <c r="U696" s="16"/>
      <c r="W696" s="15"/>
      <c r="X696" s="16"/>
      <c r="Z696" s="15"/>
      <c r="AA696" s="16"/>
      <c r="AC696" s="15"/>
      <c r="AD696" s="16"/>
      <c r="AF696" s="15"/>
      <c r="AG696" s="16"/>
      <c r="AI696" s="15"/>
      <c r="AJ696" s="16"/>
      <c r="AL696" s="15"/>
      <c r="AM696" s="16"/>
      <c r="AO696" s="15"/>
      <c r="AP696" s="16"/>
      <c r="AR696" s="15"/>
      <c r="AS696" s="16"/>
      <c r="AU696" s="15"/>
      <c r="AV696" s="16"/>
      <c r="AX696" s="15"/>
      <c r="AY696" s="400"/>
      <c r="BA696" s="403"/>
      <c r="BB696" s="404"/>
      <c r="BD696" s="403"/>
      <c r="BE696" s="404"/>
      <c r="BG696" s="403"/>
      <c r="BH696" s="404"/>
      <c r="BJ696" s="403"/>
      <c r="BK696" s="404"/>
      <c r="BM696" s="403"/>
      <c r="BN696" s="404">
        <v>1</v>
      </c>
      <c r="BP696" s="15"/>
      <c r="BQ696" s="16"/>
      <c r="BS696" s="15"/>
      <c r="BT696" s="16"/>
      <c r="BV696" s="15"/>
      <c r="BW696" s="16"/>
      <c r="BY696" s="15"/>
      <c r="BZ696" s="16"/>
      <c r="CB696" s="15"/>
      <c r="CC696" s="16"/>
      <c r="CE696" s="15"/>
      <c r="CF696" s="16"/>
      <c r="CH696" s="15"/>
      <c r="CI696" s="16"/>
      <c r="CK696" s="234"/>
      <c r="CL696" s="235"/>
      <c r="CN696" s="15"/>
      <c r="CO696" s="16"/>
    </row>
    <row r="697" spans="1:93" ht="24.95" customHeight="1">
      <c r="A697" s="407" t="str">
        <f ca="1">IFERROR(IF(INDIRECT($A$14&amp;ROW())&lt;&gt;"",COUNTIF(Summary!$B$30:$B$1105,INDIRECT($A$14&amp;ROW())),""),"")</f>
        <v/>
      </c>
      <c r="B697" s="34"/>
      <c r="C697" s="16"/>
      <c r="E697" s="15"/>
      <c r="F697" s="16"/>
      <c r="H697" s="15"/>
      <c r="I697" s="16"/>
      <c r="K697" s="15"/>
      <c r="L697" s="16"/>
      <c r="N697" s="15"/>
      <c r="O697" s="16"/>
      <c r="Q697" s="15"/>
      <c r="R697" s="16"/>
      <c r="T697" s="15"/>
      <c r="U697" s="16"/>
      <c r="W697" s="15"/>
      <c r="X697" s="16"/>
      <c r="Z697" s="15"/>
      <c r="AA697" s="16"/>
      <c r="AC697" s="15"/>
      <c r="AD697" s="16"/>
      <c r="AF697" s="15"/>
      <c r="AG697" s="16"/>
      <c r="AI697" s="15"/>
      <c r="AJ697" s="16"/>
      <c r="AL697" s="15"/>
      <c r="AM697" s="16"/>
      <c r="AO697" s="15"/>
      <c r="AP697" s="16"/>
      <c r="AR697" s="15"/>
      <c r="AS697" s="16"/>
      <c r="AU697" s="15"/>
      <c r="AV697" s="16"/>
      <c r="AX697" s="15"/>
      <c r="AY697" s="400"/>
      <c r="BA697" s="403"/>
      <c r="BB697" s="404"/>
      <c r="BD697" s="403"/>
      <c r="BE697" s="404"/>
      <c r="BG697" s="403"/>
      <c r="BH697" s="404"/>
      <c r="BJ697" s="403"/>
      <c r="BK697" s="404"/>
      <c r="BM697" s="403"/>
      <c r="BN697" s="404">
        <v>1</v>
      </c>
      <c r="BP697" s="15"/>
      <c r="BQ697" s="16"/>
      <c r="BS697" s="15"/>
      <c r="BT697" s="16"/>
      <c r="BV697" s="15"/>
      <c r="BW697" s="16"/>
      <c r="BY697" s="15"/>
      <c r="BZ697" s="16"/>
      <c r="CB697" s="15"/>
      <c r="CC697" s="16"/>
      <c r="CE697" s="15"/>
      <c r="CF697" s="16"/>
      <c r="CH697" s="15"/>
      <c r="CI697" s="16"/>
      <c r="CK697" s="234"/>
      <c r="CL697" s="235"/>
      <c r="CN697" s="15"/>
      <c r="CO697" s="16"/>
    </row>
    <row r="698" spans="1:93" ht="24.95" customHeight="1">
      <c r="A698" s="407" t="str">
        <f ca="1">IFERROR(IF(INDIRECT($A$14&amp;ROW())&lt;&gt;"",COUNTIF(Summary!$B$30:$B$1105,INDIRECT($A$14&amp;ROW())),""),"")</f>
        <v/>
      </c>
      <c r="B698" s="34"/>
      <c r="C698" s="16"/>
      <c r="E698" s="15"/>
      <c r="F698" s="16"/>
      <c r="H698" s="15"/>
      <c r="I698" s="16"/>
      <c r="K698" s="15"/>
      <c r="L698" s="16"/>
      <c r="N698" s="15"/>
      <c r="O698" s="16"/>
      <c r="Q698" s="15"/>
      <c r="R698" s="16"/>
      <c r="T698" s="15"/>
      <c r="U698" s="16"/>
      <c r="W698" s="15"/>
      <c r="X698" s="16"/>
      <c r="Z698" s="15"/>
      <c r="AA698" s="16"/>
      <c r="AC698" s="15"/>
      <c r="AD698" s="16"/>
      <c r="AF698" s="15"/>
      <c r="AG698" s="16"/>
      <c r="AI698" s="15"/>
      <c r="AJ698" s="16"/>
      <c r="AL698" s="15"/>
      <c r="AM698" s="16"/>
      <c r="AO698" s="15"/>
      <c r="AP698" s="16"/>
      <c r="AR698" s="15"/>
      <c r="AS698" s="16"/>
      <c r="AU698" s="15"/>
      <c r="AV698" s="16"/>
      <c r="AX698" s="15"/>
      <c r="AY698" s="400"/>
      <c r="BA698" s="403"/>
      <c r="BB698" s="404"/>
      <c r="BD698" s="403"/>
      <c r="BE698" s="404"/>
      <c r="BG698" s="403"/>
      <c r="BH698" s="404"/>
      <c r="BJ698" s="403"/>
      <c r="BK698" s="404"/>
      <c r="BM698" s="403"/>
      <c r="BN698" s="404">
        <v>1</v>
      </c>
      <c r="BP698" s="15"/>
      <c r="BQ698" s="16"/>
      <c r="BS698" s="15"/>
      <c r="BT698" s="16"/>
      <c r="BV698" s="15"/>
      <c r="BW698" s="16"/>
      <c r="BY698" s="15"/>
      <c r="BZ698" s="16"/>
      <c r="CB698" s="15"/>
      <c r="CC698" s="16"/>
      <c r="CE698" s="15"/>
      <c r="CF698" s="16"/>
      <c r="CH698" s="15"/>
      <c r="CI698" s="16"/>
      <c r="CK698" s="234"/>
      <c r="CL698" s="235"/>
      <c r="CN698" s="15"/>
      <c r="CO698" s="16"/>
    </row>
    <row r="699" spans="1:93" ht="24.95" customHeight="1">
      <c r="A699" s="407" t="str">
        <f ca="1">IFERROR(IF(INDIRECT($A$14&amp;ROW())&lt;&gt;"",COUNTIF(Summary!$B$30:$B$1105,INDIRECT($A$14&amp;ROW())),""),"")</f>
        <v/>
      </c>
      <c r="B699" s="34"/>
      <c r="C699" s="16"/>
      <c r="E699" s="15"/>
      <c r="F699" s="16"/>
      <c r="H699" s="15"/>
      <c r="I699" s="16"/>
      <c r="K699" s="15"/>
      <c r="L699" s="16"/>
      <c r="N699" s="15"/>
      <c r="O699" s="16"/>
      <c r="Q699" s="15"/>
      <c r="R699" s="16"/>
      <c r="T699" s="15"/>
      <c r="U699" s="16"/>
      <c r="W699" s="15"/>
      <c r="X699" s="16"/>
      <c r="Z699" s="15"/>
      <c r="AA699" s="16"/>
      <c r="AC699" s="15"/>
      <c r="AD699" s="16"/>
      <c r="AF699" s="15"/>
      <c r="AG699" s="16"/>
      <c r="AI699" s="15"/>
      <c r="AJ699" s="16"/>
      <c r="AL699" s="15"/>
      <c r="AM699" s="16"/>
      <c r="AO699" s="15"/>
      <c r="AP699" s="16"/>
      <c r="AR699" s="15"/>
      <c r="AS699" s="16"/>
      <c r="AU699" s="15"/>
      <c r="AV699" s="16"/>
      <c r="AX699" s="15"/>
      <c r="AY699" s="400"/>
      <c r="BA699" s="403"/>
      <c r="BB699" s="404"/>
      <c r="BD699" s="403"/>
      <c r="BE699" s="404"/>
      <c r="BG699" s="403"/>
      <c r="BH699" s="404"/>
      <c r="BJ699" s="403"/>
      <c r="BK699" s="404"/>
      <c r="BM699" s="403"/>
      <c r="BN699" s="404">
        <v>1</v>
      </c>
      <c r="BP699" s="15"/>
      <c r="BQ699" s="16"/>
      <c r="BS699" s="15"/>
      <c r="BT699" s="16"/>
      <c r="BV699" s="15"/>
      <c r="BW699" s="16"/>
      <c r="BY699" s="15"/>
      <c r="BZ699" s="16"/>
      <c r="CB699" s="15"/>
      <c r="CC699" s="16"/>
      <c r="CE699" s="15"/>
      <c r="CF699" s="16"/>
      <c r="CH699" s="15"/>
      <c r="CI699" s="16"/>
      <c r="CK699" s="234"/>
      <c r="CL699" s="235"/>
      <c r="CN699" s="15"/>
      <c r="CO699" s="16"/>
    </row>
    <row r="700" spans="1:93" ht="24.95" customHeight="1">
      <c r="A700" s="407" t="str">
        <f ca="1">IFERROR(IF(INDIRECT($A$14&amp;ROW())&lt;&gt;"",COUNTIF(Summary!$B$30:$B$1105,INDIRECT($A$14&amp;ROW())),""),"")</f>
        <v/>
      </c>
      <c r="B700" s="34"/>
      <c r="C700" s="16"/>
      <c r="E700" s="15"/>
      <c r="F700" s="16"/>
      <c r="H700" s="15"/>
      <c r="I700" s="16"/>
      <c r="K700" s="15"/>
      <c r="L700" s="16"/>
      <c r="N700" s="15"/>
      <c r="O700" s="16"/>
      <c r="Q700" s="15"/>
      <c r="R700" s="16"/>
      <c r="T700" s="15"/>
      <c r="U700" s="16"/>
      <c r="W700" s="15"/>
      <c r="X700" s="16"/>
      <c r="Z700" s="15"/>
      <c r="AA700" s="16"/>
      <c r="AC700" s="15"/>
      <c r="AD700" s="16"/>
      <c r="AF700" s="15"/>
      <c r="AG700" s="16"/>
      <c r="AI700" s="15"/>
      <c r="AJ700" s="16"/>
      <c r="AL700" s="15"/>
      <c r="AM700" s="16"/>
      <c r="AO700" s="15"/>
      <c r="AP700" s="16"/>
      <c r="AR700" s="15"/>
      <c r="AS700" s="16"/>
      <c r="AU700" s="15"/>
      <c r="AV700" s="16"/>
      <c r="AX700" s="15"/>
      <c r="AY700" s="400"/>
      <c r="BA700" s="403"/>
      <c r="BB700" s="404"/>
      <c r="BD700" s="403"/>
      <c r="BE700" s="404"/>
      <c r="BG700" s="403"/>
      <c r="BH700" s="404"/>
      <c r="BJ700" s="403"/>
      <c r="BK700" s="404"/>
      <c r="BM700" s="403"/>
      <c r="BN700" s="404">
        <v>1</v>
      </c>
      <c r="BP700" s="15"/>
      <c r="BQ700" s="16"/>
      <c r="BS700" s="15"/>
      <c r="BT700" s="16"/>
      <c r="BV700" s="15"/>
      <c r="BW700" s="16"/>
      <c r="BY700" s="15"/>
      <c r="BZ700" s="16"/>
      <c r="CB700" s="15"/>
      <c r="CC700" s="16"/>
      <c r="CE700" s="15"/>
      <c r="CF700" s="16"/>
      <c r="CH700" s="15"/>
      <c r="CI700" s="16"/>
      <c r="CK700" s="234"/>
      <c r="CL700" s="235"/>
      <c r="CN700" s="15"/>
      <c r="CO700" s="16"/>
    </row>
    <row r="701" spans="1:93" ht="24.95" customHeight="1">
      <c r="A701" s="407" t="str">
        <f ca="1">IFERROR(IF(INDIRECT($A$14&amp;ROW())&lt;&gt;"",COUNTIF(Summary!$B$30:$B$1105,INDIRECT($A$14&amp;ROW())),""),"")</f>
        <v/>
      </c>
      <c r="B701" s="34"/>
      <c r="C701" s="16"/>
      <c r="E701" s="15"/>
      <c r="F701" s="16"/>
      <c r="H701" s="15"/>
      <c r="I701" s="16"/>
      <c r="K701" s="15"/>
      <c r="L701" s="16"/>
      <c r="N701" s="15"/>
      <c r="O701" s="16"/>
      <c r="Q701" s="15"/>
      <c r="R701" s="16"/>
      <c r="T701" s="15"/>
      <c r="U701" s="16"/>
      <c r="W701" s="15"/>
      <c r="X701" s="16"/>
      <c r="Z701" s="15"/>
      <c r="AA701" s="16"/>
      <c r="AC701" s="15"/>
      <c r="AD701" s="16"/>
      <c r="AF701" s="15"/>
      <c r="AG701" s="16"/>
      <c r="AI701" s="15"/>
      <c r="AJ701" s="16"/>
      <c r="AL701" s="15"/>
      <c r="AM701" s="16"/>
      <c r="AO701" s="15"/>
      <c r="AP701" s="16"/>
      <c r="AR701" s="15"/>
      <c r="AS701" s="16"/>
      <c r="AU701" s="15"/>
      <c r="AV701" s="16"/>
      <c r="AX701" s="15"/>
      <c r="AY701" s="400"/>
      <c r="BA701" s="403"/>
      <c r="BB701" s="404"/>
      <c r="BD701" s="403"/>
      <c r="BE701" s="404"/>
      <c r="BG701" s="403"/>
      <c r="BH701" s="404"/>
      <c r="BJ701" s="403"/>
      <c r="BK701" s="404"/>
      <c r="BM701" s="403"/>
      <c r="BN701" s="404">
        <v>1</v>
      </c>
      <c r="BP701" s="15"/>
      <c r="BQ701" s="16"/>
      <c r="BS701" s="15"/>
      <c r="BT701" s="16"/>
      <c r="BV701" s="15"/>
      <c r="BW701" s="16"/>
      <c r="BY701" s="15"/>
      <c r="BZ701" s="16"/>
      <c r="CB701" s="15"/>
      <c r="CC701" s="16"/>
      <c r="CE701" s="15"/>
      <c r="CF701" s="16"/>
      <c r="CH701" s="15"/>
      <c r="CI701" s="16"/>
      <c r="CK701" s="234"/>
      <c r="CL701" s="235"/>
      <c r="CN701" s="15"/>
      <c r="CO701" s="16"/>
    </row>
    <row r="702" spans="1:93" ht="24.95" customHeight="1">
      <c r="A702" s="407" t="str">
        <f ca="1">IFERROR(IF(INDIRECT($A$14&amp;ROW())&lt;&gt;"",COUNTIF(Summary!$B$30:$B$1105,INDIRECT($A$14&amp;ROW())),""),"")</f>
        <v/>
      </c>
      <c r="B702" s="34"/>
      <c r="C702" s="16"/>
      <c r="E702" s="15"/>
      <c r="F702" s="16"/>
      <c r="H702" s="15"/>
      <c r="I702" s="16"/>
      <c r="K702" s="15"/>
      <c r="L702" s="16"/>
      <c r="N702" s="15"/>
      <c r="O702" s="16"/>
      <c r="Q702" s="15"/>
      <c r="R702" s="16"/>
      <c r="T702" s="15"/>
      <c r="U702" s="16"/>
      <c r="W702" s="15"/>
      <c r="X702" s="16"/>
      <c r="Z702" s="15"/>
      <c r="AA702" s="16"/>
      <c r="AC702" s="15"/>
      <c r="AD702" s="16"/>
      <c r="AF702" s="15"/>
      <c r="AG702" s="16"/>
      <c r="AI702" s="15"/>
      <c r="AJ702" s="16"/>
      <c r="AL702" s="15"/>
      <c r="AM702" s="16"/>
      <c r="AO702" s="15"/>
      <c r="AP702" s="16"/>
      <c r="AR702" s="15"/>
      <c r="AS702" s="16"/>
      <c r="AU702" s="15"/>
      <c r="AV702" s="16"/>
      <c r="AX702" s="15"/>
      <c r="AY702" s="400"/>
      <c r="BA702" s="403"/>
      <c r="BB702" s="404"/>
      <c r="BD702" s="403"/>
      <c r="BE702" s="404"/>
      <c r="BG702" s="403"/>
      <c r="BH702" s="404"/>
      <c r="BJ702" s="403"/>
      <c r="BK702" s="404"/>
      <c r="BM702" s="403"/>
      <c r="BN702" s="404">
        <v>1</v>
      </c>
      <c r="BP702" s="15"/>
      <c r="BQ702" s="16"/>
      <c r="BS702" s="15"/>
      <c r="BT702" s="16"/>
      <c r="BV702" s="15"/>
      <c r="BW702" s="16"/>
      <c r="BY702" s="15"/>
      <c r="BZ702" s="16"/>
      <c r="CB702" s="15"/>
      <c r="CC702" s="16"/>
      <c r="CE702" s="15"/>
      <c r="CF702" s="16"/>
      <c r="CH702" s="15"/>
      <c r="CI702" s="16"/>
      <c r="CK702" s="234"/>
      <c r="CL702" s="235"/>
      <c r="CN702" s="15"/>
      <c r="CO702" s="16"/>
    </row>
    <row r="703" spans="1:93" ht="24.95" customHeight="1">
      <c r="A703" s="407" t="str">
        <f ca="1">IFERROR(IF(INDIRECT($A$14&amp;ROW())&lt;&gt;"",COUNTIF(Summary!$B$30:$B$1105,INDIRECT($A$14&amp;ROW())),""),"")</f>
        <v/>
      </c>
      <c r="B703" s="34"/>
      <c r="C703" s="16"/>
      <c r="E703" s="15"/>
      <c r="F703" s="16"/>
      <c r="H703" s="15"/>
      <c r="I703" s="16"/>
      <c r="K703" s="15"/>
      <c r="L703" s="16"/>
      <c r="N703" s="15"/>
      <c r="O703" s="16"/>
      <c r="Q703" s="15"/>
      <c r="R703" s="16"/>
      <c r="T703" s="15"/>
      <c r="U703" s="16"/>
      <c r="W703" s="15"/>
      <c r="X703" s="16"/>
      <c r="Z703" s="15"/>
      <c r="AA703" s="16"/>
      <c r="AC703" s="15"/>
      <c r="AD703" s="16"/>
      <c r="AF703" s="15"/>
      <c r="AG703" s="16"/>
      <c r="AI703" s="15"/>
      <c r="AJ703" s="16"/>
      <c r="AL703" s="15"/>
      <c r="AM703" s="16"/>
      <c r="AO703" s="15"/>
      <c r="AP703" s="16"/>
      <c r="AR703" s="15"/>
      <c r="AS703" s="16"/>
      <c r="AU703" s="15"/>
      <c r="AV703" s="16"/>
      <c r="AX703" s="15"/>
      <c r="AY703" s="400"/>
      <c r="BA703" s="403"/>
      <c r="BB703" s="404"/>
      <c r="BD703" s="403"/>
      <c r="BE703" s="404"/>
      <c r="BG703" s="403"/>
      <c r="BH703" s="404"/>
      <c r="BJ703" s="403"/>
      <c r="BK703" s="404"/>
      <c r="BM703" s="403"/>
      <c r="BN703" s="404">
        <v>1</v>
      </c>
      <c r="BP703" s="15"/>
      <c r="BQ703" s="16"/>
      <c r="BS703" s="15"/>
      <c r="BT703" s="16"/>
      <c r="BV703" s="15"/>
      <c r="BW703" s="16"/>
      <c r="BY703" s="15"/>
      <c r="BZ703" s="16"/>
      <c r="CB703" s="15"/>
      <c r="CC703" s="16"/>
      <c r="CE703" s="15"/>
      <c r="CF703" s="16"/>
      <c r="CH703" s="15"/>
      <c r="CI703" s="16"/>
      <c r="CK703" s="234"/>
      <c r="CL703" s="235"/>
      <c r="CN703" s="15"/>
      <c r="CO703" s="16"/>
    </row>
    <row r="704" spans="1:93" ht="24.95" customHeight="1">
      <c r="A704" s="407" t="str">
        <f ca="1">IFERROR(IF(INDIRECT($A$14&amp;ROW())&lt;&gt;"",COUNTIF(Summary!$B$30:$B$1105,INDIRECT($A$14&amp;ROW())),""),"")</f>
        <v/>
      </c>
      <c r="B704" s="34"/>
      <c r="C704" s="16"/>
      <c r="E704" s="15"/>
      <c r="F704" s="16"/>
      <c r="H704" s="15"/>
      <c r="I704" s="16"/>
      <c r="K704" s="15"/>
      <c r="L704" s="16"/>
      <c r="N704" s="15"/>
      <c r="O704" s="16"/>
      <c r="Q704" s="15"/>
      <c r="R704" s="16"/>
      <c r="T704" s="15"/>
      <c r="U704" s="16"/>
      <c r="W704" s="15"/>
      <c r="X704" s="16"/>
      <c r="Z704" s="15"/>
      <c r="AA704" s="16"/>
      <c r="AC704" s="15"/>
      <c r="AD704" s="16"/>
      <c r="AF704" s="15"/>
      <c r="AG704" s="16"/>
      <c r="AI704" s="15"/>
      <c r="AJ704" s="16"/>
      <c r="AL704" s="15"/>
      <c r="AM704" s="16"/>
      <c r="AO704" s="15"/>
      <c r="AP704" s="16"/>
      <c r="AR704" s="15"/>
      <c r="AS704" s="16"/>
      <c r="AU704" s="15"/>
      <c r="AV704" s="16"/>
      <c r="AX704" s="15"/>
      <c r="AY704" s="400"/>
      <c r="BA704" s="403"/>
      <c r="BB704" s="404"/>
      <c r="BD704" s="403"/>
      <c r="BE704" s="404"/>
      <c r="BG704" s="403"/>
      <c r="BH704" s="404"/>
      <c r="BJ704" s="403"/>
      <c r="BK704" s="404"/>
      <c r="BM704" s="403"/>
      <c r="BN704" s="404">
        <v>1</v>
      </c>
      <c r="BP704" s="15"/>
      <c r="BQ704" s="16"/>
      <c r="BS704" s="15"/>
      <c r="BT704" s="16"/>
      <c r="BV704" s="15"/>
      <c r="BW704" s="16"/>
      <c r="BY704" s="15"/>
      <c r="BZ704" s="16"/>
      <c r="CB704" s="15"/>
      <c r="CC704" s="16"/>
      <c r="CE704" s="15"/>
      <c r="CF704" s="16"/>
      <c r="CH704" s="15"/>
      <c r="CI704" s="16"/>
      <c r="CK704" s="234"/>
      <c r="CL704" s="235"/>
      <c r="CN704" s="15"/>
      <c r="CO704" s="16"/>
    </row>
    <row r="705" spans="1:93" ht="24.95" customHeight="1">
      <c r="A705" s="407" t="str">
        <f ca="1">IFERROR(IF(INDIRECT($A$14&amp;ROW())&lt;&gt;"",COUNTIF(Summary!$B$30:$B$1105,INDIRECT($A$14&amp;ROW())),""),"")</f>
        <v/>
      </c>
      <c r="B705" s="34"/>
      <c r="C705" s="16"/>
      <c r="E705" s="15"/>
      <c r="F705" s="16"/>
      <c r="H705" s="15"/>
      <c r="I705" s="16"/>
      <c r="K705" s="15"/>
      <c r="L705" s="16"/>
      <c r="N705" s="15"/>
      <c r="O705" s="16"/>
      <c r="Q705" s="15"/>
      <c r="R705" s="16"/>
      <c r="T705" s="15"/>
      <c r="U705" s="16"/>
      <c r="W705" s="15"/>
      <c r="X705" s="16"/>
      <c r="Z705" s="15"/>
      <c r="AA705" s="16"/>
      <c r="AC705" s="15"/>
      <c r="AD705" s="16"/>
      <c r="AF705" s="15"/>
      <c r="AG705" s="16"/>
      <c r="AI705" s="15"/>
      <c r="AJ705" s="16"/>
      <c r="AL705" s="15"/>
      <c r="AM705" s="16"/>
      <c r="AO705" s="15"/>
      <c r="AP705" s="16"/>
      <c r="AR705" s="15"/>
      <c r="AS705" s="16"/>
      <c r="AU705" s="15"/>
      <c r="AV705" s="16"/>
      <c r="AX705" s="15"/>
      <c r="AY705" s="400"/>
      <c r="BA705" s="403"/>
      <c r="BB705" s="404"/>
      <c r="BD705" s="403"/>
      <c r="BE705" s="404"/>
      <c r="BG705" s="403"/>
      <c r="BH705" s="404"/>
      <c r="BJ705" s="403"/>
      <c r="BK705" s="404"/>
      <c r="BM705" s="403"/>
      <c r="BN705" s="404">
        <v>1</v>
      </c>
      <c r="BP705" s="15"/>
      <c r="BQ705" s="16"/>
      <c r="BS705" s="15"/>
      <c r="BT705" s="16"/>
      <c r="BV705" s="15"/>
      <c r="BW705" s="16"/>
      <c r="BY705" s="15"/>
      <c r="BZ705" s="16"/>
      <c r="CB705" s="15"/>
      <c r="CC705" s="16"/>
      <c r="CE705" s="15"/>
      <c r="CF705" s="16"/>
      <c r="CH705" s="15"/>
      <c r="CI705" s="16"/>
      <c r="CK705" s="234"/>
      <c r="CL705" s="235"/>
      <c r="CN705" s="15"/>
      <c r="CO705" s="16"/>
    </row>
    <row r="706" spans="1:93" ht="24.95" customHeight="1">
      <c r="A706" s="407" t="str">
        <f ca="1">IFERROR(IF(INDIRECT($A$14&amp;ROW())&lt;&gt;"",COUNTIF(Summary!$B$30:$B$1105,INDIRECT($A$14&amp;ROW())),""),"")</f>
        <v/>
      </c>
      <c r="B706" s="34"/>
      <c r="C706" s="16"/>
      <c r="E706" s="15"/>
      <c r="F706" s="16"/>
      <c r="H706" s="15"/>
      <c r="I706" s="16"/>
      <c r="K706" s="15"/>
      <c r="L706" s="16"/>
      <c r="N706" s="15"/>
      <c r="O706" s="16"/>
      <c r="Q706" s="15"/>
      <c r="R706" s="16"/>
      <c r="T706" s="15"/>
      <c r="U706" s="16"/>
      <c r="W706" s="15"/>
      <c r="X706" s="16"/>
      <c r="Z706" s="15"/>
      <c r="AA706" s="16"/>
      <c r="AC706" s="15"/>
      <c r="AD706" s="16"/>
      <c r="AF706" s="15"/>
      <c r="AG706" s="16"/>
      <c r="AI706" s="15"/>
      <c r="AJ706" s="16"/>
      <c r="AL706" s="15"/>
      <c r="AM706" s="16"/>
      <c r="AO706" s="15"/>
      <c r="AP706" s="16"/>
      <c r="AR706" s="15"/>
      <c r="AS706" s="16"/>
      <c r="AU706" s="15"/>
      <c r="AV706" s="16"/>
      <c r="AX706" s="15"/>
      <c r="AY706" s="400"/>
      <c r="BA706" s="403"/>
      <c r="BB706" s="404"/>
      <c r="BD706" s="403"/>
      <c r="BE706" s="404"/>
      <c r="BG706" s="403"/>
      <c r="BH706" s="404"/>
      <c r="BJ706" s="403"/>
      <c r="BK706" s="404"/>
      <c r="BM706" s="403"/>
      <c r="BN706" s="404">
        <v>1</v>
      </c>
      <c r="BP706" s="15"/>
      <c r="BQ706" s="16"/>
      <c r="BS706" s="15"/>
      <c r="BT706" s="16"/>
      <c r="BV706" s="15"/>
      <c r="BW706" s="16"/>
      <c r="BY706" s="15"/>
      <c r="BZ706" s="16"/>
      <c r="CB706" s="15"/>
      <c r="CC706" s="16"/>
      <c r="CE706" s="15"/>
      <c r="CF706" s="16"/>
      <c r="CH706" s="15"/>
      <c r="CI706" s="16"/>
      <c r="CK706" s="234"/>
      <c r="CL706" s="235"/>
      <c r="CN706" s="15"/>
      <c r="CO706" s="16"/>
    </row>
    <row r="707" spans="1:93" ht="24.95" customHeight="1">
      <c r="A707" s="407" t="str">
        <f ca="1">IFERROR(IF(INDIRECT($A$14&amp;ROW())&lt;&gt;"",COUNTIF(Summary!$B$30:$B$1105,INDIRECT($A$14&amp;ROW())),""),"")</f>
        <v/>
      </c>
      <c r="B707" s="34"/>
      <c r="C707" s="16"/>
      <c r="E707" s="15"/>
      <c r="F707" s="16"/>
      <c r="H707" s="15"/>
      <c r="I707" s="16"/>
      <c r="K707" s="15"/>
      <c r="L707" s="16"/>
      <c r="N707" s="15"/>
      <c r="O707" s="16"/>
      <c r="Q707" s="15"/>
      <c r="R707" s="16"/>
      <c r="T707" s="15"/>
      <c r="U707" s="16"/>
      <c r="W707" s="15"/>
      <c r="X707" s="16"/>
      <c r="Z707" s="15"/>
      <c r="AA707" s="16"/>
      <c r="AC707" s="15"/>
      <c r="AD707" s="16"/>
      <c r="AF707" s="15"/>
      <c r="AG707" s="16"/>
      <c r="AI707" s="15"/>
      <c r="AJ707" s="16"/>
      <c r="AL707" s="15"/>
      <c r="AM707" s="16"/>
      <c r="AO707" s="15"/>
      <c r="AP707" s="16"/>
      <c r="AR707" s="15"/>
      <c r="AS707" s="16"/>
      <c r="AU707" s="15"/>
      <c r="AV707" s="16"/>
      <c r="AX707" s="15"/>
      <c r="AY707" s="400"/>
      <c r="BA707" s="403"/>
      <c r="BB707" s="404"/>
      <c r="BD707" s="403"/>
      <c r="BE707" s="404"/>
      <c r="BG707" s="403"/>
      <c r="BH707" s="404"/>
      <c r="BJ707" s="403"/>
      <c r="BK707" s="404"/>
      <c r="BM707" s="403"/>
      <c r="BN707" s="404">
        <v>1</v>
      </c>
      <c r="BP707" s="15"/>
      <c r="BQ707" s="16"/>
      <c r="BS707" s="15"/>
      <c r="BT707" s="16"/>
      <c r="BV707" s="15"/>
      <c r="BW707" s="16"/>
      <c r="BY707" s="15"/>
      <c r="BZ707" s="16"/>
      <c r="CB707" s="15"/>
      <c r="CC707" s="16"/>
      <c r="CE707" s="15"/>
      <c r="CF707" s="16"/>
      <c r="CH707" s="15"/>
      <c r="CI707" s="16"/>
      <c r="CK707" s="234"/>
      <c r="CL707" s="235"/>
      <c r="CN707" s="15"/>
      <c r="CO707" s="16"/>
    </row>
    <row r="708" spans="1:93" ht="24.95" customHeight="1">
      <c r="A708" s="407" t="str">
        <f ca="1">IFERROR(IF(INDIRECT($A$14&amp;ROW())&lt;&gt;"",COUNTIF(Summary!$B$30:$B$1105,INDIRECT($A$14&amp;ROW())),""),"")</f>
        <v/>
      </c>
      <c r="B708" s="34"/>
      <c r="C708" s="16"/>
      <c r="E708" s="15"/>
      <c r="F708" s="16"/>
      <c r="H708" s="15"/>
      <c r="I708" s="16"/>
      <c r="K708" s="15"/>
      <c r="L708" s="16"/>
      <c r="N708" s="15"/>
      <c r="O708" s="16"/>
      <c r="Q708" s="15"/>
      <c r="R708" s="16"/>
      <c r="T708" s="15"/>
      <c r="U708" s="16"/>
      <c r="W708" s="15"/>
      <c r="X708" s="16"/>
      <c r="Z708" s="15"/>
      <c r="AA708" s="16"/>
      <c r="AC708" s="15"/>
      <c r="AD708" s="16"/>
      <c r="AF708" s="15"/>
      <c r="AG708" s="16"/>
      <c r="AI708" s="15"/>
      <c r="AJ708" s="16"/>
      <c r="AL708" s="15"/>
      <c r="AM708" s="16"/>
      <c r="AO708" s="15"/>
      <c r="AP708" s="16"/>
      <c r="AR708" s="15"/>
      <c r="AS708" s="16"/>
      <c r="AU708" s="15"/>
      <c r="AV708" s="16"/>
      <c r="AX708" s="15"/>
      <c r="AY708" s="400"/>
      <c r="BA708" s="403"/>
      <c r="BB708" s="404"/>
      <c r="BD708" s="403"/>
      <c r="BE708" s="404"/>
      <c r="BG708" s="403"/>
      <c r="BH708" s="404"/>
      <c r="BJ708" s="403"/>
      <c r="BK708" s="404"/>
      <c r="BM708" s="403"/>
      <c r="BN708" s="404">
        <v>1</v>
      </c>
      <c r="BP708" s="15"/>
      <c r="BQ708" s="16"/>
      <c r="BS708" s="15"/>
      <c r="BT708" s="16"/>
      <c r="BV708" s="15"/>
      <c r="BW708" s="16"/>
      <c r="BY708" s="15"/>
      <c r="BZ708" s="16"/>
      <c r="CB708" s="15"/>
      <c r="CC708" s="16"/>
      <c r="CE708" s="15"/>
      <c r="CF708" s="16"/>
      <c r="CH708" s="15"/>
      <c r="CI708" s="16"/>
      <c r="CK708" s="234"/>
      <c r="CL708" s="235"/>
      <c r="CN708" s="15"/>
      <c r="CO708" s="16"/>
    </row>
    <row r="709" spans="1:93" ht="24.95" customHeight="1">
      <c r="A709" s="407" t="str">
        <f ca="1">IFERROR(IF(INDIRECT($A$14&amp;ROW())&lt;&gt;"",COUNTIF(Summary!$B$30:$B$1105,INDIRECT($A$14&amp;ROW())),""),"")</f>
        <v/>
      </c>
      <c r="B709" s="34"/>
      <c r="C709" s="16"/>
      <c r="E709" s="15"/>
      <c r="F709" s="16"/>
      <c r="H709" s="15"/>
      <c r="I709" s="16"/>
      <c r="K709" s="15"/>
      <c r="L709" s="16"/>
      <c r="N709" s="15"/>
      <c r="O709" s="16"/>
      <c r="Q709" s="15"/>
      <c r="R709" s="16"/>
      <c r="T709" s="15"/>
      <c r="U709" s="16"/>
      <c r="W709" s="15"/>
      <c r="X709" s="16"/>
      <c r="Z709" s="15"/>
      <c r="AA709" s="16"/>
      <c r="AC709" s="15"/>
      <c r="AD709" s="16"/>
      <c r="AF709" s="15"/>
      <c r="AG709" s="16"/>
      <c r="AI709" s="15"/>
      <c r="AJ709" s="16"/>
      <c r="AL709" s="15"/>
      <c r="AM709" s="16"/>
      <c r="AO709" s="15"/>
      <c r="AP709" s="16"/>
      <c r="AR709" s="15"/>
      <c r="AS709" s="16"/>
      <c r="AU709" s="15"/>
      <c r="AV709" s="16"/>
      <c r="AX709" s="15"/>
      <c r="AY709" s="400"/>
      <c r="BA709" s="403"/>
      <c r="BB709" s="404"/>
      <c r="BD709" s="403"/>
      <c r="BE709" s="404"/>
      <c r="BG709" s="403"/>
      <c r="BH709" s="404"/>
      <c r="BJ709" s="403"/>
      <c r="BK709" s="404"/>
      <c r="BM709" s="403"/>
      <c r="BN709" s="404">
        <v>1</v>
      </c>
      <c r="BP709" s="15"/>
      <c r="BQ709" s="16"/>
      <c r="BS709" s="15"/>
      <c r="BT709" s="16"/>
      <c r="BV709" s="15"/>
      <c r="BW709" s="16"/>
      <c r="BY709" s="15"/>
      <c r="BZ709" s="16"/>
      <c r="CB709" s="15"/>
      <c r="CC709" s="16"/>
      <c r="CE709" s="15"/>
      <c r="CF709" s="16"/>
      <c r="CH709" s="15"/>
      <c r="CI709" s="16"/>
      <c r="CK709" s="234"/>
      <c r="CL709" s="235"/>
      <c r="CN709" s="15"/>
      <c r="CO709" s="16"/>
    </row>
    <row r="710" spans="1:93" ht="24.95" customHeight="1">
      <c r="A710" s="407" t="str">
        <f ca="1">IFERROR(IF(INDIRECT($A$14&amp;ROW())&lt;&gt;"",COUNTIF(Summary!$B$30:$B$1105,INDIRECT($A$14&amp;ROW())),""),"")</f>
        <v/>
      </c>
      <c r="B710" s="34"/>
      <c r="C710" s="16"/>
      <c r="E710" s="15"/>
      <c r="F710" s="16"/>
      <c r="H710" s="15"/>
      <c r="I710" s="16"/>
      <c r="K710" s="15"/>
      <c r="L710" s="16"/>
      <c r="N710" s="15"/>
      <c r="O710" s="16"/>
      <c r="Q710" s="15"/>
      <c r="R710" s="16"/>
      <c r="T710" s="15"/>
      <c r="U710" s="16"/>
      <c r="W710" s="15"/>
      <c r="X710" s="16"/>
      <c r="Z710" s="15"/>
      <c r="AA710" s="16"/>
      <c r="AC710" s="15"/>
      <c r="AD710" s="16"/>
      <c r="AF710" s="15"/>
      <c r="AG710" s="16"/>
      <c r="AI710" s="15"/>
      <c r="AJ710" s="16"/>
      <c r="AL710" s="15"/>
      <c r="AM710" s="16"/>
      <c r="AO710" s="15"/>
      <c r="AP710" s="16"/>
      <c r="AR710" s="15"/>
      <c r="AS710" s="16"/>
      <c r="AU710" s="15"/>
      <c r="AV710" s="16"/>
      <c r="AX710" s="15"/>
      <c r="AY710" s="400"/>
      <c r="BA710" s="403"/>
      <c r="BB710" s="404"/>
      <c r="BD710" s="403"/>
      <c r="BE710" s="404"/>
      <c r="BG710" s="403"/>
      <c r="BH710" s="404"/>
      <c r="BJ710" s="403"/>
      <c r="BK710" s="404"/>
      <c r="BM710" s="403"/>
      <c r="BN710" s="404">
        <v>1</v>
      </c>
      <c r="BP710" s="15"/>
      <c r="BQ710" s="16"/>
      <c r="BS710" s="15"/>
      <c r="BT710" s="16"/>
      <c r="BV710" s="15"/>
      <c r="BW710" s="16"/>
      <c r="BY710" s="15"/>
      <c r="BZ710" s="16"/>
      <c r="CB710" s="15"/>
      <c r="CC710" s="16"/>
      <c r="CE710" s="15"/>
      <c r="CF710" s="16"/>
      <c r="CH710" s="15"/>
      <c r="CI710" s="16"/>
      <c r="CK710" s="234"/>
      <c r="CL710" s="235"/>
      <c r="CN710" s="15"/>
      <c r="CO710" s="16"/>
    </row>
    <row r="711" spans="1:93" ht="24.95" customHeight="1">
      <c r="A711" s="407" t="str">
        <f ca="1">IFERROR(IF(INDIRECT($A$14&amp;ROW())&lt;&gt;"",COUNTIF(Summary!$B$30:$B$1105,INDIRECT($A$14&amp;ROW())),""),"")</f>
        <v/>
      </c>
      <c r="B711" s="34"/>
      <c r="C711" s="16"/>
      <c r="E711" s="15"/>
      <c r="F711" s="16"/>
      <c r="H711" s="15"/>
      <c r="I711" s="16"/>
      <c r="K711" s="15"/>
      <c r="L711" s="16"/>
      <c r="N711" s="15"/>
      <c r="O711" s="16"/>
      <c r="Q711" s="15"/>
      <c r="R711" s="16"/>
      <c r="T711" s="15"/>
      <c r="U711" s="16"/>
      <c r="W711" s="15"/>
      <c r="X711" s="16"/>
      <c r="Z711" s="15"/>
      <c r="AA711" s="16"/>
      <c r="AC711" s="15"/>
      <c r="AD711" s="16"/>
      <c r="AF711" s="15"/>
      <c r="AG711" s="16"/>
      <c r="AI711" s="15"/>
      <c r="AJ711" s="16"/>
      <c r="AL711" s="15"/>
      <c r="AM711" s="16"/>
      <c r="AO711" s="15"/>
      <c r="AP711" s="16"/>
      <c r="AR711" s="15"/>
      <c r="AS711" s="16"/>
      <c r="AU711" s="15"/>
      <c r="AV711" s="16"/>
      <c r="AX711" s="15"/>
      <c r="AY711" s="400"/>
      <c r="BA711" s="403"/>
      <c r="BB711" s="404"/>
      <c r="BD711" s="403"/>
      <c r="BE711" s="404"/>
      <c r="BG711" s="403"/>
      <c r="BH711" s="404"/>
      <c r="BJ711" s="403"/>
      <c r="BK711" s="404"/>
      <c r="BM711" s="403"/>
      <c r="BN711" s="404">
        <v>1</v>
      </c>
      <c r="BP711" s="15"/>
      <c r="BQ711" s="16"/>
      <c r="BS711" s="15"/>
      <c r="BT711" s="16"/>
      <c r="BV711" s="15"/>
      <c r="BW711" s="16"/>
      <c r="BY711" s="15"/>
      <c r="BZ711" s="16"/>
      <c r="CB711" s="15"/>
      <c r="CC711" s="16"/>
      <c r="CE711" s="15"/>
      <c r="CF711" s="16"/>
      <c r="CH711" s="15"/>
      <c r="CI711" s="16"/>
      <c r="CK711" s="234"/>
      <c r="CL711" s="235"/>
      <c r="CN711" s="15"/>
      <c r="CO711" s="16"/>
    </row>
    <row r="712" spans="1:93" ht="24.95" customHeight="1">
      <c r="A712" s="407" t="str">
        <f ca="1">IFERROR(IF(INDIRECT($A$14&amp;ROW())&lt;&gt;"",COUNTIF(Summary!$B$30:$B$1105,INDIRECT($A$14&amp;ROW())),""),"")</f>
        <v/>
      </c>
      <c r="B712" s="34"/>
      <c r="C712" s="16"/>
      <c r="E712" s="15"/>
      <c r="F712" s="16"/>
      <c r="H712" s="15"/>
      <c r="I712" s="16"/>
      <c r="K712" s="15"/>
      <c r="L712" s="16"/>
      <c r="N712" s="15"/>
      <c r="O712" s="16"/>
      <c r="Q712" s="15"/>
      <c r="R712" s="16"/>
      <c r="T712" s="15"/>
      <c r="U712" s="16"/>
      <c r="W712" s="15"/>
      <c r="X712" s="16"/>
      <c r="Z712" s="15"/>
      <c r="AA712" s="16"/>
      <c r="AC712" s="15"/>
      <c r="AD712" s="16"/>
      <c r="AF712" s="15"/>
      <c r="AG712" s="16"/>
      <c r="AI712" s="15"/>
      <c r="AJ712" s="16"/>
      <c r="AL712" s="15"/>
      <c r="AM712" s="16"/>
      <c r="AO712" s="15"/>
      <c r="AP712" s="16"/>
      <c r="AR712" s="15"/>
      <c r="AS712" s="16"/>
      <c r="AU712" s="15"/>
      <c r="AV712" s="16"/>
      <c r="AX712" s="15"/>
      <c r="AY712" s="400"/>
      <c r="BA712" s="403"/>
      <c r="BB712" s="404"/>
      <c r="BD712" s="403"/>
      <c r="BE712" s="404"/>
      <c r="BG712" s="403"/>
      <c r="BH712" s="404"/>
      <c r="BJ712" s="403"/>
      <c r="BK712" s="404"/>
      <c r="BM712" s="403"/>
      <c r="BN712" s="404">
        <v>1</v>
      </c>
      <c r="BP712" s="15"/>
      <c r="BQ712" s="16"/>
      <c r="BS712" s="15"/>
      <c r="BT712" s="16"/>
      <c r="BV712" s="15"/>
      <c r="BW712" s="16"/>
      <c r="BY712" s="15"/>
      <c r="BZ712" s="16"/>
      <c r="CB712" s="15"/>
      <c r="CC712" s="16"/>
      <c r="CE712" s="15"/>
      <c r="CF712" s="16"/>
      <c r="CH712" s="15"/>
      <c r="CI712" s="16"/>
      <c r="CK712" s="234"/>
      <c r="CL712" s="235"/>
      <c r="CN712" s="15"/>
      <c r="CO712" s="16"/>
    </row>
    <row r="713" spans="1:93" ht="24.95" customHeight="1">
      <c r="A713" s="407" t="str">
        <f ca="1">IFERROR(IF(INDIRECT($A$14&amp;ROW())&lt;&gt;"",COUNTIF(Summary!$B$30:$B$1105,INDIRECT($A$14&amp;ROW())),""),"")</f>
        <v/>
      </c>
      <c r="B713" s="34"/>
      <c r="C713" s="16"/>
      <c r="E713" s="15"/>
      <c r="F713" s="16"/>
      <c r="H713" s="15"/>
      <c r="I713" s="16"/>
      <c r="K713" s="15"/>
      <c r="L713" s="16"/>
      <c r="N713" s="15"/>
      <c r="O713" s="16"/>
      <c r="Q713" s="15"/>
      <c r="R713" s="16"/>
      <c r="T713" s="15"/>
      <c r="U713" s="16"/>
      <c r="W713" s="15"/>
      <c r="X713" s="16"/>
      <c r="Z713" s="15"/>
      <c r="AA713" s="16"/>
      <c r="AC713" s="15"/>
      <c r="AD713" s="16"/>
      <c r="AF713" s="15"/>
      <c r="AG713" s="16"/>
      <c r="AI713" s="15"/>
      <c r="AJ713" s="16"/>
      <c r="AL713" s="15"/>
      <c r="AM713" s="16"/>
      <c r="AO713" s="15"/>
      <c r="AP713" s="16"/>
      <c r="AR713" s="15"/>
      <c r="AS713" s="16"/>
      <c r="AU713" s="15"/>
      <c r="AV713" s="16"/>
      <c r="AX713" s="15"/>
      <c r="AY713" s="400"/>
      <c r="BA713" s="403"/>
      <c r="BB713" s="404"/>
      <c r="BD713" s="403"/>
      <c r="BE713" s="404"/>
      <c r="BG713" s="403"/>
      <c r="BH713" s="404"/>
      <c r="BJ713" s="403"/>
      <c r="BK713" s="404"/>
      <c r="BM713" s="403"/>
      <c r="BN713" s="404">
        <v>1</v>
      </c>
      <c r="BP713" s="15"/>
      <c r="BQ713" s="16"/>
      <c r="BS713" s="15"/>
      <c r="BT713" s="16"/>
      <c r="BV713" s="15"/>
      <c r="BW713" s="16"/>
      <c r="BY713" s="15"/>
      <c r="BZ713" s="16"/>
      <c r="CB713" s="15"/>
      <c r="CC713" s="16"/>
      <c r="CE713" s="15"/>
      <c r="CF713" s="16"/>
      <c r="CH713" s="15"/>
      <c r="CI713" s="16"/>
      <c r="CK713" s="234"/>
      <c r="CL713" s="235"/>
      <c r="CN713" s="15"/>
      <c r="CO713" s="16"/>
    </row>
    <row r="714" spans="1:93" ht="24.95" customHeight="1">
      <c r="A714" s="407" t="str">
        <f ca="1">IFERROR(IF(INDIRECT($A$14&amp;ROW())&lt;&gt;"",COUNTIF(Summary!$B$30:$B$1105,INDIRECT($A$14&amp;ROW())),""),"")</f>
        <v/>
      </c>
      <c r="B714" s="34"/>
      <c r="C714" s="16"/>
      <c r="E714" s="15"/>
      <c r="F714" s="16"/>
      <c r="H714" s="15"/>
      <c r="I714" s="16"/>
      <c r="K714" s="15"/>
      <c r="L714" s="16"/>
      <c r="N714" s="15"/>
      <c r="O714" s="16"/>
      <c r="Q714" s="15"/>
      <c r="R714" s="16"/>
      <c r="T714" s="15"/>
      <c r="U714" s="16"/>
      <c r="W714" s="15"/>
      <c r="X714" s="16"/>
      <c r="Z714" s="15"/>
      <c r="AA714" s="16"/>
      <c r="AC714" s="15"/>
      <c r="AD714" s="16"/>
      <c r="AF714" s="15"/>
      <c r="AG714" s="16"/>
      <c r="AI714" s="15"/>
      <c r="AJ714" s="16"/>
      <c r="AL714" s="15"/>
      <c r="AM714" s="16"/>
      <c r="AO714" s="15"/>
      <c r="AP714" s="16"/>
      <c r="AR714" s="15"/>
      <c r="AS714" s="16"/>
      <c r="AU714" s="15"/>
      <c r="AV714" s="16"/>
      <c r="AX714" s="15"/>
      <c r="AY714" s="400"/>
      <c r="BA714" s="403"/>
      <c r="BB714" s="404"/>
      <c r="BD714" s="403"/>
      <c r="BE714" s="404"/>
      <c r="BG714" s="403"/>
      <c r="BH714" s="404"/>
      <c r="BJ714" s="403"/>
      <c r="BK714" s="404"/>
      <c r="BM714" s="403"/>
      <c r="BN714" s="404">
        <v>1</v>
      </c>
      <c r="BP714" s="15"/>
      <c r="BQ714" s="16"/>
      <c r="BS714" s="15"/>
      <c r="BT714" s="16"/>
      <c r="BV714" s="15"/>
      <c r="BW714" s="16"/>
      <c r="BY714" s="15"/>
      <c r="BZ714" s="16"/>
      <c r="CB714" s="15"/>
      <c r="CC714" s="16"/>
      <c r="CE714" s="15"/>
      <c r="CF714" s="16"/>
      <c r="CH714" s="15"/>
      <c r="CI714" s="16"/>
      <c r="CK714" s="234"/>
      <c r="CL714" s="235"/>
      <c r="CN714" s="15"/>
      <c r="CO714" s="16"/>
    </row>
    <row r="715" spans="1:93" ht="24.95" customHeight="1">
      <c r="A715" s="407" t="str">
        <f ca="1">IFERROR(IF(INDIRECT($A$14&amp;ROW())&lt;&gt;"",COUNTIF(Summary!$B$30:$B$1105,INDIRECT($A$14&amp;ROW())),""),"")</f>
        <v/>
      </c>
      <c r="B715" s="34"/>
      <c r="C715" s="16"/>
      <c r="E715" s="15"/>
      <c r="F715" s="16"/>
      <c r="H715" s="15"/>
      <c r="I715" s="16"/>
      <c r="K715" s="15"/>
      <c r="L715" s="16"/>
      <c r="N715" s="15"/>
      <c r="O715" s="16"/>
      <c r="Q715" s="15"/>
      <c r="R715" s="16"/>
      <c r="T715" s="15"/>
      <c r="U715" s="16"/>
      <c r="W715" s="15"/>
      <c r="X715" s="16"/>
      <c r="Z715" s="15"/>
      <c r="AA715" s="16"/>
      <c r="AC715" s="15"/>
      <c r="AD715" s="16"/>
      <c r="AF715" s="15"/>
      <c r="AG715" s="16"/>
      <c r="AI715" s="15"/>
      <c r="AJ715" s="16"/>
      <c r="AL715" s="15"/>
      <c r="AM715" s="16"/>
      <c r="AO715" s="15"/>
      <c r="AP715" s="16"/>
      <c r="AR715" s="15"/>
      <c r="AS715" s="16"/>
      <c r="AU715" s="15"/>
      <c r="AV715" s="16"/>
      <c r="AX715" s="15"/>
      <c r="AY715" s="400"/>
      <c r="BA715" s="403"/>
      <c r="BB715" s="404"/>
      <c r="BD715" s="403"/>
      <c r="BE715" s="404"/>
      <c r="BG715" s="403"/>
      <c r="BH715" s="404"/>
      <c r="BJ715" s="403"/>
      <c r="BK715" s="404"/>
      <c r="BM715" s="403"/>
      <c r="BN715" s="404">
        <v>1</v>
      </c>
      <c r="BP715" s="15"/>
      <c r="BQ715" s="16"/>
      <c r="BS715" s="15"/>
      <c r="BT715" s="16"/>
      <c r="BV715" s="15"/>
      <c r="BW715" s="16"/>
      <c r="BY715" s="15"/>
      <c r="BZ715" s="16"/>
      <c r="CB715" s="15"/>
      <c r="CC715" s="16"/>
      <c r="CE715" s="15"/>
      <c r="CF715" s="16"/>
      <c r="CH715" s="15"/>
      <c r="CI715" s="16"/>
      <c r="CK715" s="234"/>
      <c r="CL715" s="235"/>
      <c r="CN715" s="15"/>
      <c r="CO715" s="16"/>
    </row>
    <row r="716" spans="1:93" ht="24.95" customHeight="1">
      <c r="A716" s="407" t="str">
        <f ca="1">IFERROR(IF(INDIRECT($A$14&amp;ROW())&lt;&gt;"",COUNTIF(Summary!$B$30:$B$1105,INDIRECT($A$14&amp;ROW())),""),"")</f>
        <v/>
      </c>
      <c r="B716" s="34"/>
      <c r="C716" s="16"/>
      <c r="E716" s="15"/>
      <c r="F716" s="16"/>
      <c r="H716" s="15"/>
      <c r="I716" s="16"/>
      <c r="K716" s="15"/>
      <c r="L716" s="16"/>
      <c r="N716" s="15"/>
      <c r="O716" s="16"/>
      <c r="Q716" s="15"/>
      <c r="R716" s="16"/>
      <c r="T716" s="15"/>
      <c r="U716" s="16"/>
      <c r="W716" s="15"/>
      <c r="X716" s="16"/>
      <c r="Z716" s="15"/>
      <c r="AA716" s="16"/>
      <c r="AC716" s="15"/>
      <c r="AD716" s="16"/>
      <c r="AF716" s="15"/>
      <c r="AG716" s="16"/>
      <c r="AI716" s="15"/>
      <c r="AJ716" s="16"/>
      <c r="AL716" s="15"/>
      <c r="AM716" s="16"/>
      <c r="AO716" s="15"/>
      <c r="AP716" s="16"/>
      <c r="AR716" s="15"/>
      <c r="AS716" s="16"/>
      <c r="AU716" s="15"/>
      <c r="AV716" s="16"/>
      <c r="AX716" s="15"/>
      <c r="AY716" s="400"/>
      <c r="BA716" s="403"/>
      <c r="BB716" s="404"/>
      <c r="BD716" s="403"/>
      <c r="BE716" s="404"/>
      <c r="BG716" s="403"/>
      <c r="BH716" s="404"/>
      <c r="BJ716" s="403"/>
      <c r="BK716" s="404"/>
      <c r="BM716" s="403"/>
      <c r="BN716" s="404">
        <v>1</v>
      </c>
      <c r="BP716" s="15"/>
      <c r="BQ716" s="16"/>
      <c r="BS716" s="15"/>
      <c r="BT716" s="16"/>
      <c r="BV716" s="15"/>
      <c r="BW716" s="16"/>
      <c r="BY716" s="15"/>
      <c r="BZ716" s="16"/>
      <c r="CB716" s="15"/>
      <c r="CC716" s="16"/>
      <c r="CE716" s="15"/>
      <c r="CF716" s="16"/>
      <c r="CH716" s="15"/>
      <c r="CI716" s="16"/>
      <c r="CK716" s="234"/>
      <c r="CL716" s="235"/>
      <c r="CN716" s="15"/>
      <c r="CO716" s="16"/>
    </row>
    <row r="717" spans="1:93" ht="24.95" customHeight="1">
      <c r="A717" s="407" t="str">
        <f ca="1">IFERROR(IF(INDIRECT($A$14&amp;ROW())&lt;&gt;"",COUNTIF(Summary!$B$30:$B$1105,INDIRECT($A$14&amp;ROW())),""),"")</f>
        <v/>
      </c>
      <c r="B717" s="34"/>
      <c r="C717" s="16"/>
      <c r="E717" s="15"/>
      <c r="F717" s="16"/>
      <c r="H717" s="15"/>
      <c r="I717" s="16"/>
      <c r="K717" s="15"/>
      <c r="L717" s="16"/>
      <c r="N717" s="15"/>
      <c r="O717" s="16"/>
      <c r="Q717" s="15"/>
      <c r="R717" s="16"/>
      <c r="T717" s="15"/>
      <c r="U717" s="16"/>
      <c r="W717" s="15"/>
      <c r="X717" s="16"/>
      <c r="Z717" s="15"/>
      <c r="AA717" s="16"/>
      <c r="AC717" s="15"/>
      <c r="AD717" s="16"/>
      <c r="AF717" s="15"/>
      <c r="AG717" s="16"/>
      <c r="AI717" s="15"/>
      <c r="AJ717" s="16"/>
      <c r="AL717" s="15"/>
      <c r="AM717" s="16"/>
      <c r="AO717" s="15"/>
      <c r="AP717" s="16"/>
      <c r="AR717" s="15"/>
      <c r="AS717" s="16"/>
      <c r="AU717" s="15"/>
      <c r="AV717" s="16"/>
      <c r="AX717" s="15"/>
      <c r="AY717" s="400"/>
      <c r="BA717" s="403"/>
      <c r="BB717" s="404"/>
      <c r="BD717" s="403"/>
      <c r="BE717" s="404"/>
      <c r="BG717" s="403"/>
      <c r="BH717" s="404"/>
      <c r="BJ717" s="403"/>
      <c r="BK717" s="404"/>
      <c r="BM717" s="403"/>
      <c r="BN717" s="404">
        <v>1</v>
      </c>
      <c r="BP717" s="15"/>
      <c r="BQ717" s="16"/>
      <c r="BS717" s="15"/>
      <c r="BT717" s="16"/>
      <c r="BV717" s="15"/>
      <c r="BW717" s="16"/>
      <c r="BY717" s="15"/>
      <c r="BZ717" s="16"/>
      <c r="CB717" s="15"/>
      <c r="CC717" s="16"/>
      <c r="CE717" s="15"/>
      <c r="CF717" s="16"/>
      <c r="CH717" s="15"/>
      <c r="CI717" s="16"/>
      <c r="CK717" s="234"/>
      <c r="CL717" s="235"/>
      <c r="CN717" s="15"/>
      <c r="CO717" s="16"/>
    </row>
    <row r="718" spans="1:93" ht="24.95" customHeight="1">
      <c r="A718" s="407" t="str">
        <f ca="1">IFERROR(IF(INDIRECT($A$14&amp;ROW())&lt;&gt;"",COUNTIF(Summary!$B$30:$B$1105,INDIRECT($A$14&amp;ROW())),""),"")</f>
        <v/>
      </c>
      <c r="B718" s="34"/>
      <c r="C718" s="16"/>
      <c r="E718" s="15"/>
      <c r="F718" s="16"/>
      <c r="H718" s="15"/>
      <c r="I718" s="16"/>
      <c r="K718" s="15"/>
      <c r="L718" s="16"/>
      <c r="N718" s="15"/>
      <c r="O718" s="16"/>
      <c r="Q718" s="15"/>
      <c r="R718" s="16"/>
      <c r="T718" s="15"/>
      <c r="U718" s="16"/>
      <c r="W718" s="15"/>
      <c r="X718" s="16"/>
      <c r="Z718" s="15"/>
      <c r="AA718" s="16"/>
      <c r="AC718" s="15"/>
      <c r="AD718" s="16"/>
      <c r="AF718" s="15"/>
      <c r="AG718" s="16"/>
      <c r="AI718" s="15"/>
      <c r="AJ718" s="16"/>
      <c r="AL718" s="15"/>
      <c r="AM718" s="16"/>
      <c r="AO718" s="15"/>
      <c r="AP718" s="16"/>
      <c r="AR718" s="15"/>
      <c r="AS718" s="16"/>
      <c r="AU718" s="15"/>
      <c r="AV718" s="16"/>
      <c r="AX718" s="15"/>
      <c r="AY718" s="400"/>
      <c r="BA718" s="403"/>
      <c r="BB718" s="404"/>
      <c r="BD718" s="403"/>
      <c r="BE718" s="404"/>
      <c r="BG718" s="403"/>
      <c r="BH718" s="404"/>
      <c r="BJ718" s="403"/>
      <c r="BK718" s="404"/>
      <c r="BM718" s="403"/>
      <c r="BN718" s="404">
        <v>1</v>
      </c>
      <c r="BP718" s="15"/>
      <c r="BQ718" s="16"/>
      <c r="BS718" s="15"/>
      <c r="BT718" s="16"/>
      <c r="BV718" s="15"/>
      <c r="BW718" s="16"/>
      <c r="BY718" s="15"/>
      <c r="BZ718" s="16"/>
      <c r="CB718" s="15"/>
      <c r="CC718" s="16"/>
      <c r="CE718" s="15"/>
      <c r="CF718" s="16"/>
      <c r="CH718" s="15"/>
      <c r="CI718" s="16"/>
      <c r="CK718" s="234"/>
      <c r="CL718" s="235"/>
      <c r="CN718" s="15"/>
      <c r="CO718" s="16"/>
    </row>
    <row r="719" spans="1:93" ht="24.95" customHeight="1">
      <c r="A719" s="407" t="str">
        <f ca="1">IFERROR(IF(INDIRECT($A$14&amp;ROW())&lt;&gt;"",COUNTIF(Summary!$B$30:$B$1105,INDIRECT($A$14&amp;ROW())),""),"")</f>
        <v/>
      </c>
      <c r="B719" s="34"/>
      <c r="C719" s="16"/>
      <c r="E719" s="15"/>
      <c r="F719" s="16"/>
      <c r="H719" s="15"/>
      <c r="I719" s="16"/>
      <c r="K719" s="15"/>
      <c r="L719" s="16"/>
      <c r="N719" s="15"/>
      <c r="O719" s="16"/>
      <c r="Q719" s="15"/>
      <c r="R719" s="16"/>
      <c r="T719" s="15"/>
      <c r="U719" s="16"/>
      <c r="W719" s="15"/>
      <c r="X719" s="16"/>
      <c r="Z719" s="15"/>
      <c r="AA719" s="16"/>
      <c r="AC719" s="15"/>
      <c r="AD719" s="16"/>
      <c r="AF719" s="15"/>
      <c r="AG719" s="16"/>
      <c r="AI719" s="15"/>
      <c r="AJ719" s="16"/>
      <c r="AL719" s="15"/>
      <c r="AM719" s="16"/>
      <c r="AO719" s="15"/>
      <c r="AP719" s="16"/>
      <c r="AR719" s="15"/>
      <c r="AS719" s="16"/>
      <c r="AU719" s="15"/>
      <c r="AV719" s="16"/>
      <c r="AX719" s="15"/>
      <c r="AY719" s="400"/>
      <c r="BA719" s="403"/>
      <c r="BB719" s="404"/>
      <c r="BD719" s="403"/>
      <c r="BE719" s="404"/>
      <c r="BG719" s="403"/>
      <c r="BH719" s="404"/>
      <c r="BJ719" s="403"/>
      <c r="BK719" s="404"/>
      <c r="BM719" s="403"/>
      <c r="BN719" s="404">
        <v>1</v>
      </c>
      <c r="BP719" s="15"/>
      <c r="BQ719" s="16"/>
      <c r="BS719" s="15"/>
      <c r="BT719" s="16"/>
      <c r="BV719" s="15"/>
      <c r="BW719" s="16"/>
      <c r="BY719" s="15"/>
      <c r="BZ719" s="16"/>
      <c r="CB719" s="15"/>
      <c r="CC719" s="16"/>
      <c r="CE719" s="15"/>
      <c r="CF719" s="16"/>
      <c r="CH719" s="15"/>
      <c r="CI719" s="16"/>
      <c r="CK719" s="234"/>
      <c r="CL719" s="235"/>
      <c r="CN719" s="15"/>
      <c r="CO719" s="16"/>
    </row>
    <row r="720" spans="1:93" ht="24.95" customHeight="1">
      <c r="A720" s="407" t="str">
        <f ca="1">IFERROR(IF(INDIRECT($A$14&amp;ROW())&lt;&gt;"",COUNTIF(Summary!$B$30:$B$1105,INDIRECT($A$14&amp;ROW())),""),"")</f>
        <v/>
      </c>
      <c r="B720" s="34"/>
      <c r="C720" s="16"/>
      <c r="E720" s="15"/>
      <c r="F720" s="16"/>
      <c r="H720" s="15"/>
      <c r="I720" s="16"/>
      <c r="K720" s="15"/>
      <c r="L720" s="16"/>
      <c r="N720" s="15"/>
      <c r="O720" s="16"/>
      <c r="Q720" s="15"/>
      <c r="R720" s="16"/>
      <c r="T720" s="15"/>
      <c r="U720" s="16"/>
      <c r="W720" s="15"/>
      <c r="X720" s="16"/>
      <c r="Z720" s="15"/>
      <c r="AA720" s="16"/>
      <c r="AC720" s="15"/>
      <c r="AD720" s="16"/>
      <c r="AF720" s="15"/>
      <c r="AG720" s="16"/>
      <c r="AI720" s="15"/>
      <c r="AJ720" s="16"/>
      <c r="AL720" s="15"/>
      <c r="AM720" s="16"/>
      <c r="AO720" s="15"/>
      <c r="AP720" s="16"/>
      <c r="AR720" s="15"/>
      <c r="AS720" s="16"/>
      <c r="AU720" s="15"/>
      <c r="AV720" s="16"/>
      <c r="AX720" s="15"/>
      <c r="AY720" s="400"/>
      <c r="BA720" s="403"/>
      <c r="BB720" s="404"/>
      <c r="BD720" s="403"/>
      <c r="BE720" s="404"/>
      <c r="BG720" s="403"/>
      <c r="BH720" s="404"/>
      <c r="BJ720" s="403"/>
      <c r="BK720" s="404"/>
      <c r="BM720" s="403"/>
      <c r="BN720" s="404">
        <v>1</v>
      </c>
      <c r="BP720" s="15"/>
      <c r="BQ720" s="16"/>
      <c r="BS720" s="15"/>
      <c r="BT720" s="16"/>
      <c r="BV720" s="15"/>
      <c r="BW720" s="16"/>
      <c r="BY720" s="15"/>
      <c r="BZ720" s="16"/>
      <c r="CB720" s="15"/>
      <c r="CC720" s="16"/>
      <c r="CE720" s="15"/>
      <c r="CF720" s="16"/>
      <c r="CH720" s="15"/>
      <c r="CI720" s="16"/>
      <c r="CK720" s="234"/>
      <c r="CL720" s="235"/>
      <c r="CN720" s="15"/>
      <c r="CO720" s="16"/>
    </row>
    <row r="721" spans="1:93" ht="24.95" customHeight="1">
      <c r="A721" s="407" t="str">
        <f ca="1">IFERROR(IF(INDIRECT($A$14&amp;ROW())&lt;&gt;"",COUNTIF(Summary!$B$30:$B$1105,INDIRECT($A$14&amp;ROW())),""),"")</f>
        <v/>
      </c>
      <c r="B721" s="34"/>
      <c r="C721" s="16"/>
      <c r="E721" s="15"/>
      <c r="F721" s="16"/>
      <c r="H721" s="15"/>
      <c r="I721" s="16"/>
      <c r="K721" s="15"/>
      <c r="L721" s="16"/>
      <c r="N721" s="15"/>
      <c r="O721" s="16"/>
      <c r="Q721" s="15"/>
      <c r="R721" s="16"/>
      <c r="T721" s="15"/>
      <c r="U721" s="16"/>
      <c r="W721" s="15"/>
      <c r="X721" s="16"/>
      <c r="Z721" s="15"/>
      <c r="AA721" s="16"/>
      <c r="AC721" s="15"/>
      <c r="AD721" s="16"/>
      <c r="AF721" s="15"/>
      <c r="AG721" s="16"/>
      <c r="AI721" s="15"/>
      <c r="AJ721" s="16"/>
      <c r="AL721" s="15"/>
      <c r="AM721" s="16"/>
      <c r="AO721" s="15"/>
      <c r="AP721" s="16"/>
      <c r="AR721" s="15"/>
      <c r="AS721" s="16"/>
      <c r="AU721" s="15"/>
      <c r="AV721" s="16"/>
      <c r="AX721" s="15"/>
      <c r="AY721" s="400"/>
      <c r="BA721" s="403"/>
      <c r="BB721" s="404"/>
      <c r="BD721" s="403"/>
      <c r="BE721" s="404"/>
      <c r="BG721" s="403"/>
      <c r="BH721" s="404"/>
      <c r="BJ721" s="403"/>
      <c r="BK721" s="404"/>
      <c r="BM721" s="403"/>
      <c r="BN721" s="404">
        <v>1</v>
      </c>
      <c r="BP721" s="15"/>
      <c r="BQ721" s="16"/>
      <c r="BS721" s="15"/>
      <c r="BT721" s="16"/>
      <c r="BV721" s="15"/>
      <c r="BW721" s="16"/>
      <c r="BY721" s="15"/>
      <c r="BZ721" s="16"/>
      <c r="CB721" s="15"/>
      <c r="CC721" s="16"/>
      <c r="CE721" s="15"/>
      <c r="CF721" s="16"/>
      <c r="CH721" s="15"/>
      <c r="CI721" s="16"/>
      <c r="CK721" s="234"/>
      <c r="CL721" s="235"/>
      <c r="CN721" s="15"/>
      <c r="CO721" s="16"/>
    </row>
    <row r="722" spans="1:93" ht="24.95" customHeight="1">
      <c r="A722" s="407" t="str">
        <f ca="1">IFERROR(IF(INDIRECT($A$14&amp;ROW())&lt;&gt;"",COUNTIF(Summary!$B$30:$B$1105,INDIRECT($A$14&amp;ROW())),""),"")</f>
        <v/>
      </c>
      <c r="B722" s="34"/>
      <c r="C722" s="16"/>
      <c r="E722" s="15"/>
      <c r="F722" s="16"/>
      <c r="H722" s="15"/>
      <c r="I722" s="16"/>
      <c r="K722" s="15"/>
      <c r="L722" s="16"/>
      <c r="N722" s="15"/>
      <c r="O722" s="16"/>
      <c r="Q722" s="15"/>
      <c r="R722" s="16"/>
      <c r="T722" s="15"/>
      <c r="U722" s="16"/>
      <c r="W722" s="15"/>
      <c r="X722" s="16"/>
      <c r="Z722" s="15"/>
      <c r="AA722" s="16"/>
      <c r="AC722" s="15"/>
      <c r="AD722" s="16"/>
      <c r="AF722" s="15"/>
      <c r="AG722" s="16"/>
      <c r="AI722" s="15"/>
      <c r="AJ722" s="16"/>
      <c r="AL722" s="15"/>
      <c r="AM722" s="16"/>
      <c r="AO722" s="15"/>
      <c r="AP722" s="16"/>
      <c r="AR722" s="15"/>
      <c r="AS722" s="16"/>
      <c r="AU722" s="15"/>
      <c r="AV722" s="16"/>
      <c r="AX722" s="15"/>
      <c r="AY722" s="400"/>
      <c r="BA722" s="403"/>
      <c r="BB722" s="404"/>
      <c r="BD722" s="403"/>
      <c r="BE722" s="404"/>
      <c r="BG722" s="403"/>
      <c r="BH722" s="404"/>
      <c r="BJ722" s="403"/>
      <c r="BK722" s="404"/>
      <c r="BM722" s="403"/>
      <c r="BN722" s="404">
        <v>1</v>
      </c>
      <c r="BP722" s="15"/>
      <c r="BQ722" s="16"/>
      <c r="BS722" s="15"/>
      <c r="BT722" s="16"/>
      <c r="BV722" s="15"/>
      <c r="BW722" s="16"/>
      <c r="BY722" s="15"/>
      <c r="BZ722" s="16"/>
      <c r="CB722" s="15"/>
      <c r="CC722" s="16"/>
      <c r="CE722" s="15"/>
      <c r="CF722" s="16"/>
      <c r="CH722" s="15"/>
      <c r="CI722" s="16"/>
      <c r="CK722" s="234"/>
      <c r="CL722" s="235"/>
      <c r="CN722" s="15"/>
      <c r="CO722" s="16"/>
    </row>
    <row r="723" spans="1:93" ht="24.95" customHeight="1">
      <c r="A723" s="407" t="str">
        <f ca="1">IFERROR(IF(INDIRECT($A$14&amp;ROW())&lt;&gt;"",COUNTIF(Summary!$B$30:$B$1105,INDIRECT($A$14&amp;ROW())),""),"")</f>
        <v/>
      </c>
      <c r="B723" s="34"/>
      <c r="C723" s="16"/>
      <c r="E723" s="15"/>
      <c r="F723" s="16"/>
      <c r="H723" s="15"/>
      <c r="I723" s="16"/>
      <c r="K723" s="15"/>
      <c r="L723" s="16"/>
      <c r="N723" s="15"/>
      <c r="O723" s="16"/>
      <c r="Q723" s="15"/>
      <c r="R723" s="16"/>
      <c r="T723" s="15"/>
      <c r="U723" s="16"/>
      <c r="W723" s="15"/>
      <c r="X723" s="16"/>
      <c r="Z723" s="15"/>
      <c r="AA723" s="16"/>
      <c r="AC723" s="15"/>
      <c r="AD723" s="16"/>
      <c r="AF723" s="15"/>
      <c r="AG723" s="16"/>
      <c r="AI723" s="15"/>
      <c r="AJ723" s="16"/>
      <c r="AL723" s="15"/>
      <c r="AM723" s="16"/>
      <c r="AO723" s="15"/>
      <c r="AP723" s="16"/>
      <c r="AR723" s="15"/>
      <c r="AS723" s="16"/>
      <c r="AU723" s="15"/>
      <c r="AV723" s="16"/>
      <c r="AX723" s="15"/>
      <c r="AY723" s="400"/>
      <c r="BA723" s="403"/>
      <c r="BB723" s="404"/>
      <c r="BD723" s="403"/>
      <c r="BE723" s="404"/>
      <c r="BG723" s="403"/>
      <c r="BH723" s="404"/>
      <c r="BJ723" s="403"/>
      <c r="BK723" s="404"/>
      <c r="BM723" s="403"/>
      <c r="BN723" s="404">
        <v>3</v>
      </c>
      <c r="BP723" s="15"/>
      <c r="BQ723" s="16"/>
      <c r="BS723" s="15"/>
      <c r="BT723" s="16"/>
      <c r="BV723" s="15"/>
      <c r="BW723" s="16"/>
      <c r="BY723" s="15"/>
      <c r="BZ723" s="16"/>
      <c r="CB723" s="15"/>
      <c r="CC723" s="16"/>
      <c r="CE723" s="15"/>
      <c r="CF723" s="16"/>
      <c r="CH723" s="15"/>
      <c r="CI723" s="16"/>
      <c r="CK723" s="234"/>
      <c r="CL723" s="235"/>
      <c r="CN723" s="15"/>
      <c r="CO723" s="16"/>
    </row>
    <row r="724" spans="1:93" ht="24.95" customHeight="1">
      <c r="A724" s="407" t="str">
        <f ca="1">IFERROR(IF(INDIRECT($A$14&amp;ROW())&lt;&gt;"",COUNTIF(Summary!$B$30:$B$1105,INDIRECT($A$14&amp;ROW())),""),"")</f>
        <v/>
      </c>
      <c r="B724" s="34"/>
      <c r="C724" s="16"/>
      <c r="E724" s="15"/>
      <c r="F724" s="16"/>
      <c r="H724" s="15"/>
      <c r="I724" s="16"/>
      <c r="K724" s="15"/>
      <c r="L724" s="16"/>
      <c r="N724" s="15"/>
      <c r="O724" s="16"/>
      <c r="Q724" s="15"/>
      <c r="R724" s="16"/>
      <c r="T724" s="15"/>
      <c r="U724" s="16"/>
      <c r="W724" s="15"/>
      <c r="X724" s="16"/>
      <c r="Z724" s="15"/>
      <c r="AA724" s="16"/>
      <c r="AC724" s="15"/>
      <c r="AD724" s="16"/>
      <c r="AF724" s="15"/>
      <c r="AG724" s="16"/>
      <c r="AI724" s="15"/>
      <c r="AJ724" s="16"/>
      <c r="AL724" s="15"/>
      <c r="AM724" s="16"/>
      <c r="AO724" s="15"/>
      <c r="AP724" s="16"/>
      <c r="AR724" s="15"/>
      <c r="AS724" s="16"/>
      <c r="AU724" s="15"/>
      <c r="AV724" s="16"/>
      <c r="AX724" s="15"/>
      <c r="AY724" s="400"/>
      <c r="BA724" s="403"/>
      <c r="BB724" s="404"/>
      <c r="BD724" s="403"/>
      <c r="BE724" s="404"/>
      <c r="BG724" s="403"/>
      <c r="BH724" s="404"/>
      <c r="BJ724" s="403"/>
      <c r="BK724" s="404"/>
      <c r="BM724" s="403"/>
      <c r="BN724" s="404">
        <v>1</v>
      </c>
      <c r="BP724" s="15"/>
      <c r="BQ724" s="16"/>
      <c r="BS724" s="15"/>
      <c r="BT724" s="16"/>
      <c r="BV724" s="15"/>
      <c r="BW724" s="16"/>
      <c r="BY724" s="15"/>
      <c r="BZ724" s="16"/>
      <c r="CB724" s="15"/>
      <c r="CC724" s="16"/>
      <c r="CE724" s="15"/>
      <c r="CF724" s="16"/>
      <c r="CH724" s="15"/>
      <c r="CI724" s="16"/>
      <c r="CK724" s="234"/>
      <c r="CL724" s="235"/>
      <c r="CN724" s="15"/>
      <c r="CO724" s="16"/>
    </row>
    <row r="725" spans="1:93" ht="24.95" customHeight="1">
      <c r="A725" s="407" t="str">
        <f ca="1">IFERROR(IF(INDIRECT($A$14&amp;ROW())&lt;&gt;"",COUNTIF(Summary!$B$30:$B$1105,INDIRECT($A$14&amp;ROW())),""),"")</f>
        <v/>
      </c>
      <c r="B725" s="34"/>
      <c r="C725" s="16"/>
      <c r="E725" s="15"/>
      <c r="F725" s="16"/>
      <c r="H725" s="15"/>
      <c r="I725" s="16"/>
      <c r="K725" s="15"/>
      <c r="L725" s="16"/>
      <c r="N725" s="15"/>
      <c r="O725" s="16"/>
      <c r="Q725" s="15"/>
      <c r="R725" s="16"/>
      <c r="T725" s="15"/>
      <c r="U725" s="16"/>
      <c r="W725" s="15"/>
      <c r="X725" s="16"/>
      <c r="Z725" s="15"/>
      <c r="AA725" s="16"/>
      <c r="AC725" s="15"/>
      <c r="AD725" s="16"/>
      <c r="AF725" s="15"/>
      <c r="AG725" s="16"/>
      <c r="AI725" s="15"/>
      <c r="AJ725" s="16"/>
      <c r="AL725" s="15"/>
      <c r="AM725" s="16"/>
      <c r="AO725" s="15"/>
      <c r="AP725" s="16"/>
      <c r="AR725" s="15"/>
      <c r="AS725" s="16"/>
      <c r="AU725" s="15"/>
      <c r="AV725" s="16"/>
      <c r="AX725" s="15"/>
      <c r="AY725" s="400"/>
      <c r="BA725" s="403"/>
      <c r="BB725" s="404"/>
      <c r="BD725" s="403"/>
      <c r="BE725" s="404"/>
      <c r="BG725" s="403"/>
      <c r="BH725" s="404"/>
      <c r="BJ725" s="403"/>
      <c r="BK725" s="404"/>
      <c r="BM725" s="403"/>
      <c r="BN725" s="404">
        <v>1</v>
      </c>
      <c r="BP725" s="15"/>
      <c r="BQ725" s="16"/>
      <c r="BS725" s="15"/>
      <c r="BT725" s="16"/>
      <c r="BV725" s="15"/>
      <c r="BW725" s="16"/>
      <c r="BY725" s="15"/>
      <c r="BZ725" s="16"/>
      <c r="CB725" s="15"/>
      <c r="CC725" s="16"/>
      <c r="CE725" s="15"/>
      <c r="CF725" s="16"/>
      <c r="CH725" s="15"/>
      <c r="CI725" s="16"/>
      <c r="CK725" s="234"/>
      <c r="CL725" s="235"/>
      <c r="CN725" s="15"/>
      <c r="CO725" s="16"/>
    </row>
    <row r="726" spans="1:93" ht="24.95" customHeight="1">
      <c r="A726" s="407" t="str">
        <f ca="1">IFERROR(IF(INDIRECT($A$14&amp;ROW())&lt;&gt;"",COUNTIF(Summary!$B$30:$B$1105,INDIRECT($A$14&amp;ROW())),""),"")</f>
        <v/>
      </c>
      <c r="B726" s="34"/>
      <c r="C726" s="16"/>
      <c r="E726" s="15"/>
      <c r="F726" s="16"/>
      <c r="H726" s="15"/>
      <c r="I726" s="16"/>
      <c r="K726" s="15"/>
      <c r="L726" s="16"/>
      <c r="N726" s="15"/>
      <c r="O726" s="16"/>
      <c r="Q726" s="15"/>
      <c r="R726" s="16"/>
      <c r="T726" s="15"/>
      <c r="U726" s="16"/>
      <c r="W726" s="15"/>
      <c r="X726" s="16"/>
      <c r="Z726" s="15"/>
      <c r="AA726" s="16"/>
      <c r="AC726" s="15"/>
      <c r="AD726" s="16"/>
      <c r="AF726" s="15"/>
      <c r="AG726" s="16"/>
      <c r="AI726" s="15"/>
      <c r="AJ726" s="16"/>
      <c r="AL726" s="15"/>
      <c r="AM726" s="16"/>
      <c r="AO726" s="15"/>
      <c r="AP726" s="16"/>
      <c r="AR726" s="15"/>
      <c r="AS726" s="16"/>
      <c r="AU726" s="15"/>
      <c r="AV726" s="16"/>
      <c r="AX726" s="15"/>
      <c r="AY726" s="400"/>
      <c r="BA726" s="403"/>
      <c r="BB726" s="404"/>
      <c r="BD726" s="403"/>
      <c r="BE726" s="404"/>
      <c r="BG726" s="403"/>
      <c r="BH726" s="404"/>
      <c r="BJ726" s="403"/>
      <c r="BK726" s="404"/>
      <c r="BM726" s="403"/>
      <c r="BN726" s="404">
        <v>-1</v>
      </c>
      <c r="BP726" s="15"/>
      <c r="BQ726" s="16"/>
      <c r="BS726" s="15"/>
      <c r="BT726" s="16"/>
      <c r="BV726" s="15"/>
      <c r="BW726" s="16"/>
      <c r="BY726" s="15"/>
      <c r="BZ726" s="16"/>
      <c r="CB726" s="15"/>
      <c r="CC726" s="16"/>
      <c r="CE726" s="15"/>
      <c r="CF726" s="16"/>
      <c r="CH726" s="15"/>
      <c r="CI726" s="16"/>
      <c r="CK726" s="234"/>
      <c r="CL726" s="235"/>
      <c r="CN726" s="15"/>
      <c r="CO726" s="16"/>
    </row>
    <row r="727" spans="1:93" ht="24.95" customHeight="1">
      <c r="A727" s="407" t="str">
        <f ca="1">IFERROR(IF(INDIRECT($A$14&amp;ROW())&lt;&gt;"",COUNTIF(Summary!$B$30:$B$1105,INDIRECT($A$14&amp;ROW())),""),"")</f>
        <v/>
      </c>
      <c r="B727" s="34"/>
      <c r="C727" s="16"/>
      <c r="E727" s="15"/>
      <c r="F727" s="16"/>
      <c r="H727" s="15"/>
      <c r="I727" s="16"/>
      <c r="K727" s="15"/>
      <c r="L727" s="16"/>
      <c r="N727" s="15"/>
      <c r="O727" s="16"/>
      <c r="Q727" s="15"/>
      <c r="R727" s="16"/>
      <c r="T727" s="15"/>
      <c r="U727" s="16"/>
      <c r="W727" s="15"/>
      <c r="X727" s="16"/>
      <c r="Z727" s="15"/>
      <c r="AA727" s="16"/>
      <c r="AC727" s="15"/>
      <c r="AD727" s="16"/>
      <c r="AF727" s="15"/>
      <c r="AG727" s="16"/>
      <c r="AI727" s="15"/>
      <c r="AJ727" s="16"/>
      <c r="AL727" s="15"/>
      <c r="AM727" s="16"/>
      <c r="AO727" s="15"/>
      <c r="AP727" s="16"/>
      <c r="AR727" s="15"/>
      <c r="AS727" s="16"/>
      <c r="AU727" s="15"/>
      <c r="AV727" s="16"/>
      <c r="AX727" s="15"/>
      <c r="AY727" s="400"/>
      <c r="BA727" s="403"/>
      <c r="BB727" s="404"/>
      <c r="BD727" s="403"/>
      <c r="BE727" s="404"/>
      <c r="BG727" s="403"/>
      <c r="BH727" s="404"/>
      <c r="BJ727" s="403"/>
      <c r="BK727" s="404"/>
      <c r="BM727" s="403"/>
      <c r="BN727" s="404">
        <v>1</v>
      </c>
      <c r="BP727" s="15"/>
      <c r="BQ727" s="16"/>
      <c r="BS727" s="15"/>
      <c r="BT727" s="16"/>
      <c r="BV727" s="15"/>
      <c r="BW727" s="16"/>
      <c r="BY727" s="15"/>
      <c r="BZ727" s="16"/>
      <c r="CB727" s="15"/>
      <c r="CC727" s="16"/>
      <c r="CE727" s="15"/>
      <c r="CF727" s="16"/>
      <c r="CH727" s="15"/>
      <c r="CI727" s="16"/>
      <c r="CK727" s="234"/>
      <c r="CL727" s="235"/>
      <c r="CN727" s="15"/>
      <c r="CO727" s="16"/>
    </row>
    <row r="728" spans="1:93" ht="24.95" customHeight="1">
      <c r="A728" s="407" t="str">
        <f ca="1">IFERROR(IF(INDIRECT($A$14&amp;ROW())&lt;&gt;"",COUNTIF(Summary!$B$30:$B$1105,INDIRECT($A$14&amp;ROW())),""),"")</f>
        <v/>
      </c>
      <c r="B728" s="34"/>
      <c r="C728" s="16"/>
      <c r="E728" s="15"/>
      <c r="F728" s="16"/>
      <c r="H728" s="15"/>
      <c r="I728" s="16"/>
      <c r="K728" s="15"/>
      <c r="L728" s="16"/>
      <c r="N728" s="15"/>
      <c r="O728" s="16"/>
      <c r="Q728" s="15"/>
      <c r="R728" s="16"/>
      <c r="T728" s="15"/>
      <c r="U728" s="16"/>
      <c r="W728" s="15"/>
      <c r="X728" s="16"/>
      <c r="Z728" s="15"/>
      <c r="AA728" s="16"/>
      <c r="AC728" s="15"/>
      <c r="AD728" s="16"/>
      <c r="AF728" s="15"/>
      <c r="AG728" s="16"/>
      <c r="AI728" s="15"/>
      <c r="AJ728" s="16"/>
      <c r="AL728" s="15"/>
      <c r="AM728" s="16"/>
      <c r="AO728" s="15"/>
      <c r="AP728" s="16"/>
      <c r="AR728" s="15"/>
      <c r="AS728" s="16"/>
      <c r="AU728" s="15"/>
      <c r="AV728" s="16"/>
      <c r="AX728" s="15"/>
      <c r="AY728" s="400"/>
      <c r="BA728" s="403"/>
      <c r="BB728" s="404"/>
      <c r="BD728" s="403"/>
      <c r="BE728" s="404"/>
      <c r="BG728" s="403"/>
      <c r="BH728" s="404"/>
      <c r="BJ728" s="403"/>
      <c r="BK728" s="404"/>
      <c r="BM728" s="403"/>
      <c r="BN728" s="404">
        <v>1</v>
      </c>
      <c r="BP728" s="15"/>
      <c r="BQ728" s="16"/>
      <c r="BS728" s="15"/>
      <c r="BT728" s="16"/>
      <c r="BV728" s="15"/>
      <c r="BW728" s="16"/>
      <c r="BY728" s="15"/>
      <c r="BZ728" s="16"/>
      <c r="CB728" s="15"/>
      <c r="CC728" s="16"/>
      <c r="CE728" s="15"/>
      <c r="CF728" s="16"/>
      <c r="CH728" s="15"/>
      <c r="CI728" s="16"/>
      <c r="CK728" s="234"/>
      <c r="CL728" s="235"/>
      <c r="CN728" s="15"/>
      <c r="CO728" s="16"/>
    </row>
    <row r="729" spans="1:93" ht="24.95" customHeight="1">
      <c r="A729" s="407" t="str">
        <f ca="1">IFERROR(IF(INDIRECT($A$14&amp;ROW())&lt;&gt;"",COUNTIF(Summary!$B$30:$B$1105,INDIRECT($A$14&amp;ROW())),""),"")</f>
        <v/>
      </c>
      <c r="B729" s="34"/>
      <c r="C729" s="16"/>
      <c r="E729" s="15"/>
      <c r="F729" s="16"/>
      <c r="H729" s="15"/>
      <c r="I729" s="16"/>
      <c r="K729" s="15"/>
      <c r="L729" s="16"/>
      <c r="N729" s="15"/>
      <c r="O729" s="16"/>
      <c r="Q729" s="15"/>
      <c r="R729" s="16"/>
      <c r="T729" s="15"/>
      <c r="U729" s="16"/>
      <c r="W729" s="15"/>
      <c r="X729" s="16"/>
      <c r="Z729" s="15"/>
      <c r="AA729" s="16"/>
      <c r="AC729" s="15"/>
      <c r="AD729" s="16"/>
      <c r="AF729" s="15"/>
      <c r="AG729" s="16"/>
      <c r="AI729" s="15"/>
      <c r="AJ729" s="16"/>
      <c r="AL729" s="15"/>
      <c r="AM729" s="16"/>
      <c r="AO729" s="15"/>
      <c r="AP729" s="16"/>
      <c r="AR729" s="15"/>
      <c r="AS729" s="16"/>
      <c r="AU729" s="15"/>
      <c r="AV729" s="16"/>
      <c r="AX729" s="15"/>
      <c r="AY729" s="400"/>
      <c r="BA729" s="403"/>
      <c r="BB729" s="404"/>
      <c r="BD729" s="403"/>
      <c r="BE729" s="404"/>
      <c r="BG729" s="403"/>
      <c r="BH729" s="404"/>
      <c r="BJ729" s="403"/>
      <c r="BK729" s="404"/>
      <c r="BM729" s="403"/>
      <c r="BN729" s="404">
        <v>-1</v>
      </c>
      <c r="BP729" s="15"/>
      <c r="BQ729" s="16"/>
      <c r="BS729" s="15"/>
      <c r="BT729" s="16"/>
      <c r="BV729" s="15"/>
      <c r="BW729" s="16"/>
      <c r="BY729" s="15"/>
      <c r="BZ729" s="16"/>
      <c r="CB729" s="15"/>
      <c r="CC729" s="16"/>
      <c r="CE729" s="15"/>
      <c r="CF729" s="16"/>
      <c r="CH729" s="15"/>
      <c r="CI729" s="16"/>
      <c r="CK729" s="234"/>
      <c r="CL729" s="235"/>
      <c r="CN729" s="15"/>
      <c r="CO729" s="16"/>
    </row>
    <row r="730" spans="1:93" ht="24.95" customHeight="1">
      <c r="A730" s="407" t="str">
        <f ca="1">IFERROR(IF(INDIRECT($A$14&amp;ROW())&lt;&gt;"",COUNTIF(Summary!$B$30:$B$1105,INDIRECT($A$14&amp;ROW())),""),"")</f>
        <v/>
      </c>
      <c r="B730" s="34"/>
      <c r="C730" s="16"/>
      <c r="E730" s="15"/>
      <c r="F730" s="16"/>
      <c r="H730" s="15"/>
      <c r="I730" s="16"/>
      <c r="K730" s="15"/>
      <c r="L730" s="16"/>
      <c r="N730" s="15"/>
      <c r="O730" s="16"/>
      <c r="Q730" s="15"/>
      <c r="R730" s="16"/>
      <c r="T730" s="15"/>
      <c r="U730" s="16"/>
      <c r="W730" s="15"/>
      <c r="X730" s="16"/>
      <c r="Z730" s="15"/>
      <c r="AA730" s="16"/>
      <c r="AC730" s="15"/>
      <c r="AD730" s="16"/>
      <c r="AF730" s="15"/>
      <c r="AG730" s="16"/>
      <c r="AI730" s="15"/>
      <c r="AJ730" s="16"/>
      <c r="AL730" s="15"/>
      <c r="AM730" s="16"/>
      <c r="AO730" s="15"/>
      <c r="AP730" s="16"/>
      <c r="AR730" s="15"/>
      <c r="AS730" s="16"/>
      <c r="AU730" s="15"/>
      <c r="AV730" s="16"/>
      <c r="AX730" s="15"/>
      <c r="AY730" s="400"/>
      <c r="BA730" s="403"/>
      <c r="BB730" s="404"/>
      <c r="BD730" s="403"/>
      <c r="BE730" s="404"/>
      <c r="BG730" s="403"/>
      <c r="BH730" s="404"/>
      <c r="BJ730" s="403"/>
      <c r="BK730" s="404"/>
      <c r="BM730" s="403"/>
      <c r="BN730" s="404">
        <v>1</v>
      </c>
      <c r="BP730" s="15"/>
      <c r="BQ730" s="16"/>
      <c r="BS730" s="15"/>
      <c r="BT730" s="16"/>
      <c r="BV730" s="15"/>
      <c r="BW730" s="16"/>
      <c r="BY730" s="15"/>
      <c r="BZ730" s="16"/>
      <c r="CB730" s="15"/>
      <c r="CC730" s="16"/>
      <c r="CE730" s="15"/>
      <c r="CF730" s="16"/>
      <c r="CH730" s="15"/>
      <c r="CI730" s="16"/>
      <c r="CK730" s="234"/>
      <c r="CL730" s="235"/>
      <c r="CN730" s="15"/>
      <c r="CO730" s="16"/>
    </row>
    <row r="731" spans="1:93" ht="24.95" customHeight="1">
      <c r="A731" s="407" t="str">
        <f ca="1">IFERROR(IF(INDIRECT($A$14&amp;ROW())&lt;&gt;"",COUNTIF(Summary!$B$30:$B$1105,INDIRECT($A$14&amp;ROW())),""),"")</f>
        <v/>
      </c>
      <c r="B731" s="34"/>
      <c r="C731" s="16"/>
      <c r="E731" s="15"/>
      <c r="F731" s="16"/>
      <c r="H731" s="15"/>
      <c r="I731" s="16"/>
      <c r="K731" s="15"/>
      <c r="L731" s="16"/>
      <c r="N731" s="15"/>
      <c r="O731" s="16"/>
      <c r="Q731" s="15"/>
      <c r="R731" s="16"/>
      <c r="T731" s="15"/>
      <c r="U731" s="16"/>
      <c r="W731" s="15"/>
      <c r="X731" s="16"/>
      <c r="Z731" s="15"/>
      <c r="AA731" s="16"/>
      <c r="AC731" s="15"/>
      <c r="AD731" s="16"/>
      <c r="AF731" s="15"/>
      <c r="AG731" s="16"/>
      <c r="AI731" s="15"/>
      <c r="AJ731" s="16"/>
      <c r="AL731" s="15"/>
      <c r="AM731" s="16"/>
      <c r="AO731" s="15"/>
      <c r="AP731" s="16"/>
      <c r="AR731" s="15"/>
      <c r="AS731" s="16"/>
      <c r="AU731" s="15"/>
      <c r="AV731" s="16"/>
      <c r="AX731" s="15"/>
      <c r="AY731" s="400"/>
      <c r="BA731" s="403"/>
      <c r="BB731" s="404"/>
      <c r="BD731" s="403"/>
      <c r="BE731" s="404"/>
      <c r="BG731" s="403"/>
      <c r="BH731" s="404"/>
      <c r="BJ731" s="403"/>
      <c r="BK731" s="404"/>
      <c r="BM731" s="403"/>
      <c r="BN731" s="404">
        <v>1</v>
      </c>
      <c r="BP731" s="15"/>
      <c r="BQ731" s="16"/>
      <c r="BS731" s="15"/>
      <c r="BT731" s="16"/>
      <c r="BV731" s="15"/>
      <c r="BW731" s="16"/>
      <c r="BY731" s="15"/>
      <c r="BZ731" s="16"/>
      <c r="CB731" s="15"/>
      <c r="CC731" s="16"/>
      <c r="CE731" s="15"/>
      <c r="CF731" s="16"/>
      <c r="CH731" s="15"/>
      <c r="CI731" s="16"/>
      <c r="CK731" s="234"/>
      <c r="CL731" s="235"/>
      <c r="CN731" s="15"/>
      <c r="CO731" s="16"/>
    </row>
    <row r="732" spans="1:93" ht="24.95" customHeight="1">
      <c r="A732" s="407" t="str">
        <f ca="1">IFERROR(IF(INDIRECT($A$14&amp;ROW())&lt;&gt;"",COUNTIF(Summary!$B$30:$B$1105,INDIRECT($A$14&amp;ROW())),""),"")</f>
        <v/>
      </c>
      <c r="B732" s="34"/>
      <c r="C732" s="16"/>
      <c r="E732" s="15"/>
      <c r="F732" s="16"/>
      <c r="H732" s="15"/>
      <c r="I732" s="16"/>
      <c r="K732" s="15"/>
      <c r="L732" s="16"/>
      <c r="N732" s="15"/>
      <c r="O732" s="16"/>
      <c r="Q732" s="15"/>
      <c r="R732" s="16"/>
      <c r="T732" s="15"/>
      <c r="U732" s="16"/>
      <c r="W732" s="15"/>
      <c r="X732" s="16"/>
      <c r="Z732" s="15"/>
      <c r="AA732" s="16"/>
      <c r="AC732" s="15"/>
      <c r="AD732" s="16"/>
      <c r="AF732" s="15"/>
      <c r="AG732" s="16"/>
      <c r="AI732" s="15"/>
      <c r="AJ732" s="16"/>
      <c r="AL732" s="15"/>
      <c r="AM732" s="16"/>
      <c r="AO732" s="15"/>
      <c r="AP732" s="16"/>
      <c r="AR732" s="15"/>
      <c r="AS732" s="16"/>
      <c r="AU732" s="15"/>
      <c r="AV732" s="16"/>
      <c r="AX732" s="15"/>
      <c r="AY732" s="400"/>
      <c r="BA732" s="403"/>
      <c r="BB732" s="404"/>
      <c r="BD732" s="403"/>
      <c r="BE732" s="404"/>
      <c r="BG732" s="403"/>
      <c r="BH732" s="404"/>
      <c r="BJ732" s="403"/>
      <c r="BK732" s="404"/>
      <c r="BM732" s="403"/>
      <c r="BN732" s="404">
        <v>1</v>
      </c>
      <c r="BP732" s="15"/>
      <c r="BQ732" s="16"/>
      <c r="BS732" s="15"/>
      <c r="BT732" s="16"/>
      <c r="BV732" s="15"/>
      <c r="BW732" s="16"/>
      <c r="BY732" s="15"/>
      <c r="BZ732" s="16"/>
      <c r="CB732" s="15"/>
      <c r="CC732" s="16"/>
      <c r="CE732" s="15"/>
      <c r="CF732" s="16"/>
      <c r="CH732" s="15"/>
      <c r="CI732" s="16"/>
      <c r="CK732" s="234"/>
      <c r="CL732" s="235"/>
      <c r="CN732" s="15"/>
      <c r="CO732" s="16"/>
    </row>
    <row r="733" spans="1:93" ht="24.95" customHeight="1">
      <c r="A733" s="407" t="str">
        <f ca="1">IFERROR(IF(INDIRECT($A$14&amp;ROW())&lt;&gt;"",COUNTIF(Summary!$B$30:$B$1105,INDIRECT($A$14&amp;ROW())),""),"")</f>
        <v/>
      </c>
      <c r="B733" s="34"/>
      <c r="C733" s="16"/>
      <c r="E733" s="15"/>
      <c r="F733" s="16"/>
      <c r="H733" s="15"/>
      <c r="I733" s="16"/>
      <c r="K733" s="15"/>
      <c r="L733" s="16"/>
      <c r="N733" s="15"/>
      <c r="O733" s="16"/>
      <c r="Q733" s="15"/>
      <c r="R733" s="16"/>
      <c r="T733" s="15"/>
      <c r="U733" s="16"/>
      <c r="W733" s="15"/>
      <c r="X733" s="16"/>
      <c r="Z733" s="15"/>
      <c r="AA733" s="16"/>
      <c r="AC733" s="15"/>
      <c r="AD733" s="16"/>
      <c r="AF733" s="15"/>
      <c r="AG733" s="16"/>
      <c r="AI733" s="15"/>
      <c r="AJ733" s="16"/>
      <c r="AL733" s="15"/>
      <c r="AM733" s="16"/>
      <c r="AO733" s="15"/>
      <c r="AP733" s="16"/>
      <c r="AR733" s="15"/>
      <c r="AS733" s="16"/>
      <c r="AU733" s="15"/>
      <c r="AV733" s="16"/>
      <c r="AX733" s="15"/>
      <c r="AY733" s="400"/>
      <c r="BA733" s="403"/>
      <c r="BB733" s="404"/>
      <c r="BD733" s="403"/>
      <c r="BE733" s="404"/>
      <c r="BG733" s="403"/>
      <c r="BH733" s="404"/>
      <c r="BJ733" s="403"/>
      <c r="BK733" s="404"/>
      <c r="BM733" s="403"/>
      <c r="BN733" s="404">
        <v>-1</v>
      </c>
      <c r="BP733" s="15"/>
      <c r="BQ733" s="16"/>
      <c r="BS733" s="15"/>
      <c r="BT733" s="16"/>
      <c r="BV733" s="15"/>
      <c r="BW733" s="16"/>
      <c r="BY733" s="15"/>
      <c r="BZ733" s="16"/>
      <c r="CB733" s="15"/>
      <c r="CC733" s="16"/>
      <c r="CE733" s="15"/>
      <c r="CF733" s="16"/>
      <c r="CH733" s="15"/>
      <c r="CI733" s="16"/>
      <c r="CK733" s="234"/>
      <c r="CL733" s="235"/>
      <c r="CN733" s="15"/>
      <c r="CO733" s="16"/>
    </row>
    <row r="734" spans="1:93" ht="24.95" customHeight="1">
      <c r="A734" s="407" t="str">
        <f ca="1">IFERROR(IF(INDIRECT($A$14&amp;ROW())&lt;&gt;"",COUNTIF(Summary!$B$30:$B$1105,INDIRECT($A$14&amp;ROW())),""),"")</f>
        <v/>
      </c>
      <c r="B734" s="34"/>
      <c r="C734" s="16"/>
      <c r="E734" s="15"/>
      <c r="F734" s="16"/>
      <c r="H734" s="15"/>
      <c r="I734" s="16"/>
      <c r="K734" s="15"/>
      <c r="L734" s="16"/>
      <c r="N734" s="15"/>
      <c r="O734" s="16"/>
      <c r="Q734" s="15"/>
      <c r="R734" s="16"/>
      <c r="T734" s="15"/>
      <c r="U734" s="16"/>
      <c r="W734" s="15"/>
      <c r="X734" s="16"/>
      <c r="Z734" s="15"/>
      <c r="AA734" s="16"/>
      <c r="AC734" s="15"/>
      <c r="AD734" s="16"/>
      <c r="AF734" s="15"/>
      <c r="AG734" s="16"/>
      <c r="AI734" s="15"/>
      <c r="AJ734" s="16"/>
      <c r="AL734" s="15"/>
      <c r="AM734" s="16"/>
      <c r="AO734" s="15"/>
      <c r="AP734" s="16"/>
      <c r="AR734" s="15"/>
      <c r="AS734" s="16"/>
      <c r="AU734" s="15"/>
      <c r="AV734" s="16"/>
      <c r="AX734" s="15"/>
      <c r="AY734" s="400"/>
      <c r="BA734" s="403"/>
      <c r="BB734" s="404"/>
      <c r="BD734" s="403"/>
      <c r="BE734" s="404"/>
      <c r="BG734" s="403"/>
      <c r="BH734" s="404"/>
      <c r="BJ734" s="403"/>
      <c r="BK734" s="404"/>
      <c r="BM734" s="403"/>
      <c r="BN734" s="404">
        <v>1</v>
      </c>
      <c r="BP734" s="15"/>
      <c r="BQ734" s="16"/>
      <c r="BS734" s="15"/>
      <c r="BT734" s="16"/>
      <c r="BV734" s="15"/>
      <c r="BW734" s="16"/>
      <c r="BY734" s="15"/>
      <c r="BZ734" s="16"/>
      <c r="CB734" s="15"/>
      <c r="CC734" s="16"/>
      <c r="CE734" s="15"/>
      <c r="CF734" s="16"/>
      <c r="CH734" s="15"/>
      <c r="CI734" s="16"/>
      <c r="CK734" s="234"/>
      <c r="CL734" s="235"/>
      <c r="CN734" s="15"/>
      <c r="CO734" s="16"/>
    </row>
    <row r="735" spans="1:93" ht="24.95" customHeight="1">
      <c r="A735" s="407" t="str">
        <f ca="1">IFERROR(IF(INDIRECT($A$14&amp;ROW())&lt;&gt;"",COUNTIF(Summary!$B$30:$B$1105,INDIRECT($A$14&amp;ROW())),""),"")</f>
        <v/>
      </c>
      <c r="B735" s="34"/>
      <c r="C735" s="16"/>
      <c r="E735" s="15"/>
      <c r="F735" s="16"/>
      <c r="H735" s="15"/>
      <c r="I735" s="16"/>
      <c r="K735" s="15"/>
      <c r="L735" s="16"/>
      <c r="N735" s="15"/>
      <c r="O735" s="16"/>
      <c r="Q735" s="15"/>
      <c r="R735" s="16"/>
      <c r="T735" s="15"/>
      <c r="U735" s="16"/>
      <c r="W735" s="15"/>
      <c r="X735" s="16"/>
      <c r="Z735" s="15"/>
      <c r="AA735" s="16"/>
      <c r="AC735" s="15"/>
      <c r="AD735" s="16"/>
      <c r="AF735" s="15"/>
      <c r="AG735" s="16"/>
      <c r="AI735" s="15"/>
      <c r="AJ735" s="16"/>
      <c r="AL735" s="15"/>
      <c r="AM735" s="16"/>
      <c r="AO735" s="15"/>
      <c r="AP735" s="16"/>
      <c r="AR735" s="15"/>
      <c r="AS735" s="16"/>
      <c r="AU735" s="15"/>
      <c r="AV735" s="16"/>
      <c r="AX735" s="15"/>
      <c r="AY735" s="400"/>
      <c r="BA735" s="403"/>
      <c r="BB735" s="404"/>
      <c r="BD735" s="403"/>
      <c r="BE735" s="404"/>
      <c r="BG735" s="403"/>
      <c r="BH735" s="404"/>
      <c r="BJ735" s="403"/>
      <c r="BK735" s="404"/>
      <c r="BM735" s="403"/>
      <c r="BN735" s="404">
        <v>1</v>
      </c>
      <c r="BP735" s="15"/>
      <c r="BQ735" s="16"/>
      <c r="BS735" s="15"/>
      <c r="BT735" s="16"/>
      <c r="BV735" s="15"/>
      <c r="BW735" s="16"/>
      <c r="BY735" s="15"/>
      <c r="BZ735" s="16"/>
      <c r="CB735" s="15"/>
      <c r="CC735" s="16"/>
      <c r="CE735" s="15"/>
      <c r="CF735" s="16"/>
      <c r="CH735" s="15"/>
      <c r="CI735" s="16"/>
      <c r="CK735" s="234"/>
      <c r="CL735" s="235"/>
      <c r="CN735" s="15"/>
      <c r="CO735" s="16"/>
    </row>
    <row r="736" spans="1:93" ht="24.95" customHeight="1">
      <c r="A736" s="407" t="str">
        <f ca="1">IFERROR(IF(INDIRECT($A$14&amp;ROW())&lt;&gt;"",COUNTIF(Summary!$B$30:$B$1105,INDIRECT($A$14&amp;ROW())),""),"")</f>
        <v/>
      </c>
      <c r="B736" s="34"/>
      <c r="C736" s="16"/>
      <c r="E736" s="15"/>
      <c r="F736" s="16"/>
      <c r="H736" s="15"/>
      <c r="I736" s="16"/>
      <c r="K736" s="15"/>
      <c r="L736" s="16"/>
      <c r="N736" s="15"/>
      <c r="O736" s="16"/>
      <c r="Q736" s="15"/>
      <c r="R736" s="16"/>
      <c r="T736" s="15"/>
      <c r="U736" s="16"/>
      <c r="W736" s="15"/>
      <c r="X736" s="16"/>
      <c r="Z736" s="15"/>
      <c r="AA736" s="16"/>
      <c r="AC736" s="15"/>
      <c r="AD736" s="16"/>
      <c r="AF736" s="15"/>
      <c r="AG736" s="16"/>
      <c r="AI736" s="15"/>
      <c r="AJ736" s="16"/>
      <c r="AL736" s="15"/>
      <c r="AM736" s="16"/>
      <c r="AO736" s="15"/>
      <c r="AP736" s="16"/>
      <c r="AR736" s="15"/>
      <c r="AS736" s="16"/>
      <c r="AU736" s="15"/>
      <c r="AV736" s="16"/>
      <c r="AX736" s="15"/>
      <c r="AY736" s="400"/>
      <c r="BA736" s="403"/>
      <c r="BB736" s="404"/>
      <c r="BD736" s="403"/>
      <c r="BE736" s="404"/>
      <c r="BG736" s="403"/>
      <c r="BH736" s="404"/>
      <c r="BJ736" s="403"/>
      <c r="BK736" s="404"/>
      <c r="BM736" s="403"/>
      <c r="BN736" s="404">
        <v>1</v>
      </c>
      <c r="BP736" s="15"/>
      <c r="BQ736" s="16"/>
      <c r="BS736" s="15"/>
      <c r="BT736" s="16"/>
      <c r="BV736" s="15"/>
      <c r="BW736" s="16"/>
      <c r="BY736" s="15"/>
      <c r="BZ736" s="16"/>
      <c r="CB736" s="15"/>
      <c r="CC736" s="16"/>
      <c r="CE736" s="15"/>
      <c r="CF736" s="16"/>
      <c r="CH736" s="15"/>
      <c r="CI736" s="16"/>
      <c r="CK736" s="234"/>
      <c r="CL736" s="235"/>
      <c r="CN736" s="15"/>
      <c r="CO736" s="16"/>
    </row>
    <row r="737" spans="1:93" ht="24.95" customHeight="1">
      <c r="A737" s="407" t="str">
        <f ca="1">IFERROR(IF(INDIRECT($A$14&amp;ROW())&lt;&gt;"",COUNTIF(Summary!$B$30:$B$1105,INDIRECT($A$14&amp;ROW())),""),"")</f>
        <v/>
      </c>
      <c r="B737" s="34"/>
      <c r="C737" s="16"/>
      <c r="E737" s="15"/>
      <c r="F737" s="16"/>
      <c r="H737" s="15"/>
      <c r="I737" s="16"/>
      <c r="K737" s="15"/>
      <c r="L737" s="16"/>
      <c r="N737" s="15"/>
      <c r="O737" s="16"/>
      <c r="Q737" s="15"/>
      <c r="R737" s="16"/>
      <c r="T737" s="15"/>
      <c r="U737" s="16"/>
      <c r="W737" s="15"/>
      <c r="X737" s="16"/>
      <c r="Z737" s="15"/>
      <c r="AA737" s="16"/>
      <c r="AC737" s="15"/>
      <c r="AD737" s="16"/>
      <c r="AF737" s="15"/>
      <c r="AG737" s="16"/>
      <c r="AI737" s="15"/>
      <c r="AJ737" s="16"/>
      <c r="AL737" s="15"/>
      <c r="AM737" s="16"/>
      <c r="AO737" s="15"/>
      <c r="AP737" s="16"/>
      <c r="AR737" s="15"/>
      <c r="AS737" s="16"/>
      <c r="AU737" s="15"/>
      <c r="AV737" s="16"/>
      <c r="AX737" s="15"/>
      <c r="AY737" s="400"/>
      <c r="BA737" s="403"/>
      <c r="BB737" s="404"/>
      <c r="BD737" s="403"/>
      <c r="BE737" s="404"/>
      <c r="BG737" s="403"/>
      <c r="BH737" s="404"/>
      <c r="BJ737" s="403"/>
      <c r="BK737" s="404"/>
      <c r="BM737" s="403"/>
      <c r="BN737" s="404">
        <v>1</v>
      </c>
      <c r="BP737" s="15"/>
      <c r="BQ737" s="16"/>
      <c r="BS737" s="15"/>
      <c r="BT737" s="16"/>
      <c r="BV737" s="15"/>
      <c r="BW737" s="16"/>
      <c r="BY737" s="15"/>
      <c r="BZ737" s="16"/>
      <c r="CB737" s="15"/>
      <c r="CC737" s="16"/>
      <c r="CE737" s="15"/>
      <c r="CF737" s="16"/>
      <c r="CH737" s="15"/>
      <c r="CI737" s="16"/>
      <c r="CK737" s="234"/>
      <c r="CL737" s="235"/>
      <c r="CN737" s="15"/>
      <c r="CO737" s="16"/>
    </row>
    <row r="738" spans="1:93" ht="24.95" customHeight="1">
      <c r="A738" s="407" t="str">
        <f ca="1">IFERROR(IF(INDIRECT($A$14&amp;ROW())&lt;&gt;"",COUNTIF(Summary!$B$30:$B$1105,INDIRECT($A$14&amp;ROW())),""),"")</f>
        <v/>
      </c>
      <c r="B738" s="34"/>
      <c r="C738" s="16"/>
      <c r="E738" s="15"/>
      <c r="F738" s="16"/>
      <c r="H738" s="15"/>
      <c r="I738" s="16"/>
      <c r="K738" s="15"/>
      <c r="L738" s="16"/>
      <c r="N738" s="15"/>
      <c r="O738" s="16"/>
      <c r="Q738" s="15"/>
      <c r="R738" s="16"/>
      <c r="T738" s="15"/>
      <c r="U738" s="16"/>
      <c r="W738" s="15"/>
      <c r="X738" s="16"/>
      <c r="Z738" s="15"/>
      <c r="AA738" s="16"/>
      <c r="AC738" s="15"/>
      <c r="AD738" s="16"/>
      <c r="AF738" s="15"/>
      <c r="AG738" s="16"/>
      <c r="AI738" s="15"/>
      <c r="AJ738" s="16"/>
      <c r="AL738" s="15"/>
      <c r="AM738" s="16"/>
      <c r="AO738" s="15"/>
      <c r="AP738" s="16"/>
      <c r="AR738" s="15"/>
      <c r="AS738" s="16"/>
      <c r="AU738" s="15"/>
      <c r="AV738" s="16"/>
      <c r="AX738" s="15"/>
      <c r="AY738" s="400"/>
      <c r="BA738" s="403"/>
      <c r="BB738" s="404"/>
      <c r="BD738" s="403"/>
      <c r="BE738" s="404"/>
      <c r="BG738" s="403"/>
      <c r="BH738" s="404"/>
      <c r="BJ738" s="403"/>
      <c r="BK738" s="404"/>
      <c r="BM738" s="403"/>
      <c r="BN738" s="404">
        <v>1</v>
      </c>
      <c r="BP738" s="15"/>
      <c r="BQ738" s="16"/>
      <c r="BS738" s="15"/>
      <c r="BT738" s="16"/>
      <c r="BV738" s="15"/>
      <c r="BW738" s="16"/>
      <c r="BY738" s="15"/>
      <c r="BZ738" s="16"/>
      <c r="CB738" s="15"/>
      <c r="CC738" s="16"/>
      <c r="CE738" s="15"/>
      <c r="CF738" s="16"/>
      <c r="CH738" s="15"/>
      <c r="CI738" s="16"/>
      <c r="CK738" s="234"/>
      <c r="CL738" s="235"/>
      <c r="CN738" s="15"/>
      <c r="CO738" s="16"/>
    </row>
    <row r="739" spans="1:93" ht="24.95" customHeight="1">
      <c r="A739" s="407" t="str">
        <f ca="1">IFERROR(IF(INDIRECT($A$14&amp;ROW())&lt;&gt;"",COUNTIF(Summary!$B$30:$B$1105,INDIRECT($A$14&amp;ROW())),""),"")</f>
        <v/>
      </c>
      <c r="B739" s="34"/>
      <c r="C739" s="16"/>
      <c r="E739" s="15"/>
      <c r="F739" s="16"/>
      <c r="H739" s="15"/>
      <c r="I739" s="16"/>
      <c r="K739" s="15"/>
      <c r="L739" s="16"/>
      <c r="N739" s="15"/>
      <c r="O739" s="16"/>
      <c r="Q739" s="15"/>
      <c r="R739" s="16"/>
      <c r="T739" s="15"/>
      <c r="U739" s="16"/>
      <c r="W739" s="15"/>
      <c r="X739" s="16"/>
      <c r="Z739" s="15"/>
      <c r="AA739" s="16"/>
      <c r="AC739" s="15"/>
      <c r="AD739" s="16"/>
      <c r="AF739" s="15"/>
      <c r="AG739" s="16"/>
      <c r="AI739" s="15"/>
      <c r="AJ739" s="16"/>
      <c r="AL739" s="15"/>
      <c r="AM739" s="16"/>
      <c r="AO739" s="15"/>
      <c r="AP739" s="16"/>
      <c r="AR739" s="15"/>
      <c r="AS739" s="16"/>
      <c r="AU739" s="15"/>
      <c r="AV739" s="16"/>
      <c r="AX739" s="15"/>
      <c r="AY739" s="400"/>
      <c r="BA739" s="403"/>
      <c r="BB739" s="404"/>
      <c r="BD739" s="403"/>
      <c r="BE739" s="404"/>
      <c r="BG739" s="403"/>
      <c r="BH739" s="404"/>
      <c r="BJ739" s="403"/>
      <c r="BK739" s="404"/>
      <c r="BM739" s="403"/>
      <c r="BN739" s="404">
        <v>1</v>
      </c>
      <c r="BP739" s="15"/>
      <c r="BQ739" s="16"/>
      <c r="BS739" s="15"/>
      <c r="BT739" s="16"/>
      <c r="BV739" s="15"/>
      <c r="BW739" s="16"/>
      <c r="BY739" s="15"/>
      <c r="BZ739" s="16"/>
      <c r="CB739" s="15"/>
      <c r="CC739" s="16"/>
      <c r="CE739" s="15"/>
      <c r="CF739" s="16"/>
      <c r="CH739" s="15"/>
      <c r="CI739" s="16"/>
      <c r="CK739" s="234"/>
      <c r="CL739" s="235"/>
      <c r="CN739" s="15"/>
      <c r="CO739" s="16"/>
    </row>
    <row r="740" spans="1:93" ht="24.95" customHeight="1">
      <c r="A740" s="407" t="str">
        <f ca="1">IFERROR(IF(INDIRECT($A$14&amp;ROW())&lt;&gt;"",COUNTIF(Summary!$B$30:$B$1105,INDIRECT($A$14&amp;ROW())),""),"")</f>
        <v/>
      </c>
      <c r="B740" s="34"/>
      <c r="C740" s="16"/>
      <c r="E740" s="15"/>
      <c r="F740" s="16"/>
      <c r="H740" s="15"/>
      <c r="I740" s="16"/>
      <c r="K740" s="15"/>
      <c r="L740" s="16"/>
      <c r="N740" s="15"/>
      <c r="O740" s="16"/>
      <c r="Q740" s="15"/>
      <c r="R740" s="16"/>
      <c r="T740" s="15"/>
      <c r="U740" s="16"/>
      <c r="W740" s="15"/>
      <c r="X740" s="16"/>
      <c r="Z740" s="15"/>
      <c r="AA740" s="16"/>
      <c r="AC740" s="15"/>
      <c r="AD740" s="16"/>
      <c r="AF740" s="15"/>
      <c r="AG740" s="16"/>
      <c r="AI740" s="15"/>
      <c r="AJ740" s="16"/>
      <c r="AL740" s="15"/>
      <c r="AM740" s="16"/>
      <c r="AO740" s="15"/>
      <c r="AP740" s="16"/>
      <c r="AR740" s="15"/>
      <c r="AS740" s="16"/>
      <c r="AU740" s="15"/>
      <c r="AV740" s="16"/>
      <c r="AX740" s="15"/>
      <c r="AY740" s="400"/>
      <c r="BA740" s="403"/>
      <c r="BB740" s="404"/>
      <c r="BD740" s="403"/>
      <c r="BE740" s="404"/>
      <c r="BG740" s="403"/>
      <c r="BH740" s="404"/>
      <c r="BJ740" s="403"/>
      <c r="BK740" s="404"/>
      <c r="BM740" s="403"/>
      <c r="BN740" s="404">
        <v>1</v>
      </c>
      <c r="BP740" s="15"/>
      <c r="BQ740" s="16"/>
      <c r="BS740" s="15"/>
      <c r="BT740" s="16"/>
      <c r="BV740" s="15"/>
      <c r="BW740" s="16"/>
      <c r="BY740" s="15"/>
      <c r="BZ740" s="16"/>
      <c r="CB740" s="15"/>
      <c r="CC740" s="16"/>
      <c r="CE740" s="15"/>
      <c r="CF740" s="16"/>
      <c r="CH740" s="15"/>
      <c r="CI740" s="16"/>
      <c r="CK740" s="234"/>
      <c r="CL740" s="235"/>
      <c r="CN740" s="15"/>
      <c r="CO740" s="16"/>
    </row>
    <row r="741" spans="1:93" ht="24.95" customHeight="1">
      <c r="A741" s="407" t="str">
        <f ca="1">IFERROR(IF(INDIRECT($A$14&amp;ROW())&lt;&gt;"",COUNTIF(Summary!$B$30:$B$1105,INDIRECT($A$14&amp;ROW())),""),"")</f>
        <v/>
      </c>
      <c r="B741" s="34"/>
      <c r="C741" s="16"/>
      <c r="E741" s="15"/>
      <c r="F741" s="16"/>
      <c r="H741" s="15"/>
      <c r="I741" s="16"/>
      <c r="K741" s="15"/>
      <c r="L741" s="16"/>
      <c r="N741" s="15"/>
      <c r="O741" s="16"/>
      <c r="Q741" s="15"/>
      <c r="R741" s="16"/>
      <c r="T741" s="15"/>
      <c r="U741" s="16"/>
      <c r="W741" s="15"/>
      <c r="X741" s="16"/>
      <c r="Z741" s="15"/>
      <c r="AA741" s="16"/>
      <c r="AC741" s="15"/>
      <c r="AD741" s="16"/>
      <c r="AF741" s="15"/>
      <c r="AG741" s="16"/>
      <c r="AI741" s="15"/>
      <c r="AJ741" s="16"/>
      <c r="AL741" s="15"/>
      <c r="AM741" s="16"/>
      <c r="AO741" s="15"/>
      <c r="AP741" s="16"/>
      <c r="AR741" s="15"/>
      <c r="AS741" s="16"/>
      <c r="AU741" s="15"/>
      <c r="AV741" s="16"/>
      <c r="AX741" s="15"/>
      <c r="AY741" s="400"/>
      <c r="BA741" s="403"/>
      <c r="BB741" s="404"/>
      <c r="BD741" s="403"/>
      <c r="BE741" s="404"/>
      <c r="BG741" s="403"/>
      <c r="BH741" s="404"/>
      <c r="BJ741" s="403"/>
      <c r="BK741" s="404"/>
      <c r="BM741" s="403"/>
      <c r="BN741" s="404">
        <v>1</v>
      </c>
      <c r="BP741" s="15"/>
      <c r="BQ741" s="16"/>
      <c r="BS741" s="15"/>
      <c r="BT741" s="16"/>
      <c r="BV741" s="15"/>
      <c r="BW741" s="16"/>
      <c r="BY741" s="15"/>
      <c r="BZ741" s="16"/>
      <c r="CB741" s="15"/>
      <c r="CC741" s="16"/>
      <c r="CE741" s="15"/>
      <c r="CF741" s="16"/>
      <c r="CH741" s="15"/>
      <c r="CI741" s="16"/>
      <c r="CK741" s="234"/>
      <c r="CL741" s="235"/>
      <c r="CN741" s="15"/>
      <c r="CO741" s="16"/>
    </row>
    <row r="742" spans="1:93" ht="24.95" customHeight="1">
      <c r="A742" s="407" t="str">
        <f ca="1">IFERROR(IF(INDIRECT($A$14&amp;ROW())&lt;&gt;"",COUNTIF(Summary!$B$30:$B$1105,INDIRECT($A$14&amp;ROW())),""),"")</f>
        <v/>
      </c>
      <c r="B742" s="34"/>
      <c r="C742" s="16"/>
      <c r="E742" s="15"/>
      <c r="F742" s="16"/>
      <c r="H742" s="15"/>
      <c r="I742" s="16"/>
      <c r="K742" s="15"/>
      <c r="L742" s="16"/>
      <c r="N742" s="15"/>
      <c r="O742" s="16"/>
      <c r="Q742" s="15"/>
      <c r="R742" s="16"/>
      <c r="T742" s="15"/>
      <c r="U742" s="16"/>
      <c r="W742" s="15"/>
      <c r="X742" s="16"/>
      <c r="Z742" s="15"/>
      <c r="AA742" s="16"/>
      <c r="AC742" s="15"/>
      <c r="AD742" s="16"/>
      <c r="AF742" s="15"/>
      <c r="AG742" s="16"/>
      <c r="AI742" s="15"/>
      <c r="AJ742" s="16"/>
      <c r="AL742" s="15"/>
      <c r="AM742" s="16"/>
      <c r="AO742" s="15"/>
      <c r="AP742" s="16"/>
      <c r="AR742" s="15"/>
      <c r="AS742" s="16"/>
      <c r="AU742" s="15"/>
      <c r="AV742" s="16"/>
      <c r="AX742" s="15"/>
      <c r="AY742" s="400"/>
      <c r="BA742" s="403"/>
      <c r="BB742" s="404"/>
      <c r="BD742" s="403"/>
      <c r="BE742" s="404"/>
      <c r="BG742" s="403"/>
      <c r="BH742" s="404"/>
      <c r="BJ742" s="403"/>
      <c r="BK742" s="404"/>
      <c r="BM742" s="403"/>
      <c r="BN742" s="404">
        <v>1</v>
      </c>
      <c r="BP742" s="15"/>
      <c r="BQ742" s="16"/>
      <c r="BS742" s="15"/>
      <c r="BT742" s="16"/>
      <c r="BV742" s="15"/>
      <c r="BW742" s="16"/>
      <c r="BY742" s="15"/>
      <c r="BZ742" s="16"/>
      <c r="CB742" s="15"/>
      <c r="CC742" s="16"/>
      <c r="CE742" s="15"/>
      <c r="CF742" s="16"/>
      <c r="CH742" s="15"/>
      <c r="CI742" s="16"/>
      <c r="CK742" s="234"/>
      <c r="CL742" s="235"/>
      <c r="CN742" s="15"/>
      <c r="CO742" s="16"/>
    </row>
    <row r="743" spans="1:93" ht="24.95" customHeight="1">
      <c r="A743" s="407" t="str">
        <f ca="1">IFERROR(IF(INDIRECT($A$14&amp;ROW())&lt;&gt;"",COUNTIF(Summary!$B$30:$B$1105,INDIRECT($A$14&amp;ROW())),""),"")</f>
        <v/>
      </c>
      <c r="B743" s="34"/>
      <c r="C743" s="16"/>
      <c r="E743" s="15"/>
      <c r="F743" s="16"/>
      <c r="H743" s="15"/>
      <c r="I743" s="16"/>
      <c r="K743" s="15"/>
      <c r="L743" s="16"/>
      <c r="N743" s="15"/>
      <c r="O743" s="16"/>
      <c r="Q743" s="15"/>
      <c r="R743" s="16"/>
      <c r="T743" s="15"/>
      <c r="U743" s="16"/>
      <c r="W743" s="15"/>
      <c r="X743" s="16"/>
      <c r="Z743" s="15"/>
      <c r="AA743" s="16"/>
      <c r="AC743" s="15"/>
      <c r="AD743" s="16"/>
      <c r="AF743" s="15"/>
      <c r="AG743" s="16"/>
      <c r="AI743" s="15"/>
      <c r="AJ743" s="16"/>
      <c r="AL743" s="15"/>
      <c r="AM743" s="16"/>
      <c r="AO743" s="15"/>
      <c r="AP743" s="16"/>
      <c r="AR743" s="15"/>
      <c r="AS743" s="16"/>
      <c r="AU743" s="15"/>
      <c r="AV743" s="16"/>
      <c r="AX743" s="15"/>
      <c r="AY743" s="400"/>
      <c r="BA743" s="403"/>
      <c r="BB743" s="404"/>
      <c r="BD743" s="403"/>
      <c r="BE743" s="404"/>
      <c r="BG743" s="403"/>
      <c r="BH743" s="404"/>
      <c r="BJ743" s="403"/>
      <c r="BK743" s="404"/>
      <c r="BM743" s="403"/>
      <c r="BN743" s="404">
        <v>1</v>
      </c>
      <c r="BP743" s="15"/>
      <c r="BQ743" s="16"/>
      <c r="BS743" s="15"/>
      <c r="BT743" s="16"/>
      <c r="BV743" s="15"/>
      <c r="BW743" s="16"/>
      <c r="BY743" s="15"/>
      <c r="BZ743" s="16"/>
      <c r="CB743" s="15"/>
      <c r="CC743" s="16"/>
      <c r="CE743" s="15"/>
      <c r="CF743" s="16"/>
      <c r="CH743" s="15"/>
      <c r="CI743" s="16"/>
      <c r="CK743" s="234"/>
      <c r="CL743" s="235"/>
      <c r="CN743" s="15"/>
      <c r="CO743" s="16"/>
    </row>
    <row r="744" spans="1:93" ht="24.95" customHeight="1">
      <c r="A744" s="407" t="str">
        <f ca="1">IFERROR(IF(INDIRECT($A$14&amp;ROW())&lt;&gt;"",COUNTIF(Summary!$B$30:$B$1105,INDIRECT($A$14&amp;ROW())),""),"")</f>
        <v/>
      </c>
      <c r="B744" s="34"/>
      <c r="C744" s="16"/>
      <c r="E744" s="15"/>
      <c r="F744" s="16"/>
      <c r="H744" s="15"/>
      <c r="I744" s="16"/>
      <c r="K744" s="15"/>
      <c r="L744" s="16"/>
      <c r="N744" s="15"/>
      <c r="O744" s="16"/>
      <c r="Q744" s="15"/>
      <c r="R744" s="16"/>
      <c r="T744" s="15"/>
      <c r="U744" s="16"/>
      <c r="W744" s="15"/>
      <c r="X744" s="16"/>
      <c r="Z744" s="15"/>
      <c r="AA744" s="16"/>
      <c r="AC744" s="15"/>
      <c r="AD744" s="16"/>
      <c r="AF744" s="15"/>
      <c r="AG744" s="16"/>
      <c r="AI744" s="15"/>
      <c r="AJ744" s="16"/>
      <c r="AL744" s="15"/>
      <c r="AM744" s="16"/>
      <c r="AO744" s="15"/>
      <c r="AP744" s="16"/>
      <c r="AR744" s="15"/>
      <c r="AS744" s="16"/>
      <c r="AU744" s="15"/>
      <c r="AV744" s="16"/>
      <c r="AX744" s="15"/>
      <c r="AY744" s="400"/>
      <c r="BA744" s="403"/>
      <c r="BB744" s="404"/>
      <c r="BD744" s="403"/>
      <c r="BE744" s="404"/>
      <c r="BG744" s="403"/>
      <c r="BH744" s="404"/>
      <c r="BJ744" s="403"/>
      <c r="BK744" s="404"/>
      <c r="BM744" s="403"/>
      <c r="BN744" s="404">
        <v>1</v>
      </c>
      <c r="BP744" s="15"/>
      <c r="BQ744" s="16"/>
      <c r="BS744" s="15"/>
      <c r="BT744" s="16"/>
      <c r="BV744" s="15"/>
      <c r="BW744" s="16"/>
      <c r="BY744" s="15"/>
      <c r="BZ744" s="16"/>
      <c r="CB744" s="15"/>
      <c r="CC744" s="16"/>
      <c r="CE744" s="15"/>
      <c r="CF744" s="16"/>
      <c r="CH744" s="15"/>
      <c r="CI744" s="16"/>
      <c r="CK744" s="234"/>
      <c r="CL744" s="235"/>
      <c r="CN744" s="15"/>
      <c r="CO744" s="16"/>
    </row>
    <row r="745" spans="1:93" ht="24.95" customHeight="1">
      <c r="A745" s="407" t="str">
        <f ca="1">IFERROR(IF(INDIRECT($A$14&amp;ROW())&lt;&gt;"",COUNTIF(Summary!$B$30:$B$1105,INDIRECT($A$14&amp;ROW())),""),"")</f>
        <v/>
      </c>
      <c r="B745" s="34"/>
      <c r="C745" s="16"/>
      <c r="E745" s="15"/>
      <c r="F745" s="16"/>
      <c r="H745" s="15"/>
      <c r="I745" s="16"/>
      <c r="K745" s="15"/>
      <c r="L745" s="16"/>
      <c r="N745" s="15"/>
      <c r="O745" s="16"/>
      <c r="Q745" s="15"/>
      <c r="R745" s="16"/>
      <c r="T745" s="15"/>
      <c r="U745" s="16"/>
      <c r="W745" s="15"/>
      <c r="X745" s="16"/>
      <c r="Z745" s="15"/>
      <c r="AA745" s="16"/>
      <c r="AC745" s="15"/>
      <c r="AD745" s="16"/>
      <c r="AF745" s="15"/>
      <c r="AG745" s="16"/>
      <c r="AI745" s="15"/>
      <c r="AJ745" s="16"/>
      <c r="AL745" s="15"/>
      <c r="AM745" s="16"/>
      <c r="AO745" s="15"/>
      <c r="AP745" s="16"/>
      <c r="AR745" s="15"/>
      <c r="AS745" s="16"/>
      <c r="AU745" s="15"/>
      <c r="AV745" s="16"/>
      <c r="AX745" s="15"/>
      <c r="AY745" s="400"/>
      <c r="BA745" s="403"/>
      <c r="BB745" s="404"/>
      <c r="BD745" s="403"/>
      <c r="BE745" s="404"/>
      <c r="BG745" s="403"/>
      <c r="BH745" s="404"/>
      <c r="BJ745" s="403"/>
      <c r="BK745" s="404"/>
      <c r="BM745" s="403"/>
      <c r="BN745" s="404">
        <v>1</v>
      </c>
      <c r="BP745" s="15"/>
      <c r="BQ745" s="16"/>
      <c r="BS745" s="15"/>
      <c r="BT745" s="16"/>
      <c r="BV745" s="15"/>
      <c r="BW745" s="16"/>
      <c r="BY745" s="15"/>
      <c r="BZ745" s="16"/>
      <c r="CB745" s="15"/>
      <c r="CC745" s="16"/>
      <c r="CE745" s="15"/>
      <c r="CF745" s="16"/>
      <c r="CH745" s="15"/>
      <c r="CI745" s="16"/>
      <c r="CK745" s="234"/>
      <c r="CL745" s="235"/>
      <c r="CN745" s="15"/>
      <c r="CO745" s="16"/>
    </row>
    <row r="746" spans="1:93" ht="24.95" customHeight="1">
      <c r="A746" s="407" t="str">
        <f ca="1">IFERROR(IF(INDIRECT($A$14&amp;ROW())&lt;&gt;"",COUNTIF(Summary!$B$30:$B$1105,INDIRECT($A$14&amp;ROW())),""),"")</f>
        <v/>
      </c>
      <c r="B746" s="34"/>
      <c r="C746" s="16"/>
      <c r="E746" s="15"/>
      <c r="F746" s="16"/>
      <c r="H746" s="15"/>
      <c r="I746" s="16"/>
      <c r="K746" s="15"/>
      <c r="L746" s="16"/>
      <c r="N746" s="15"/>
      <c r="O746" s="16"/>
      <c r="Q746" s="15"/>
      <c r="R746" s="16"/>
      <c r="T746" s="15"/>
      <c r="U746" s="16"/>
      <c r="W746" s="15"/>
      <c r="X746" s="16"/>
      <c r="Z746" s="15"/>
      <c r="AA746" s="16"/>
      <c r="AC746" s="15"/>
      <c r="AD746" s="16"/>
      <c r="AF746" s="15"/>
      <c r="AG746" s="16"/>
      <c r="AI746" s="15"/>
      <c r="AJ746" s="16"/>
      <c r="AL746" s="15"/>
      <c r="AM746" s="16"/>
      <c r="AO746" s="15"/>
      <c r="AP746" s="16"/>
      <c r="AR746" s="15"/>
      <c r="AS746" s="16"/>
      <c r="AU746" s="15"/>
      <c r="AV746" s="16"/>
      <c r="AX746" s="15"/>
      <c r="AY746" s="400"/>
      <c r="BA746" s="403"/>
      <c r="BB746" s="404"/>
      <c r="BD746" s="403"/>
      <c r="BE746" s="404"/>
      <c r="BG746" s="403"/>
      <c r="BH746" s="404"/>
      <c r="BJ746" s="403"/>
      <c r="BK746" s="404"/>
      <c r="BM746" s="403"/>
      <c r="BN746" s="404">
        <v>1</v>
      </c>
      <c r="BP746" s="15"/>
      <c r="BQ746" s="16"/>
      <c r="BS746" s="15"/>
      <c r="BT746" s="16"/>
      <c r="BV746" s="15"/>
      <c r="BW746" s="16"/>
      <c r="BY746" s="15"/>
      <c r="BZ746" s="16"/>
      <c r="CB746" s="15"/>
      <c r="CC746" s="16"/>
      <c r="CE746" s="15"/>
      <c r="CF746" s="16"/>
      <c r="CH746" s="15"/>
      <c r="CI746" s="16"/>
      <c r="CK746" s="234"/>
      <c r="CL746" s="235"/>
      <c r="CN746" s="15"/>
      <c r="CO746" s="16"/>
    </row>
    <row r="747" spans="1:93" ht="24.95" customHeight="1">
      <c r="A747" s="407" t="str">
        <f ca="1">IFERROR(IF(INDIRECT($A$14&amp;ROW())&lt;&gt;"",COUNTIF(Summary!$B$30:$B$1105,INDIRECT($A$14&amp;ROW())),""),"")</f>
        <v/>
      </c>
      <c r="B747" s="34"/>
      <c r="C747" s="16"/>
      <c r="E747" s="15"/>
      <c r="F747" s="16"/>
      <c r="H747" s="15"/>
      <c r="I747" s="16"/>
      <c r="K747" s="15"/>
      <c r="L747" s="16"/>
      <c r="N747" s="15"/>
      <c r="O747" s="16"/>
      <c r="Q747" s="15"/>
      <c r="R747" s="16"/>
      <c r="T747" s="15"/>
      <c r="U747" s="16"/>
      <c r="W747" s="15"/>
      <c r="X747" s="16"/>
      <c r="Z747" s="15"/>
      <c r="AA747" s="16"/>
      <c r="AC747" s="15"/>
      <c r="AD747" s="16"/>
      <c r="AF747" s="15"/>
      <c r="AG747" s="16"/>
      <c r="AI747" s="15"/>
      <c r="AJ747" s="16"/>
      <c r="AL747" s="15"/>
      <c r="AM747" s="16"/>
      <c r="AO747" s="15"/>
      <c r="AP747" s="16"/>
      <c r="AR747" s="15"/>
      <c r="AS747" s="16"/>
      <c r="AU747" s="15"/>
      <c r="AV747" s="16"/>
      <c r="AX747" s="15"/>
      <c r="AY747" s="400"/>
      <c r="BA747" s="403"/>
      <c r="BB747" s="404"/>
      <c r="BD747" s="403"/>
      <c r="BE747" s="404"/>
      <c r="BG747" s="403"/>
      <c r="BH747" s="404"/>
      <c r="BJ747" s="403"/>
      <c r="BK747" s="404"/>
      <c r="BM747" s="403"/>
      <c r="BN747" s="404">
        <v>1</v>
      </c>
      <c r="BP747" s="15"/>
      <c r="BQ747" s="16"/>
      <c r="BS747" s="15"/>
      <c r="BT747" s="16"/>
      <c r="BV747" s="15"/>
      <c r="BW747" s="16"/>
      <c r="BY747" s="15"/>
      <c r="BZ747" s="16"/>
      <c r="CB747" s="15"/>
      <c r="CC747" s="16"/>
      <c r="CE747" s="15"/>
      <c r="CF747" s="16"/>
      <c r="CH747" s="15"/>
      <c r="CI747" s="16"/>
      <c r="CK747" s="234"/>
      <c r="CL747" s="235"/>
      <c r="CN747" s="15"/>
      <c r="CO747" s="16"/>
    </row>
    <row r="748" spans="1:93" ht="24.95" customHeight="1">
      <c r="A748" s="407" t="str">
        <f ca="1">IFERROR(IF(INDIRECT($A$14&amp;ROW())&lt;&gt;"",COUNTIF(Summary!$B$30:$B$1105,INDIRECT($A$14&amp;ROW())),""),"")</f>
        <v/>
      </c>
      <c r="B748" s="34"/>
      <c r="C748" s="16"/>
      <c r="E748" s="15"/>
      <c r="F748" s="16"/>
      <c r="H748" s="15"/>
      <c r="I748" s="16"/>
      <c r="K748" s="15"/>
      <c r="L748" s="16"/>
      <c r="N748" s="15"/>
      <c r="O748" s="16"/>
      <c r="Q748" s="15"/>
      <c r="R748" s="16"/>
      <c r="T748" s="15"/>
      <c r="U748" s="16"/>
      <c r="W748" s="15"/>
      <c r="X748" s="16"/>
      <c r="Z748" s="15"/>
      <c r="AA748" s="16"/>
      <c r="AC748" s="15"/>
      <c r="AD748" s="16"/>
      <c r="AF748" s="15"/>
      <c r="AG748" s="16"/>
      <c r="AI748" s="15"/>
      <c r="AJ748" s="16"/>
      <c r="AL748" s="15"/>
      <c r="AM748" s="16"/>
      <c r="AO748" s="15"/>
      <c r="AP748" s="16"/>
      <c r="AR748" s="15"/>
      <c r="AS748" s="16"/>
      <c r="AU748" s="15"/>
      <c r="AV748" s="16"/>
      <c r="AX748" s="15"/>
      <c r="AY748" s="400"/>
      <c r="BA748" s="403"/>
      <c r="BB748" s="404"/>
      <c r="BD748" s="403"/>
      <c r="BE748" s="404"/>
      <c r="BG748" s="403"/>
      <c r="BH748" s="404"/>
      <c r="BJ748" s="403"/>
      <c r="BK748" s="404"/>
      <c r="BM748" s="403"/>
      <c r="BN748" s="404">
        <v>1</v>
      </c>
      <c r="BP748" s="15"/>
      <c r="BQ748" s="16"/>
      <c r="BS748" s="15"/>
      <c r="BT748" s="16"/>
      <c r="BV748" s="15"/>
      <c r="BW748" s="16"/>
      <c r="BY748" s="15"/>
      <c r="BZ748" s="16"/>
      <c r="CB748" s="15"/>
      <c r="CC748" s="16"/>
      <c r="CE748" s="15"/>
      <c r="CF748" s="16"/>
      <c r="CH748" s="15"/>
      <c r="CI748" s="16"/>
      <c r="CK748" s="234"/>
      <c r="CL748" s="235"/>
      <c r="CN748" s="15"/>
      <c r="CO748" s="16"/>
    </row>
    <row r="749" spans="1:93" ht="24.95" customHeight="1">
      <c r="A749" s="407" t="str">
        <f ca="1">IFERROR(IF(INDIRECT($A$14&amp;ROW())&lt;&gt;"",COUNTIF(Summary!$B$30:$B$1105,INDIRECT($A$14&amp;ROW())),""),"")</f>
        <v/>
      </c>
      <c r="B749" s="34"/>
      <c r="C749" s="16"/>
      <c r="E749" s="15"/>
      <c r="F749" s="16"/>
      <c r="H749" s="15"/>
      <c r="I749" s="16"/>
      <c r="K749" s="15"/>
      <c r="L749" s="16"/>
      <c r="N749" s="15"/>
      <c r="O749" s="16"/>
      <c r="Q749" s="15"/>
      <c r="R749" s="16"/>
      <c r="T749" s="15"/>
      <c r="U749" s="16"/>
      <c r="W749" s="15"/>
      <c r="X749" s="16"/>
      <c r="Z749" s="15"/>
      <c r="AA749" s="16"/>
      <c r="AC749" s="15"/>
      <c r="AD749" s="16"/>
      <c r="AF749" s="15"/>
      <c r="AG749" s="16"/>
      <c r="AI749" s="15"/>
      <c r="AJ749" s="16"/>
      <c r="AL749" s="15"/>
      <c r="AM749" s="16"/>
      <c r="AO749" s="15"/>
      <c r="AP749" s="16"/>
      <c r="AR749" s="15"/>
      <c r="AS749" s="16"/>
      <c r="AU749" s="15"/>
      <c r="AV749" s="16"/>
      <c r="AX749" s="15"/>
      <c r="AY749" s="400"/>
      <c r="BA749" s="403"/>
      <c r="BB749" s="404"/>
      <c r="BD749" s="403"/>
      <c r="BE749" s="404"/>
      <c r="BG749" s="403"/>
      <c r="BH749" s="404"/>
      <c r="BJ749" s="403"/>
      <c r="BK749" s="404"/>
      <c r="BM749" s="403"/>
      <c r="BN749" s="404">
        <v>1</v>
      </c>
      <c r="BP749" s="15"/>
      <c r="BQ749" s="16"/>
      <c r="BS749" s="15"/>
      <c r="BT749" s="16"/>
      <c r="BV749" s="15"/>
      <c r="BW749" s="16"/>
      <c r="BY749" s="15"/>
      <c r="BZ749" s="16"/>
      <c r="CB749" s="15"/>
      <c r="CC749" s="16"/>
      <c r="CE749" s="15"/>
      <c r="CF749" s="16"/>
      <c r="CH749" s="15"/>
      <c r="CI749" s="16"/>
      <c r="CK749" s="234"/>
      <c r="CL749" s="235"/>
      <c r="CN749" s="15"/>
      <c r="CO749" s="16"/>
    </row>
    <row r="750" spans="1:93" ht="24.95" customHeight="1">
      <c r="A750" s="407" t="str">
        <f ca="1">IFERROR(IF(INDIRECT($A$14&amp;ROW())&lt;&gt;"",COUNTIF(Summary!$B$30:$B$1105,INDIRECT($A$14&amp;ROW())),""),"")</f>
        <v/>
      </c>
      <c r="B750" s="34"/>
      <c r="C750" s="16"/>
      <c r="E750" s="15"/>
      <c r="F750" s="16"/>
      <c r="H750" s="15"/>
      <c r="I750" s="16"/>
      <c r="K750" s="15"/>
      <c r="L750" s="16"/>
      <c r="N750" s="15"/>
      <c r="O750" s="16"/>
      <c r="Q750" s="15"/>
      <c r="R750" s="16"/>
      <c r="T750" s="15"/>
      <c r="U750" s="16"/>
      <c r="W750" s="15"/>
      <c r="X750" s="16"/>
      <c r="Z750" s="15"/>
      <c r="AA750" s="16"/>
      <c r="AC750" s="15"/>
      <c r="AD750" s="16"/>
      <c r="AF750" s="15"/>
      <c r="AG750" s="16"/>
      <c r="AI750" s="15"/>
      <c r="AJ750" s="16"/>
      <c r="AL750" s="15"/>
      <c r="AM750" s="16"/>
      <c r="AO750" s="15"/>
      <c r="AP750" s="16"/>
      <c r="AR750" s="15"/>
      <c r="AS750" s="16"/>
      <c r="AU750" s="15"/>
      <c r="AV750" s="16"/>
      <c r="AX750" s="15"/>
      <c r="AY750" s="400"/>
      <c r="BA750" s="403"/>
      <c r="BB750" s="404"/>
      <c r="BD750" s="403"/>
      <c r="BE750" s="404"/>
      <c r="BG750" s="403"/>
      <c r="BH750" s="404"/>
      <c r="BJ750" s="403"/>
      <c r="BK750" s="404"/>
      <c r="BM750" s="403"/>
      <c r="BN750" s="404">
        <v>1</v>
      </c>
      <c r="BP750" s="15"/>
      <c r="BQ750" s="16"/>
      <c r="BS750" s="15"/>
      <c r="BT750" s="16"/>
      <c r="BV750" s="15"/>
      <c r="BW750" s="16"/>
      <c r="BY750" s="15"/>
      <c r="BZ750" s="16"/>
      <c r="CB750" s="15"/>
      <c r="CC750" s="16"/>
      <c r="CE750" s="15"/>
      <c r="CF750" s="16"/>
      <c r="CH750" s="15"/>
      <c r="CI750" s="16"/>
      <c r="CK750" s="234"/>
      <c r="CL750" s="235"/>
      <c r="CN750" s="15"/>
      <c r="CO750" s="16"/>
    </row>
    <row r="751" spans="1:93" ht="24.95" customHeight="1">
      <c r="A751" s="407" t="str">
        <f ca="1">IFERROR(IF(INDIRECT($A$14&amp;ROW())&lt;&gt;"",COUNTIF(Summary!$B$30:$B$1105,INDIRECT($A$14&amp;ROW())),""),"")</f>
        <v/>
      </c>
      <c r="B751" s="34"/>
      <c r="C751" s="16"/>
      <c r="E751" s="15"/>
      <c r="F751" s="16"/>
      <c r="H751" s="15"/>
      <c r="I751" s="16"/>
      <c r="K751" s="15"/>
      <c r="L751" s="16"/>
      <c r="N751" s="15"/>
      <c r="O751" s="16"/>
      <c r="Q751" s="15"/>
      <c r="R751" s="16"/>
      <c r="T751" s="15"/>
      <c r="U751" s="16"/>
      <c r="W751" s="15"/>
      <c r="X751" s="16"/>
      <c r="Z751" s="15"/>
      <c r="AA751" s="16"/>
      <c r="AC751" s="15"/>
      <c r="AD751" s="16"/>
      <c r="AF751" s="15"/>
      <c r="AG751" s="16"/>
      <c r="AI751" s="15"/>
      <c r="AJ751" s="16"/>
      <c r="AL751" s="15"/>
      <c r="AM751" s="16"/>
      <c r="AO751" s="15"/>
      <c r="AP751" s="16"/>
      <c r="AR751" s="15"/>
      <c r="AS751" s="16"/>
      <c r="AU751" s="15"/>
      <c r="AV751" s="16"/>
      <c r="AX751" s="15"/>
      <c r="AY751" s="400"/>
      <c r="BA751" s="403"/>
      <c r="BB751" s="404"/>
      <c r="BD751" s="403"/>
      <c r="BE751" s="404"/>
      <c r="BG751" s="403"/>
      <c r="BH751" s="404"/>
      <c r="BJ751" s="403"/>
      <c r="BK751" s="404"/>
      <c r="BM751" s="403"/>
      <c r="BN751" s="404">
        <v>1</v>
      </c>
      <c r="BP751" s="15"/>
      <c r="BQ751" s="16"/>
      <c r="BS751" s="15"/>
      <c r="BT751" s="16"/>
      <c r="BV751" s="15"/>
      <c r="BW751" s="16"/>
      <c r="BY751" s="15"/>
      <c r="BZ751" s="16"/>
      <c r="CB751" s="15"/>
      <c r="CC751" s="16"/>
      <c r="CE751" s="15"/>
      <c r="CF751" s="16"/>
      <c r="CH751" s="15"/>
      <c r="CI751" s="16"/>
      <c r="CK751" s="234"/>
      <c r="CL751" s="235"/>
      <c r="CN751" s="15"/>
      <c r="CO751" s="16"/>
    </row>
    <row r="752" spans="1:93" ht="24.95" customHeight="1">
      <c r="A752" s="407" t="str">
        <f ca="1">IFERROR(IF(INDIRECT($A$14&amp;ROW())&lt;&gt;"",COUNTIF(Summary!$B$30:$B$1105,INDIRECT($A$14&amp;ROW())),""),"")</f>
        <v/>
      </c>
      <c r="B752" s="34"/>
      <c r="C752" s="16"/>
      <c r="E752" s="15"/>
      <c r="F752" s="16"/>
      <c r="H752" s="15"/>
      <c r="I752" s="16"/>
      <c r="K752" s="15"/>
      <c r="L752" s="16"/>
      <c r="N752" s="15"/>
      <c r="O752" s="16"/>
      <c r="Q752" s="15"/>
      <c r="R752" s="16"/>
      <c r="T752" s="15"/>
      <c r="U752" s="16"/>
      <c r="W752" s="15"/>
      <c r="X752" s="16"/>
      <c r="Z752" s="15"/>
      <c r="AA752" s="16"/>
      <c r="AC752" s="15"/>
      <c r="AD752" s="16"/>
      <c r="AF752" s="15"/>
      <c r="AG752" s="16"/>
      <c r="AI752" s="15"/>
      <c r="AJ752" s="16"/>
      <c r="AL752" s="15"/>
      <c r="AM752" s="16"/>
      <c r="AO752" s="15"/>
      <c r="AP752" s="16"/>
      <c r="AR752" s="15"/>
      <c r="AS752" s="16"/>
      <c r="AU752" s="15"/>
      <c r="AV752" s="16"/>
      <c r="AX752" s="15"/>
      <c r="AY752" s="400"/>
      <c r="BA752" s="403"/>
      <c r="BB752" s="404"/>
      <c r="BD752" s="403"/>
      <c r="BE752" s="404"/>
      <c r="BG752" s="403"/>
      <c r="BH752" s="404"/>
      <c r="BJ752" s="403"/>
      <c r="BK752" s="404"/>
      <c r="BM752" s="403"/>
      <c r="BN752" s="404">
        <v>1</v>
      </c>
      <c r="BP752" s="15"/>
      <c r="BQ752" s="16"/>
      <c r="BS752" s="15"/>
      <c r="BT752" s="16"/>
      <c r="BV752" s="15"/>
      <c r="BW752" s="16"/>
      <c r="BY752" s="15"/>
      <c r="BZ752" s="16"/>
      <c r="CB752" s="15"/>
      <c r="CC752" s="16"/>
      <c r="CE752" s="15"/>
      <c r="CF752" s="16"/>
      <c r="CH752" s="15"/>
      <c r="CI752" s="16"/>
      <c r="CK752" s="234"/>
      <c r="CL752" s="235"/>
      <c r="CN752" s="15"/>
      <c r="CO752" s="16"/>
    </row>
    <row r="753" spans="1:93" ht="24.95" customHeight="1">
      <c r="A753" s="407" t="str">
        <f ca="1">IFERROR(IF(INDIRECT($A$14&amp;ROW())&lt;&gt;"",COUNTIF(Summary!$B$30:$B$1105,INDIRECT($A$14&amp;ROW())),""),"")</f>
        <v/>
      </c>
      <c r="B753" s="34"/>
      <c r="C753" s="16"/>
      <c r="E753" s="15"/>
      <c r="F753" s="16"/>
      <c r="H753" s="15"/>
      <c r="I753" s="16"/>
      <c r="K753" s="15"/>
      <c r="L753" s="16"/>
      <c r="N753" s="15"/>
      <c r="O753" s="16"/>
      <c r="Q753" s="15"/>
      <c r="R753" s="16"/>
      <c r="T753" s="15"/>
      <c r="U753" s="16"/>
      <c r="W753" s="15"/>
      <c r="X753" s="16"/>
      <c r="Z753" s="15"/>
      <c r="AA753" s="16"/>
      <c r="AC753" s="15"/>
      <c r="AD753" s="16"/>
      <c r="AF753" s="15"/>
      <c r="AG753" s="16"/>
      <c r="AI753" s="15"/>
      <c r="AJ753" s="16"/>
      <c r="AL753" s="15"/>
      <c r="AM753" s="16"/>
      <c r="AO753" s="15"/>
      <c r="AP753" s="16"/>
      <c r="AR753" s="15"/>
      <c r="AS753" s="16"/>
      <c r="AU753" s="15"/>
      <c r="AV753" s="16"/>
      <c r="AX753" s="15"/>
      <c r="AY753" s="400"/>
      <c r="BA753" s="403"/>
      <c r="BB753" s="404"/>
      <c r="BD753" s="403"/>
      <c r="BE753" s="404"/>
      <c r="BG753" s="403"/>
      <c r="BH753" s="404"/>
      <c r="BJ753" s="403"/>
      <c r="BK753" s="404"/>
      <c r="BM753" s="403"/>
      <c r="BN753" s="404">
        <v>1</v>
      </c>
      <c r="BP753" s="15"/>
      <c r="BQ753" s="16"/>
      <c r="BS753" s="15"/>
      <c r="BT753" s="16"/>
      <c r="BV753" s="15"/>
      <c r="BW753" s="16"/>
      <c r="BY753" s="15"/>
      <c r="BZ753" s="16"/>
      <c r="CB753" s="15"/>
      <c r="CC753" s="16"/>
      <c r="CE753" s="15"/>
      <c r="CF753" s="16"/>
      <c r="CH753" s="15"/>
      <c r="CI753" s="16"/>
      <c r="CK753" s="234"/>
      <c r="CL753" s="235"/>
      <c r="CN753" s="15"/>
      <c r="CO753" s="16"/>
    </row>
    <row r="754" spans="1:93" ht="24.95" customHeight="1">
      <c r="A754" s="407" t="str">
        <f ca="1">IFERROR(IF(INDIRECT($A$14&amp;ROW())&lt;&gt;"",COUNTIF(Summary!$B$30:$B$1105,INDIRECT($A$14&amp;ROW())),""),"")</f>
        <v/>
      </c>
      <c r="B754" s="34"/>
      <c r="C754" s="16"/>
      <c r="E754" s="15"/>
      <c r="F754" s="16"/>
      <c r="H754" s="15"/>
      <c r="I754" s="16"/>
      <c r="K754" s="15"/>
      <c r="L754" s="16"/>
      <c r="N754" s="15"/>
      <c r="O754" s="16"/>
      <c r="Q754" s="15"/>
      <c r="R754" s="16"/>
      <c r="T754" s="15"/>
      <c r="U754" s="16"/>
      <c r="W754" s="15"/>
      <c r="X754" s="16"/>
      <c r="Z754" s="15"/>
      <c r="AA754" s="16"/>
      <c r="AC754" s="15"/>
      <c r="AD754" s="16"/>
      <c r="AF754" s="15"/>
      <c r="AG754" s="16"/>
      <c r="AI754" s="15"/>
      <c r="AJ754" s="16"/>
      <c r="AL754" s="15"/>
      <c r="AM754" s="16"/>
      <c r="AO754" s="15"/>
      <c r="AP754" s="16"/>
      <c r="AR754" s="15"/>
      <c r="AS754" s="16"/>
      <c r="AU754" s="15"/>
      <c r="AV754" s="16"/>
      <c r="AX754" s="15"/>
      <c r="AY754" s="400"/>
      <c r="BA754" s="403"/>
      <c r="BB754" s="404"/>
      <c r="BD754" s="403"/>
      <c r="BE754" s="404"/>
      <c r="BG754" s="403"/>
      <c r="BH754" s="404"/>
      <c r="BJ754" s="403"/>
      <c r="BK754" s="404"/>
      <c r="BM754" s="403"/>
      <c r="BN754" s="404">
        <v>1</v>
      </c>
      <c r="BP754" s="15"/>
      <c r="BQ754" s="16"/>
      <c r="BS754" s="15"/>
      <c r="BT754" s="16"/>
      <c r="BV754" s="15"/>
      <c r="BW754" s="16"/>
      <c r="BY754" s="15"/>
      <c r="BZ754" s="16"/>
      <c r="CB754" s="15"/>
      <c r="CC754" s="16"/>
      <c r="CE754" s="15"/>
      <c r="CF754" s="16"/>
      <c r="CH754" s="15"/>
      <c r="CI754" s="16"/>
      <c r="CK754" s="234"/>
      <c r="CL754" s="235"/>
      <c r="CN754" s="15"/>
      <c r="CO754" s="16"/>
    </row>
    <row r="755" spans="1:93" ht="24.95" customHeight="1">
      <c r="A755" s="407" t="str">
        <f ca="1">IFERROR(IF(INDIRECT($A$14&amp;ROW())&lt;&gt;"",COUNTIF(Summary!$B$30:$B$1105,INDIRECT($A$14&amp;ROW())),""),"")</f>
        <v/>
      </c>
      <c r="B755" s="34"/>
      <c r="C755" s="16"/>
      <c r="E755" s="15"/>
      <c r="F755" s="16"/>
      <c r="H755" s="15"/>
      <c r="I755" s="16"/>
      <c r="K755" s="15"/>
      <c r="L755" s="16"/>
      <c r="N755" s="15"/>
      <c r="O755" s="16"/>
      <c r="Q755" s="15"/>
      <c r="R755" s="16"/>
      <c r="T755" s="15"/>
      <c r="U755" s="16"/>
      <c r="W755" s="15"/>
      <c r="X755" s="16"/>
      <c r="Z755" s="15"/>
      <c r="AA755" s="16"/>
      <c r="AC755" s="15"/>
      <c r="AD755" s="16"/>
      <c r="AF755" s="15"/>
      <c r="AG755" s="16"/>
      <c r="AI755" s="15"/>
      <c r="AJ755" s="16"/>
      <c r="AL755" s="15"/>
      <c r="AM755" s="16"/>
      <c r="AO755" s="15"/>
      <c r="AP755" s="16"/>
      <c r="AR755" s="15"/>
      <c r="AS755" s="16"/>
      <c r="AU755" s="15"/>
      <c r="AV755" s="16"/>
      <c r="AX755" s="15"/>
      <c r="AY755" s="400"/>
      <c r="BA755" s="403"/>
      <c r="BB755" s="404"/>
      <c r="BD755" s="403"/>
      <c r="BE755" s="404"/>
      <c r="BG755" s="403"/>
      <c r="BH755" s="404"/>
      <c r="BJ755" s="403"/>
      <c r="BK755" s="404"/>
      <c r="BM755" s="403"/>
      <c r="BN755" s="404">
        <v>1</v>
      </c>
      <c r="BP755" s="15"/>
      <c r="BQ755" s="16"/>
      <c r="BS755" s="15"/>
      <c r="BT755" s="16"/>
      <c r="BV755" s="15"/>
      <c r="BW755" s="16"/>
      <c r="BY755" s="15"/>
      <c r="BZ755" s="16"/>
      <c r="CB755" s="15"/>
      <c r="CC755" s="16"/>
      <c r="CE755" s="15"/>
      <c r="CF755" s="16"/>
      <c r="CH755" s="15"/>
      <c r="CI755" s="16"/>
      <c r="CK755" s="234"/>
      <c r="CL755" s="235"/>
      <c r="CN755" s="15"/>
      <c r="CO755" s="16"/>
    </row>
    <row r="756" spans="1:93" ht="24.95" customHeight="1">
      <c r="A756" s="407" t="str">
        <f ca="1">IFERROR(IF(INDIRECT($A$14&amp;ROW())&lt;&gt;"",COUNTIF(Summary!$B$30:$B$1105,INDIRECT($A$14&amp;ROW())),""),"")</f>
        <v/>
      </c>
      <c r="B756" s="34"/>
      <c r="C756" s="16"/>
      <c r="E756" s="15"/>
      <c r="F756" s="16"/>
      <c r="H756" s="15"/>
      <c r="I756" s="16"/>
      <c r="K756" s="15"/>
      <c r="L756" s="16"/>
      <c r="N756" s="15"/>
      <c r="O756" s="16"/>
      <c r="Q756" s="15"/>
      <c r="R756" s="16"/>
      <c r="T756" s="15"/>
      <c r="U756" s="16"/>
      <c r="W756" s="15"/>
      <c r="X756" s="16"/>
      <c r="Z756" s="15"/>
      <c r="AA756" s="16"/>
      <c r="AC756" s="15"/>
      <c r="AD756" s="16"/>
      <c r="AF756" s="15"/>
      <c r="AG756" s="16"/>
      <c r="AI756" s="15"/>
      <c r="AJ756" s="16"/>
      <c r="AL756" s="15"/>
      <c r="AM756" s="16"/>
      <c r="AO756" s="15"/>
      <c r="AP756" s="16"/>
      <c r="AR756" s="15"/>
      <c r="AS756" s="16"/>
      <c r="AU756" s="15"/>
      <c r="AV756" s="16"/>
      <c r="AX756" s="15"/>
      <c r="AY756" s="400"/>
      <c r="BA756" s="403"/>
      <c r="BB756" s="404"/>
      <c r="BD756" s="403"/>
      <c r="BE756" s="404"/>
      <c r="BG756" s="403"/>
      <c r="BH756" s="404"/>
      <c r="BJ756" s="403"/>
      <c r="BK756" s="404"/>
      <c r="BM756" s="403"/>
      <c r="BN756" s="404">
        <v>1</v>
      </c>
      <c r="BP756" s="15"/>
      <c r="BQ756" s="16"/>
      <c r="BS756" s="15"/>
      <c r="BT756" s="16"/>
      <c r="BV756" s="15"/>
      <c r="BW756" s="16"/>
      <c r="BY756" s="15"/>
      <c r="BZ756" s="16"/>
      <c r="CB756" s="15"/>
      <c r="CC756" s="16"/>
      <c r="CE756" s="15"/>
      <c r="CF756" s="16"/>
      <c r="CH756" s="15"/>
      <c r="CI756" s="16"/>
      <c r="CK756" s="234"/>
      <c r="CL756" s="235"/>
      <c r="CN756" s="15"/>
      <c r="CO756" s="16"/>
    </row>
    <row r="757" spans="1:93" ht="24.95" customHeight="1">
      <c r="A757" s="407" t="str">
        <f ca="1">IFERROR(IF(INDIRECT($A$14&amp;ROW())&lt;&gt;"",COUNTIF(Summary!$B$30:$B$1105,INDIRECT($A$14&amp;ROW())),""),"")</f>
        <v/>
      </c>
      <c r="B757" s="34"/>
      <c r="C757" s="16"/>
      <c r="E757" s="15"/>
      <c r="F757" s="16"/>
      <c r="H757" s="15"/>
      <c r="I757" s="16"/>
      <c r="K757" s="15"/>
      <c r="L757" s="16"/>
      <c r="N757" s="15"/>
      <c r="O757" s="16"/>
      <c r="Q757" s="15"/>
      <c r="R757" s="16"/>
      <c r="T757" s="15"/>
      <c r="U757" s="16"/>
      <c r="W757" s="15"/>
      <c r="X757" s="16"/>
      <c r="Z757" s="15"/>
      <c r="AA757" s="16"/>
      <c r="AC757" s="15"/>
      <c r="AD757" s="16"/>
      <c r="AF757" s="15"/>
      <c r="AG757" s="16"/>
      <c r="AI757" s="15"/>
      <c r="AJ757" s="16"/>
      <c r="AL757" s="15"/>
      <c r="AM757" s="16"/>
      <c r="AO757" s="15"/>
      <c r="AP757" s="16"/>
      <c r="AR757" s="15"/>
      <c r="AS757" s="16"/>
      <c r="AU757" s="15"/>
      <c r="AV757" s="16"/>
      <c r="AX757" s="15"/>
      <c r="AY757" s="400"/>
      <c r="BA757" s="403"/>
      <c r="BB757" s="404"/>
      <c r="BD757" s="403"/>
      <c r="BE757" s="404"/>
      <c r="BG757" s="403"/>
      <c r="BH757" s="404"/>
      <c r="BJ757" s="403"/>
      <c r="BK757" s="404"/>
      <c r="BM757" s="403"/>
      <c r="BN757" s="404">
        <v>1</v>
      </c>
      <c r="BP757" s="15"/>
      <c r="BQ757" s="16"/>
      <c r="BS757" s="15"/>
      <c r="BT757" s="16"/>
      <c r="BV757" s="15"/>
      <c r="BW757" s="16"/>
      <c r="BY757" s="15"/>
      <c r="BZ757" s="16"/>
      <c r="CB757" s="15"/>
      <c r="CC757" s="16"/>
      <c r="CE757" s="15"/>
      <c r="CF757" s="16"/>
      <c r="CH757" s="15"/>
      <c r="CI757" s="16"/>
      <c r="CK757" s="234"/>
      <c r="CL757" s="235"/>
      <c r="CN757" s="15"/>
      <c r="CO757" s="16"/>
    </row>
    <row r="758" spans="1:93" ht="24.95" customHeight="1">
      <c r="A758" s="407" t="str">
        <f ca="1">IFERROR(IF(INDIRECT($A$14&amp;ROW())&lt;&gt;"",COUNTIF(Summary!$B$30:$B$1105,INDIRECT($A$14&amp;ROW())),""),"")</f>
        <v/>
      </c>
      <c r="B758" s="34"/>
      <c r="C758" s="16"/>
      <c r="E758" s="15"/>
      <c r="F758" s="16"/>
      <c r="H758" s="15"/>
      <c r="I758" s="16"/>
      <c r="K758" s="15"/>
      <c r="L758" s="16"/>
      <c r="N758" s="15"/>
      <c r="O758" s="16"/>
      <c r="Q758" s="15"/>
      <c r="R758" s="16"/>
      <c r="T758" s="15"/>
      <c r="U758" s="16"/>
      <c r="W758" s="15"/>
      <c r="X758" s="16"/>
      <c r="Z758" s="15"/>
      <c r="AA758" s="16"/>
      <c r="AC758" s="15"/>
      <c r="AD758" s="16"/>
      <c r="AF758" s="15"/>
      <c r="AG758" s="16"/>
      <c r="AI758" s="15"/>
      <c r="AJ758" s="16"/>
      <c r="AL758" s="15"/>
      <c r="AM758" s="16"/>
      <c r="AO758" s="15"/>
      <c r="AP758" s="16"/>
      <c r="AR758" s="15"/>
      <c r="AS758" s="16"/>
      <c r="AU758" s="15"/>
      <c r="AV758" s="16"/>
      <c r="AX758" s="15"/>
      <c r="AY758" s="400"/>
      <c r="BA758" s="403"/>
      <c r="BB758" s="404"/>
      <c r="BD758" s="403"/>
      <c r="BE758" s="404"/>
      <c r="BG758" s="403"/>
      <c r="BH758" s="404"/>
      <c r="BJ758" s="403"/>
      <c r="BK758" s="404"/>
      <c r="BM758" s="403"/>
      <c r="BN758" s="404">
        <v>1</v>
      </c>
      <c r="BP758" s="15"/>
      <c r="BQ758" s="16"/>
      <c r="BS758" s="15"/>
      <c r="BT758" s="16"/>
      <c r="BV758" s="15"/>
      <c r="BW758" s="16"/>
      <c r="BY758" s="15"/>
      <c r="BZ758" s="16"/>
      <c r="CB758" s="15"/>
      <c r="CC758" s="16"/>
      <c r="CE758" s="15"/>
      <c r="CF758" s="16"/>
      <c r="CH758" s="15"/>
      <c r="CI758" s="16"/>
      <c r="CK758" s="234"/>
      <c r="CL758" s="235"/>
      <c r="CN758" s="15"/>
      <c r="CO758" s="16"/>
    </row>
    <row r="759" spans="1:93" ht="24.95" customHeight="1">
      <c r="A759" s="407" t="str">
        <f ca="1">IFERROR(IF(INDIRECT($A$14&amp;ROW())&lt;&gt;"",COUNTIF(Summary!$B$30:$B$1105,INDIRECT($A$14&amp;ROW())),""),"")</f>
        <v/>
      </c>
      <c r="B759" s="34"/>
      <c r="C759" s="16"/>
      <c r="E759" s="15"/>
      <c r="F759" s="16"/>
      <c r="H759" s="15"/>
      <c r="I759" s="16"/>
      <c r="K759" s="15"/>
      <c r="L759" s="16"/>
      <c r="N759" s="15"/>
      <c r="O759" s="16"/>
      <c r="Q759" s="15"/>
      <c r="R759" s="16"/>
      <c r="T759" s="15"/>
      <c r="U759" s="16"/>
      <c r="W759" s="15"/>
      <c r="X759" s="16"/>
      <c r="Z759" s="15"/>
      <c r="AA759" s="16"/>
      <c r="AC759" s="15"/>
      <c r="AD759" s="16"/>
      <c r="AF759" s="15"/>
      <c r="AG759" s="16"/>
      <c r="AI759" s="15"/>
      <c r="AJ759" s="16"/>
      <c r="AL759" s="15"/>
      <c r="AM759" s="16"/>
      <c r="AO759" s="15"/>
      <c r="AP759" s="16"/>
      <c r="AR759" s="15"/>
      <c r="AS759" s="16"/>
      <c r="AU759" s="15"/>
      <c r="AV759" s="16"/>
      <c r="AX759" s="15"/>
      <c r="AY759" s="400"/>
      <c r="BA759" s="403"/>
      <c r="BB759" s="404"/>
      <c r="BD759" s="403"/>
      <c r="BE759" s="404"/>
      <c r="BG759" s="403"/>
      <c r="BH759" s="404"/>
      <c r="BJ759" s="403"/>
      <c r="BK759" s="404"/>
      <c r="BM759" s="403"/>
      <c r="BN759" s="404">
        <v>1</v>
      </c>
      <c r="BP759" s="15"/>
      <c r="BQ759" s="16"/>
      <c r="BS759" s="15"/>
      <c r="BT759" s="16"/>
      <c r="BV759" s="15"/>
      <c r="BW759" s="16"/>
      <c r="BY759" s="15"/>
      <c r="BZ759" s="16"/>
      <c r="CB759" s="15"/>
      <c r="CC759" s="16"/>
      <c r="CE759" s="15"/>
      <c r="CF759" s="16"/>
      <c r="CH759" s="15"/>
      <c r="CI759" s="16"/>
      <c r="CK759" s="234"/>
      <c r="CL759" s="235"/>
      <c r="CN759" s="15"/>
      <c r="CO759" s="16"/>
    </row>
    <row r="760" spans="1:93" ht="24.95" customHeight="1">
      <c r="A760" s="407" t="str">
        <f ca="1">IFERROR(IF(INDIRECT($A$14&amp;ROW())&lt;&gt;"",COUNTIF(Summary!$B$30:$B$1105,INDIRECT($A$14&amp;ROW())),""),"")</f>
        <v/>
      </c>
      <c r="B760" s="34"/>
      <c r="C760" s="16"/>
      <c r="E760" s="15"/>
      <c r="F760" s="16"/>
      <c r="H760" s="15"/>
      <c r="I760" s="16"/>
      <c r="K760" s="15"/>
      <c r="L760" s="16"/>
      <c r="N760" s="15"/>
      <c r="O760" s="16"/>
      <c r="Q760" s="15"/>
      <c r="R760" s="16"/>
      <c r="T760" s="15"/>
      <c r="U760" s="16"/>
      <c r="W760" s="15"/>
      <c r="X760" s="16"/>
      <c r="Z760" s="15"/>
      <c r="AA760" s="16"/>
      <c r="AC760" s="15"/>
      <c r="AD760" s="16"/>
      <c r="AF760" s="15"/>
      <c r="AG760" s="16"/>
      <c r="AI760" s="15"/>
      <c r="AJ760" s="16"/>
      <c r="AL760" s="15"/>
      <c r="AM760" s="16"/>
      <c r="AO760" s="15"/>
      <c r="AP760" s="16"/>
      <c r="AR760" s="15"/>
      <c r="AS760" s="16"/>
      <c r="AU760" s="15"/>
      <c r="AV760" s="16"/>
      <c r="AX760" s="15"/>
      <c r="AY760" s="400"/>
      <c r="BA760" s="403"/>
      <c r="BB760" s="404"/>
      <c r="BD760" s="403"/>
      <c r="BE760" s="404"/>
      <c r="BG760" s="403"/>
      <c r="BH760" s="404"/>
      <c r="BJ760" s="403"/>
      <c r="BK760" s="404"/>
      <c r="BM760" s="403"/>
      <c r="BN760" s="404">
        <v>1</v>
      </c>
      <c r="BP760" s="15"/>
      <c r="BQ760" s="16"/>
      <c r="BS760" s="15"/>
      <c r="BT760" s="16"/>
      <c r="BV760" s="15"/>
      <c r="BW760" s="16"/>
      <c r="BY760" s="15"/>
      <c r="BZ760" s="16"/>
      <c r="CB760" s="15"/>
      <c r="CC760" s="16"/>
      <c r="CE760" s="15"/>
      <c r="CF760" s="16"/>
      <c r="CH760" s="15"/>
      <c r="CI760" s="16"/>
      <c r="CK760" s="234"/>
      <c r="CL760" s="235"/>
      <c r="CN760" s="15"/>
      <c r="CO760" s="16"/>
    </row>
    <row r="761" spans="1:93" ht="24.95" customHeight="1">
      <c r="A761" s="407" t="str">
        <f ca="1">IFERROR(IF(INDIRECT($A$14&amp;ROW())&lt;&gt;"",COUNTIF(Summary!$B$30:$B$1105,INDIRECT($A$14&amp;ROW())),""),"")</f>
        <v/>
      </c>
      <c r="B761" s="34"/>
      <c r="C761" s="16"/>
      <c r="E761" s="15"/>
      <c r="F761" s="16"/>
      <c r="H761" s="15"/>
      <c r="I761" s="16"/>
      <c r="K761" s="15"/>
      <c r="L761" s="16"/>
      <c r="N761" s="15"/>
      <c r="O761" s="16"/>
      <c r="Q761" s="15"/>
      <c r="R761" s="16"/>
      <c r="T761" s="15"/>
      <c r="U761" s="16"/>
      <c r="W761" s="15"/>
      <c r="X761" s="16"/>
      <c r="Z761" s="15"/>
      <c r="AA761" s="16"/>
      <c r="AC761" s="15"/>
      <c r="AD761" s="16"/>
      <c r="AF761" s="15"/>
      <c r="AG761" s="16"/>
      <c r="AI761" s="15"/>
      <c r="AJ761" s="16"/>
      <c r="AL761" s="15"/>
      <c r="AM761" s="16"/>
      <c r="AO761" s="15"/>
      <c r="AP761" s="16"/>
      <c r="AR761" s="15"/>
      <c r="AS761" s="16"/>
      <c r="AU761" s="15"/>
      <c r="AV761" s="16"/>
      <c r="AX761" s="15"/>
      <c r="AY761" s="400"/>
      <c r="BA761" s="403"/>
      <c r="BB761" s="404"/>
      <c r="BD761" s="403"/>
      <c r="BE761" s="404"/>
      <c r="BG761" s="403"/>
      <c r="BH761" s="404"/>
      <c r="BJ761" s="403"/>
      <c r="BK761" s="404"/>
      <c r="BM761" s="403"/>
      <c r="BN761" s="404">
        <v>-1</v>
      </c>
      <c r="BP761" s="15"/>
      <c r="BQ761" s="16"/>
      <c r="BS761" s="15"/>
      <c r="BT761" s="16"/>
      <c r="BV761" s="15"/>
      <c r="BW761" s="16"/>
      <c r="BY761" s="15"/>
      <c r="BZ761" s="16"/>
      <c r="CB761" s="15"/>
      <c r="CC761" s="16"/>
      <c r="CE761" s="15"/>
      <c r="CF761" s="16"/>
      <c r="CH761" s="15"/>
      <c r="CI761" s="16"/>
      <c r="CK761" s="234"/>
      <c r="CL761" s="235"/>
      <c r="CN761" s="15"/>
      <c r="CO761" s="16"/>
    </row>
    <row r="762" spans="1:93" ht="24.95" customHeight="1">
      <c r="A762" s="407" t="str">
        <f ca="1">IFERROR(IF(INDIRECT($A$14&amp;ROW())&lt;&gt;"",COUNTIF(Summary!$B$30:$B$1105,INDIRECT($A$14&amp;ROW())),""),"")</f>
        <v/>
      </c>
      <c r="B762" s="34"/>
      <c r="C762" s="16"/>
      <c r="E762" s="15"/>
      <c r="F762" s="16"/>
      <c r="H762" s="15"/>
      <c r="I762" s="16"/>
      <c r="K762" s="15"/>
      <c r="L762" s="16"/>
      <c r="N762" s="15"/>
      <c r="O762" s="16"/>
      <c r="Q762" s="15"/>
      <c r="R762" s="16"/>
      <c r="T762" s="15"/>
      <c r="U762" s="16"/>
      <c r="W762" s="15"/>
      <c r="X762" s="16"/>
      <c r="Z762" s="15"/>
      <c r="AA762" s="16"/>
      <c r="AC762" s="15"/>
      <c r="AD762" s="16"/>
      <c r="AF762" s="15"/>
      <c r="AG762" s="16"/>
      <c r="AI762" s="15"/>
      <c r="AJ762" s="16"/>
      <c r="AL762" s="15"/>
      <c r="AM762" s="16"/>
      <c r="AO762" s="15"/>
      <c r="AP762" s="16"/>
      <c r="AR762" s="15"/>
      <c r="AS762" s="16"/>
      <c r="AU762" s="15"/>
      <c r="AV762" s="16"/>
      <c r="AX762" s="15"/>
      <c r="AY762" s="400"/>
      <c r="BA762" s="403"/>
      <c r="BB762" s="404"/>
      <c r="BD762" s="403"/>
      <c r="BE762" s="404"/>
      <c r="BG762" s="403"/>
      <c r="BH762" s="404"/>
      <c r="BJ762" s="403"/>
      <c r="BK762" s="404"/>
      <c r="BM762" s="403"/>
      <c r="BN762" s="404">
        <v>-1</v>
      </c>
      <c r="BP762" s="15"/>
      <c r="BQ762" s="16"/>
      <c r="BS762" s="15"/>
      <c r="BT762" s="16"/>
      <c r="BV762" s="15"/>
      <c r="BW762" s="16"/>
      <c r="BY762" s="15"/>
      <c r="BZ762" s="16"/>
      <c r="CB762" s="15"/>
      <c r="CC762" s="16"/>
      <c r="CE762" s="15"/>
      <c r="CF762" s="16"/>
      <c r="CH762" s="15"/>
      <c r="CI762" s="16"/>
      <c r="CK762" s="234"/>
      <c r="CL762" s="235"/>
      <c r="CN762" s="15"/>
      <c r="CO762" s="16"/>
    </row>
    <row r="763" spans="1:93" ht="24.95" customHeight="1">
      <c r="A763" s="407" t="str">
        <f ca="1">IFERROR(IF(INDIRECT($A$14&amp;ROW())&lt;&gt;"",COUNTIF(Summary!$B$30:$B$1105,INDIRECT($A$14&amp;ROW())),""),"")</f>
        <v/>
      </c>
      <c r="B763" s="34"/>
      <c r="C763" s="16"/>
      <c r="E763" s="15"/>
      <c r="F763" s="16"/>
      <c r="H763" s="15"/>
      <c r="I763" s="16"/>
      <c r="K763" s="15"/>
      <c r="L763" s="16"/>
      <c r="N763" s="15"/>
      <c r="O763" s="16"/>
      <c r="Q763" s="15"/>
      <c r="R763" s="16"/>
      <c r="T763" s="15"/>
      <c r="U763" s="16"/>
      <c r="W763" s="15"/>
      <c r="X763" s="16"/>
      <c r="Z763" s="15"/>
      <c r="AA763" s="16"/>
      <c r="AC763" s="15"/>
      <c r="AD763" s="16"/>
      <c r="AF763" s="15"/>
      <c r="AG763" s="16"/>
      <c r="AI763" s="15"/>
      <c r="AJ763" s="16"/>
      <c r="AL763" s="15"/>
      <c r="AM763" s="16"/>
      <c r="AO763" s="15"/>
      <c r="AP763" s="16"/>
      <c r="AR763" s="15"/>
      <c r="AS763" s="16"/>
      <c r="AU763" s="15"/>
      <c r="AV763" s="16"/>
      <c r="AX763" s="15"/>
      <c r="AY763" s="400"/>
      <c r="BA763" s="403"/>
      <c r="BB763" s="404"/>
      <c r="BD763" s="403"/>
      <c r="BE763" s="404"/>
      <c r="BG763" s="403"/>
      <c r="BH763" s="404"/>
      <c r="BJ763" s="403"/>
      <c r="BK763" s="404"/>
      <c r="BM763" s="403"/>
      <c r="BN763" s="404">
        <v>-1</v>
      </c>
      <c r="BP763" s="15"/>
      <c r="BQ763" s="16"/>
      <c r="BS763" s="15"/>
      <c r="BT763" s="16"/>
      <c r="BV763" s="15"/>
      <c r="BW763" s="16"/>
      <c r="BY763" s="15"/>
      <c r="BZ763" s="16"/>
      <c r="CB763" s="15"/>
      <c r="CC763" s="16"/>
      <c r="CE763" s="15"/>
      <c r="CF763" s="16"/>
      <c r="CH763" s="15"/>
      <c r="CI763" s="16"/>
      <c r="CK763" s="234"/>
      <c r="CL763" s="235"/>
      <c r="CN763" s="15"/>
      <c r="CO763" s="16"/>
    </row>
    <row r="764" spans="1:93" ht="24.95" customHeight="1">
      <c r="A764" s="407" t="str">
        <f ca="1">IFERROR(IF(INDIRECT($A$14&amp;ROW())&lt;&gt;"",COUNTIF(Summary!$B$30:$B$1105,INDIRECT($A$14&amp;ROW())),""),"")</f>
        <v/>
      </c>
      <c r="B764" s="34"/>
      <c r="C764" s="16"/>
      <c r="E764" s="15"/>
      <c r="F764" s="16"/>
      <c r="H764" s="15"/>
      <c r="I764" s="16"/>
      <c r="K764" s="15"/>
      <c r="L764" s="16"/>
      <c r="N764" s="15"/>
      <c r="O764" s="16"/>
      <c r="Q764" s="15"/>
      <c r="R764" s="16"/>
      <c r="T764" s="15"/>
      <c r="U764" s="16"/>
      <c r="W764" s="15"/>
      <c r="X764" s="16"/>
      <c r="Z764" s="15"/>
      <c r="AA764" s="16"/>
      <c r="AC764" s="15"/>
      <c r="AD764" s="16"/>
      <c r="AF764" s="15"/>
      <c r="AG764" s="16"/>
      <c r="AI764" s="15"/>
      <c r="AJ764" s="16"/>
      <c r="AL764" s="15"/>
      <c r="AM764" s="16"/>
      <c r="AO764" s="15"/>
      <c r="AP764" s="16"/>
      <c r="AR764" s="15"/>
      <c r="AS764" s="16"/>
      <c r="AU764" s="15"/>
      <c r="AV764" s="16"/>
      <c r="AX764" s="15"/>
      <c r="AY764" s="400"/>
      <c r="BA764" s="403"/>
      <c r="BB764" s="404"/>
      <c r="BD764" s="403"/>
      <c r="BE764" s="404"/>
      <c r="BG764" s="403"/>
      <c r="BH764" s="404"/>
      <c r="BJ764" s="403"/>
      <c r="BK764" s="404"/>
      <c r="BM764" s="403"/>
      <c r="BN764" s="404">
        <v>-1</v>
      </c>
      <c r="BP764" s="15"/>
      <c r="BQ764" s="16"/>
      <c r="BS764" s="15"/>
      <c r="BT764" s="16"/>
      <c r="BV764" s="15"/>
      <c r="BW764" s="16"/>
      <c r="BY764" s="15"/>
      <c r="BZ764" s="16"/>
      <c r="CB764" s="15"/>
      <c r="CC764" s="16"/>
      <c r="CE764" s="15"/>
      <c r="CF764" s="16"/>
      <c r="CH764" s="15"/>
      <c r="CI764" s="16"/>
      <c r="CK764" s="234"/>
      <c r="CL764" s="235"/>
      <c r="CN764" s="15"/>
      <c r="CO764" s="16"/>
    </row>
    <row r="765" spans="1:93" ht="24.95" customHeight="1">
      <c r="A765" s="407" t="str">
        <f ca="1">IFERROR(IF(INDIRECT($A$14&amp;ROW())&lt;&gt;"",COUNTIF(Summary!$B$30:$B$1105,INDIRECT($A$14&amp;ROW())),""),"")</f>
        <v/>
      </c>
      <c r="B765" s="34"/>
      <c r="C765" s="16"/>
      <c r="E765" s="15"/>
      <c r="F765" s="16"/>
      <c r="H765" s="15"/>
      <c r="I765" s="16"/>
      <c r="K765" s="15"/>
      <c r="L765" s="16"/>
      <c r="N765" s="15"/>
      <c r="O765" s="16"/>
      <c r="Q765" s="15"/>
      <c r="R765" s="16"/>
      <c r="T765" s="15"/>
      <c r="U765" s="16"/>
      <c r="W765" s="15"/>
      <c r="X765" s="16"/>
      <c r="Z765" s="15"/>
      <c r="AA765" s="16"/>
      <c r="AC765" s="15"/>
      <c r="AD765" s="16"/>
      <c r="AF765" s="15"/>
      <c r="AG765" s="16"/>
      <c r="AI765" s="15"/>
      <c r="AJ765" s="16"/>
      <c r="AL765" s="15"/>
      <c r="AM765" s="16"/>
      <c r="AO765" s="15"/>
      <c r="AP765" s="16"/>
      <c r="AR765" s="15"/>
      <c r="AS765" s="16"/>
      <c r="AU765" s="15"/>
      <c r="AV765" s="16"/>
      <c r="AX765" s="15"/>
      <c r="AY765" s="400"/>
      <c r="BA765" s="403"/>
      <c r="BB765" s="404"/>
      <c r="BD765" s="403"/>
      <c r="BE765" s="404"/>
      <c r="BG765" s="403"/>
      <c r="BH765" s="404"/>
      <c r="BJ765" s="403"/>
      <c r="BK765" s="404"/>
      <c r="BM765" s="403"/>
      <c r="BN765" s="404">
        <v>1</v>
      </c>
      <c r="BP765" s="15"/>
      <c r="BQ765" s="16"/>
      <c r="BS765" s="15"/>
      <c r="BT765" s="16"/>
      <c r="BV765" s="15"/>
      <c r="BW765" s="16"/>
      <c r="BY765" s="15"/>
      <c r="BZ765" s="16"/>
      <c r="CB765" s="15"/>
      <c r="CC765" s="16"/>
      <c r="CE765" s="15"/>
      <c r="CF765" s="16"/>
      <c r="CH765" s="15"/>
      <c r="CI765" s="16"/>
      <c r="CK765" s="234"/>
      <c r="CL765" s="235"/>
      <c r="CN765" s="15"/>
      <c r="CO765" s="16"/>
    </row>
    <row r="766" spans="1:93" ht="24.95" customHeight="1">
      <c r="A766" s="407" t="str">
        <f ca="1">IFERROR(IF(INDIRECT($A$14&amp;ROW())&lt;&gt;"",COUNTIF(Summary!$B$30:$B$1105,INDIRECT($A$14&amp;ROW())),""),"")</f>
        <v/>
      </c>
      <c r="B766" s="34"/>
      <c r="C766" s="16"/>
      <c r="E766" s="15"/>
      <c r="F766" s="16"/>
      <c r="H766" s="15"/>
      <c r="I766" s="16"/>
      <c r="K766" s="15"/>
      <c r="L766" s="16"/>
      <c r="N766" s="15"/>
      <c r="O766" s="16"/>
      <c r="Q766" s="15"/>
      <c r="R766" s="16"/>
      <c r="T766" s="15"/>
      <c r="U766" s="16"/>
      <c r="W766" s="15"/>
      <c r="X766" s="16"/>
      <c r="Z766" s="15"/>
      <c r="AA766" s="16"/>
      <c r="AC766" s="15"/>
      <c r="AD766" s="16"/>
      <c r="AF766" s="15"/>
      <c r="AG766" s="16"/>
      <c r="AI766" s="15"/>
      <c r="AJ766" s="16"/>
      <c r="AL766" s="15"/>
      <c r="AM766" s="16"/>
      <c r="AO766" s="15"/>
      <c r="AP766" s="16"/>
      <c r="AR766" s="15"/>
      <c r="AS766" s="16"/>
      <c r="AU766" s="15"/>
      <c r="AV766" s="16"/>
      <c r="AX766" s="15"/>
      <c r="AY766" s="400"/>
      <c r="BA766" s="403"/>
      <c r="BB766" s="404"/>
      <c r="BD766" s="403"/>
      <c r="BE766" s="404"/>
      <c r="BG766" s="403"/>
      <c r="BH766" s="404"/>
      <c r="BJ766" s="403"/>
      <c r="BK766" s="404"/>
      <c r="BM766" s="403"/>
      <c r="BN766" s="404">
        <v>1</v>
      </c>
      <c r="BP766" s="15"/>
      <c r="BQ766" s="16"/>
      <c r="BS766" s="15"/>
      <c r="BT766" s="16"/>
      <c r="BV766" s="15"/>
      <c r="BW766" s="16"/>
      <c r="BY766" s="15"/>
      <c r="BZ766" s="16"/>
      <c r="CB766" s="15"/>
      <c r="CC766" s="16"/>
      <c r="CE766" s="15"/>
      <c r="CF766" s="16"/>
      <c r="CH766" s="15"/>
      <c r="CI766" s="16"/>
      <c r="CK766" s="234"/>
      <c r="CL766" s="235"/>
      <c r="CN766" s="15"/>
      <c r="CO766" s="16"/>
    </row>
    <row r="767" spans="1:93" ht="24.95" customHeight="1">
      <c r="A767" s="407" t="str">
        <f ca="1">IFERROR(IF(INDIRECT($A$14&amp;ROW())&lt;&gt;"",COUNTIF(Summary!$B$30:$B$1105,INDIRECT($A$14&amp;ROW())),""),"")</f>
        <v/>
      </c>
      <c r="B767" s="34"/>
      <c r="C767" s="16"/>
      <c r="E767" s="15"/>
      <c r="F767" s="16"/>
      <c r="H767" s="15"/>
      <c r="I767" s="16"/>
      <c r="K767" s="15"/>
      <c r="L767" s="16"/>
      <c r="N767" s="15"/>
      <c r="O767" s="16"/>
      <c r="Q767" s="15"/>
      <c r="R767" s="16"/>
      <c r="T767" s="15"/>
      <c r="U767" s="16"/>
      <c r="W767" s="15"/>
      <c r="X767" s="16"/>
      <c r="Z767" s="15"/>
      <c r="AA767" s="16"/>
      <c r="AC767" s="15"/>
      <c r="AD767" s="16"/>
      <c r="AF767" s="15"/>
      <c r="AG767" s="16"/>
      <c r="AI767" s="15"/>
      <c r="AJ767" s="16"/>
      <c r="AL767" s="15"/>
      <c r="AM767" s="16"/>
      <c r="AO767" s="15"/>
      <c r="AP767" s="16"/>
      <c r="AR767" s="15"/>
      <c r="AS767" s="16"/>
      <c r="AU767" s="15"/>
      <c r="AV767" s="16"/>
      <c r="AX767" s="15"/>
      <c r="AY767" s="400"/>
      <c r="BA767" s="403"/>
      <c r="BB767" s="404"/>
      <c r="BD767" s="403"/>
      <c r="BE767" s="404"/>
      <c r="BG767" s="403"/>
      <c r="BH767" s="404"/>
      <c r="BJ767" s="403"/>
      <c r="BK767" s="404"/>
      <c r="BM767" s="403"/>
      <c r="BN767" s="404">
        <v>1</v>
      </c>
      <c r="BP767" s="15"/>
      <c r="BQ767" s="16"/>
      <c r="BS767" s="15"/>
      <c r="BT767" s="16"/>
      <c r="BV767" s="15"/>
      <c r="BW767" s="16"/>
      <c r="BY767" s="15"/>
      <c r="BZ767" s="16"/>
      <c r="CB767" s="15"/>
      <c r="CC767" s="16"/>
      <c r="CE767" s="15"/>
      <c r="CF767" s="16"/>
      <c r="CH767" s="15"/>
      <c r="CI767" s="16"/>
      <c r="CK767" s="234"/>
      <c r="CL767" s="235"/>
      <c r="CN767" s="15"/>
      <c r="CO767" s="16"/>
    </row>
    <row r="768" spans="1:93" ht="24.95" customHeight="1">
      <c r="A768" s="407" t="str">
        <f ca="1">IFERROR(IF(INDIRECT($A$14&amp;ROW())&lt;&gt;"",COUNTIF(Summary!$B$30:$B$1105,INDIRECT($A$14&amp;ROW())),""),"")</f>
        <v/>
      </c>
      <c r="B768" s="34"/>
      <c r="C768" s="16"/>
      <c r="E768" s="15"/>
      <c r="F768" s="16"/>
      <c r="H768" s="15"/>
      <c r="I768" s="16"/>
      <c r="K768" s="15"/>
      <c r="L768" s="16"/>
      <c r="N768" s="15"/>
      <c r="O768" s="16"/>
      <c r="Q768" s="15"/>
      <c r="R768" s="16"/>
      <c r="T768" s="15"/>
      <c r="U768" s="16"/>
      <c r="W768" s="15"/>
      <c r="X768" s="16"/>
      <c r="Z768" s="15"/>
      <c r="AA768" s="16"/>
      <c r="AC768" s="15"/>
      <c r="AD768" s="16"/>
      <c r="AF768" s="15"/>
      <c r="AG768" s="16"/>
      <c r="AI768" s="15"/>
      <c r="AJ768" s="16"/>
      <c r="AL768" s="15"/>
      <c r="AM768" s="16"/>
      <c r="AO768" s="15"/>
      <c r="AP768" s="16"/>
      <c r="AR768" s="15"/>
      <c r="AS768" s="16"/>
      <c r="AU768" s="15"/>
      <c r="AV768" s="16"/>
      <c r="AX768" s="15"/>
      <c r="AY768" s="400"/>
      <c r="BA768" s="403"/>
      <c r="BB768" s="404"/>
      <c r="BD768" s="403"/>
      <c r="BE768" s="404"/>
      <c r="BG768" s="403"/>
      <c r="BH768" s="404"/>
      <c r="BJ768" s="403"/>
      <c r="BK768" s="404"/>
      <c r="BM768" s="403"/>
      <c r="BN768" s="404">
        <v>1</v>
      </c>
      <c r="BP768" s="15"/>
      <c r="BQ768" s="16"/>
      <c r="BS768" s="15"/>
      <c r="BT768" s="16"/>
      <c r="BV768" s="15"/>
      <c r="BW768" s="16"/>
      <c r="BY768" s="15"/>
      <c r="BZ768" s="16"/>
      <c r="CB768" s="15"/>
      <c r="CC768" s="16"/>
      <c r="CE768" s="15"/>
      <c r="CF768" s="16"/>
      <c r="CH768" s="15"/>
      <c r="CI768" s="16"/>
      <c r="CK768" s="234"/>
      <c r="CL768" s="235"/>
      <c r="CN768" s="15"/>
      <c r="CO768" s="16"/>
    </row>
    <row r="769" spans="1:93" ht="24.95" customHeight="1">
      <c r="A769" s="407" t="str">
        <f ca="1">IFERROR(IF(INDIRECT($A$14&amp;ROW())&lt;&gt;"",COUNTIF(Summary!$B$30:$B$1105,INDIRECT($A$14&amp;ROW())),""),"")</f>
        <v/>
      </c>
      <c r="B769" s="34"/>
      <c r="C769" s="16"/>
      <c r="E769" s="15"/>
      <c r="F769" s="16"/>
      <c r="H769" s="15"/>
      <c r="I769" s="16"/>
      <c r="K769" s="15"/>
      <c r="L769" s="16"/>
      <c r="N769" s="15"/>
      <c r="O769" s="16"/>
      <c r="Q769" s="15"/>
      <c r="R769" s="16"/>
      <c r="T769" s="15"/>
      <c r="U769" s="16"/>
      <c r="W769" s="15"/>
      <c r="X769" s="16"/>
      <c r="Z769" s="15"/>
      <c r="AA769" s="16"/>
      <c r="AC769" s="15"/>
      <c r="AD769" s="16"/>
      <c r="AF769" s="15"/>
      <c r="AG769" s="16"/>
      <c r="AI769" s="15"/>
      <c r="AJ769" s="16"/>
      <c r="AL769" s="15"/>
      <c r="AM769" s="16"/>
      <c r="AO769" s="15"/>
      <c r="AP769" s="16"/>
      <c r="AR769" s="15"/>
      <c r="AS769" s="16"/>
      <c r="AU769" s="15"/>
      <c r="AV769" s="16"/>
      <c r="AX769" s="15"/>
      <c r="AY769" s="400"/>
      <c r="BA769" s="403"/>
      <c r="BB769" s="404"/>
      <c r="BD769" s="403"/>
      <c r="BE769" s="404"/>
      <c r="BG769" s="403"/>
      <c r="BH769" s="404"/>
      <c r="BJ769" s="403"/>
      <c r="BK769" s="404"/>
      <c r="BM769" s="403"/>
      <c r="BN769" s="404">
        <v>1</v>
      </c>
      <c r="BP769" s="15"/>
      <c r="BQ769" s="16"/>
      <c r="BS769" s="15"/>
      <c r="BT769" s="16"/>
      <c r="BV769" s="15"/>
      <c r="BW769" s="16"/>
      <c r="BY769" s="15"/>
      <c r="BZ769" s="16"/>
      <c r="CB769" s="15"/>
      <c r="CC769" s="16"/>
      <c r="CE769" s="15"/>
      <c r="CF769" s="16"/>
      <c r="CH769" s="15"/>
      <c r="CI769" s="16"/>
      <c r="CK769" s="234"/>
      <c r="CL769" s="235"/>
      <c r="CN769" s="15"/>
      <c r="CO769" s="16"/>
    </row>
    <row r="770" spans="1:93" ht="24.95" customHeight="1">
      <c r="A770" s="407" t="str">
        <f ca="1">IFERROR(IF(INDIRECT($A$14&amp;ROW())&lt;&gt;"",COUNTIF(Summary!$B$30:$B$1105,INDIRECT($A$14&amp;ROW())),""),"")</f>
        <v/>
      </c>
      <c r="B770" s="34"/>
      <c r="C770" s="16"/>
      <c r="E770" s="15"/>
      <c r="F770" s="16"/>
      <c r="H770" s="15"/>
      <c r="I770" s="16"/>
      <c r="K770" s="15"/>
      <c r="L770" s="16"/>
      <c r="N770" s="15"/>
      <c r="O770" s="16"/>
      <c r="Q770" s="15"/>
      <c r="R770" s="16"/>
      <c r="T770" s="15"/>
      <c r="U770" s="16"/>
      <c r="W770" s="15"/>
      <c r="X770" s="16"/>
      <c r="Z770" s="15"/>
      <c r="AA770" s="16"/>
      <c r="AC770" s="15"/>
      <c r="AD770" s="16"/>
      <c r="AF770" s="15"/>
      <c r="AG770" s="16"/>
      <c r="AI770" s="15"/>
      <c r="AJ770" s="16"/>
      <c r="AL770" s="15"/>
      <c r="AM770" s="16"/>
      <c r="AO770" s="15"/>
      <c r="AP770" s="16"/>
      <c r="AR770" s="15"/>
      <c r="AS770" s="16"/>
      <c r="AU770" s="15"/>
      <c r="AV770" s="16"/>
      <c r="AX770" s="15"/>
      <c r="AY770" s="400"/>
      <c r="BA770" s="403"/>
      <c r="BB770" s="404"/>
      <c r="BD770" s="403"/>
      <c r="BE770" s="404"/>
      <c r="BG770" s="403"/>
      <c r="BH770" s="404"/>
      <c r="BJ770" s="403"/>
      <c r="BK770" s="404"/>
      <c r="BM770" s="403"/>
      <c r="BN770" s="404">
        <v>-1</v>
      </c>
      <c r="BP770" s="15"/>
      <c r="BQ770" s="16"/>
      <c r="BS770" s="15"/>
      <c r="BT770" s="16"/>
      <c r="BV770" s="15"/>
      <c r="BW770" s="16"/>
      <c r="BY770" s="15"/>
      <c r="BZ770" s="16"/>
      <c r="CB770" s="15"/>
      <c r="CC770" s="16"/>
      <c r="CE770" s="15"/>
      <c r="CF770" s="16"/>
      <c r="CH770" s="15"/>
      <c r="CI770" s="16"/>
      <c r="CK770" s="234"/>
      <c r="CL770" s="235"/>
      <c r="CN770" s="15"/>
      <c r="CO770" s="16"/>
    </row>
    <row r="771" spans="1:93" ht="24.95" customHeight="1">
      <c r="A771" s="407" t="str">
        <f ca="1">IFERROR(IF(INDIRECT($A$14&amp;ROW())&lt;&gt;"",COUNTIF(Summary!$B$30:$B$1105,INDIRECT($A$14&amp;ROW())),""),"")</f>
        <v/>
      </c>
      <c r="B771" s="34"/>
      <c r="C771" s="16"/>
      <c r="E771" s="15"/>
      <c r="F771" s="16"/>
      <c r="H771" s="15"/>
      <c r="I771" s="16"/>
      <c r="K771" s="15"/>
      <c r="L771" s="16"/>
      <c r="N771" s="15"/>
      <c r="O771" s="16"/>
      <c r="Q771" s="15"/>
      <c r="R771" s="16"/>
      <c r="T771" s="15"/>
      <c r="U771" s="16"/>
      <c r="W771" s="15"/>
      <c r="X771" s="16"/>
      <c r="Z771" s="15"/>
      <c r="AA771" s="16"/>
      <c r="AC771" s="15"/>
      <c r="AD771" s="16"/>
      <c r="AF771" s="15"/>
      <c r="AG771" s="16"/>
      <c r="AI771" s="15"/>
      <c r="AJ771" s="16"/>
      <c r="AL771" s="15"/>
      <c r="AM771" s="16"/>
      <c r="AO771" s="15"/>
      <c r="AP771" s="16"/>
      <c r="AR771" s="15"/>
      <c r="AS771" s="16"/>
      <c r="AU771" s="15"/>
      <c r="AV771" s="16"/>
      <c r="AX771" s="15"/>
      <c r="AY771" s="400"/>
      <c r="BA771" s="403"/>
      <c r="BB771" s="404"/>
      <c r="BD771" s="403"/>
      <c r="BE771" s="404"/>
      <c r="BG771" s="403"/>
      <c r="BH771" s="404"/>
      <c r="BJ771" s="403"/>
      <c r="BK771" s="404"/>
      <c r="BM771" s="403"/>
      <c r="BN771" s="404">
        <v>-1</v>
      </c>
      <c r="BP771" s="15"/>
      <c r="BQ771" s="16"/>
      <c r="BS771" s="15"/>
      <c r="BT771" s="16"/>
      <c r="BV771" s="15"/>
      <c r="BW771" s="16"/>
      <c r="BY771" s="15"/>
      <c r="BZ771" s="16"/>
      <c r="CB771" s="15"/>
      <c r="CC771" s="16"/>
      <c r="CE771" s="15"/>
      <c r="CF771" s="16"/>
      <c r="CH771" s="15"/>
      <c r="CI771" s="16"/>
      <c r="CK771" s="234"/>
      <c r="CL771" s="235"/>
      <c r="CN771" s="15"/>
      <c r="CO771" s="16"/>
    </row>
    <row r="772" spans="1:93" ht="24.95" customHeight="1">
      <c r="A772" s="407" t="str">
        <f ca="1">IFERROR(IF(INDIRECT($A$14&amp;ROW())&lt;&gt;"",COUNTIF(Summary!$B$30:$B$1105,INDIRECT($A$14&amp;ROW())),""),"")</f>
        <v/>
      </c>
      <c r="B772" s="34"/>
      <c r="C772" s="16"/>
      <c r="E772" s="15"/>
      <c r="F772" s="16"/>
      <c r="H772" s="15"/>
      <c r="I772" s="16"/>
      <c r="K772" s="15"/>
      <c r="L772" s="16"/>
      <c r="N772" s="15"/>
      <c r="O772" s="16"/>
      <c r="Q772" s="15"/>
      <c r="R772" s="16"/>
      <c r="T772" s="15"/>
      <c r="U772" s="16"/>
      <c r="W772" s="15"/>
      <c r="X772" s="16"/>
      <c r="Z772" s="15"/>
      <c r="AA772" s="16"/>
      <c r="AC772" s="15"/>
      <c r="AD772" s="16"/>
      <c r="AF772" s="15"/>
      <c r="AG772" s="16"/>
      <c r="AI772" s="15"/>
      <c r="AJ772" s="16"/>
      <c r="AL772" s="15"/>
      <c r="AM772" s="16"/>
      <c r="AO772" s="15"/>
      <c r="AP772" s="16"/>
      <c r="AR772" s="15"/>
      <c r="AS772" s="16"/>
      <c r="AU772" s="15"/>
      <c r="AV772" s="16"/>
      <c r="AX772" s="15"/>
      <c r="AY772" s="400"/>
      <c r="BA772" s="403"/>
      <c r="BB772" s="404"/>
      <c r="BD772" s="403"/>
      <c r="BE772" s="404"/>
      <c r="BG772" s="403"/>
      <c r="BH772" s="404"/>
      <c r="BJ772" s="403"/>
      <c r="BK772" s="404"/>
      <c r="BM772" s="403"/>
      <c r="BN772" s="404">
        <v>-1</v>
      </c>
      <c r="BP772" s="15"/>
      <c r="BQ772" s="16"/>
      <c r="BS772" s="15"/>
      <c r="BT772" s="16"/>
      <c r="BV772" s="15"/>
      <c r="BW772" s="16"/>
      <c r="BY772" s="15"/>
      <c r="BZ772" s="16"/>
      <c r="CB772" s="15"/>
      <c r="CC772" s="16"/>
      <c r="CE772" s="15"/>
      <c r="CF772" s="16"/>
      <c r="CH772" s="15"/>
      <c r="CI772" s="16"/>
      <c r="CK772" s="234"/>
      <c r="CL772" s="235"/>
      <c r="CN772" s="15"/>
      <c r="CO772" s="16"/>
    </row>
    <row r="773" spans="1:93" ht="24.95" customHeight="1">
      <c r="A773" s="407" t="str">
        <f ca="1">IFERROR(IF(INDIRECT($A$14&amp;ROW())&lt;&gt;"",COUNTIF(Summary!$B$30:$B$1105,INDIRECT($A$14&amp;ROW())),""),"")</f>
        <v/>
      </c>
      <c r="B773" s="34"/>
      <c r="C773" s="16"/>
      <c r="E773" s="15"/>
      <c r="F773" s="16"/>
      <c r="H773" s="15"/>
      <c r="I773" s="16"/>
      <c r="K773" s="15"/>
      <c r="L773" s="16"/>
      <c r="N773" s="15"/>
      <c r="O773" s="16"/>
      <c r="Q773" s="15"/>
      <c r="R773" s="16"/>
      <c r="T773" s="15"/>
      <c r="U773" s="16"/>
      <c r="W773" s="15"/>
      <c r="X773" s="16"/>
      <c r="Z773" s="15"/>
      <c r="AA773" s="16"/>
      <c r="AC773" s="15"/>
      <c r="AD773" s="16"/>
      <c r="AF773" s="15"/>
      <c r="AG773" s="16"/>
      <c r="AI773" s="15"/>
      <c r="AJ773" s="16"/>
      <c r="AL773" s="15"/>
      <c r="AM773" s="16"/>
      <c r="AO773" s="15"/>
      <c r="AP773" s="16"/>
      <c r="AR773" s="15"/>
      <c r="AS773" s="16"/>
      <c r="AU773" s="15"/>
      <c r="AV773" s="16"/>
      <c r="AX773" s="15"/>
      <c r="AY773" s="400"/>
      <c r="BA773" s="403"/>
      <c r="BB773" s="404"/>
      <c r="BD773" s="403"/>
      <c r="BE773" s="404"/>
      <c r="BG773" s="403"/>
      <c r="BH773" s="404"/>
      <c r="BJ773" s="403"/>
      <c r="BK773" s="404"/>
      <c r="BM773" s="403"/>
      <c r="BN773" s="404">
        <v>-1</v>
      </c>
      <c r="BP773" s="15"/>
      <c r="BQ773" s="16"/>
      <c r="BS773" s="15"/>
      <c r="BT773" s="16"/>
      <c r="BV773" s="15"/>
      <c r="BW773" s="16"/>
      <c r="BY773" s="15"/>
      <c r="BZ773" s="16"/>
      <c r="CB773" s="15"/>
      <c r="CC773" s="16"/>
      <c r="CE773" s="15"/>
      <c r="CF773" s="16"/>
      <c r="CH773" s="15"/>
      <c r="CI773" s="16"/>
      <c r="CK773" s="234"/>
      <c r="CL773" s="235"/>
      <c r="CN773" s="15"/>
      <c r="CO773" s="16"/>
    </row>
    <row r="774" spans="1:93" ht="24.95" customHeight="1">
      <c r="A774" s="407" t="str">
        <f ca="1">IFERROR(IF(INDIRECT($A$14&amp;ROW())&lt;&gt;"",COUNTIF(Summary!$B$30:$B$1105,INDIRECT($A$14&amp;ROW())),""),"")</f>
        <v/>
      </c>
      <c r="B774" s="34"/>
      <c r="C774" s="16"/>
      <c r="E774" s="15"/>
      <c r="F774" s="16"/>
      <c r="H774" s="15"/>
      <c r="I774" s="16"/>
      <c r="K774" s="15"/>
      <c r="L774" s="16"/>
      <c r="N774" s="15"/>
      <c r="O774" s="16"/>
      <c r="Q774" s="15"/>
      <c r="R774" s="16"/>
      <c r="T774" s="15"/>
      <c r="U774" s="16"/>
      <c r="W774" s="15"/>
      <c r="X774" s="16"/>
      <c r="Z774" s="15"/>
      <c r="AA774" s="16"/>
      <c r="AC774" s="15"/>
      <c r="AD774" s="16"/>
      <c r="AF774" s="15"/>
      <c r="AG774" s="16"/>
      <c r="AI774" s="15"/>
      <c r="AJ774" s="16"/>
      <c r="AL774" s="15"/>
      <c r="AM774" s="16"/>
      <c r="AO774" s="15"/>
      <c r="AP774" s="16"/>
      <c r="AR774" s="15"/>
      <c r="AS774" s="16"/>
      <c r="AU774" s="15"/>
      <c r="AV774" s="16"/>
      <c r="AX774" s="15"/>
      <c r="AY774" s="400"/>
      <c r="BA774" s="403"/>
      <c r="BB774" s="404"/>
      <c r="BD774" s="403"/>
      <c r="BE774" s="404"/>
      <c r="BG774" s="403"/>
      <c r="BH774" s="404"/>
      <c r="BJ774" s="403"/>
      <c r="BK774" s="404"/>
      <c r="BM774" s="403"/>
      <c r="BN774" s="404">
        <v>1</v>
      </c>
      <c r="BP774" s="15"/>
      <c r="BQ774" s="16"/>
      <c r="BS774" s="15"/>
      <c r="BT774" s="16"/>
      <c r="BV774" s="15"/>
      <c r="BW774" s="16"/>
      <c r="BY774" s="15"/>
      <c r="BZ774" s="16"/>
      <c r="CB774" s="15"/>
      <c r="CC774" s="16"/>
      <c r="CE774" s="15"/>
      <c r="CF774" s="16"/>
      <c r="CH774" s="15"/>
      <c r="CI774" s="16"/>
      <c r="CK774" s="234"/>
      <c r="CL774" s="235"/>
      <c r="CN774" s="15"/>
      <c r="CO774" s="16"/>
    </row>
    <row r="775" spans="1:93" ht="24.95" customHeight="1">
      <c r="A775" s="407" t="str">
        <f ca="1">IFERROR(IF(INDIRECT($A$14&amp;ROW())&lt;&gt;"",COUNTIF(Summary!$B$30:$B$1105,INDIRECT($A$14&amp;ROW())),""),"")</f>
        <v/>
      </c>
      <c r="B775" s="34"/>
      <c r="C775" s="16"/>
      <c r="E775" s="15"/>
      <c r="F775" s="16"/>
      <c r="H775" s="15"/>
      <c r="I775" s="16"/>
      <c r="K775" s="15"/>
      <c r="L775" s="16"/>
      <c r="N775" s="15"/>
      <c r="O775" s="16"/>
      <c r="Q775" s="15"/>
      <c r="R775" s="16"/>
      <c r="T775" s="15"/>
      <c r="U775" s="16"/>
      <c r="W775" s="15"/>
      <c r="X775" s="16"/>
      <c r="Z775" s="15"/>
      <c r="AA775" s="16"/>
      <c r="AC775" s="15"/>
      <c r="AD775" s="16"/>
      <c r="AF775" s="15"/>
      <c r="AG775" s="16"/>
      <c r="AI775" s="15"/>
      <c r="AJ775" s="16"/>
      <c r="AL775" s="15"/>
      <c r="AM775" s="16"/>
      <c r="AO775" s="15"/>
      <c r="AP775" s="16"/>
      <c r="AR775" s="15"/>
      <c r="AS775" s="16"/>
      <c r="AU775" s="15"/>
      <c r="AV775" s="16"/>
      <c r="AX775" s="15"/>
      <c r="AY775" s="400"/>
      <c r="BA775" s="403"/>
      <c r="BB775" s="404"/>
      <c r="BD775" s="403"/>
      <c r="BE775" s="404"/>
      <c r="BG775" s="403"/>
      <c r="BH775" s="404"/>
      <c r="BJ775" s="403"/>
      <c r="BK775" s="404"/>
      <c r="BM775" s="403"/>
      <c r="BN775" s="404">
        <v>1</v>
      </c>
      <c r="BP775" s="15"/>
      <c r="BQ775" s="16"/>
      <c r="BS775" s="15"/>
      <c r="BT775" s="16"/>
      <c r="BV775" s="15"/>
      <c r="BW775" s="16"/>
      <c r="BY775" s="15"/>
      <c r="BZ775" s="16"/>
      <c r="CB775" s="15"/>
      <c r="CC775" s="16"/>
      <c r="CE775" s="15"/>
      <c r="CF775" s="16"/>
      <c r="CH775" s="15"/>
      <c r="CI775" s="16"/>
      <c r="CK775" s="234"/>
      <c r="CL775" s="235"/>
      <c r="CN775" s="15"/>
      <c r="CO775" s="16"/>
    </row>
    <row r="776" spans="1:93" ht="24.95" customHeight="1">
      <c r="A776" s="407" t="str">
        <f ca="1">IFERROR(IF(INDIRECT($A$14&amp;ROW())&lt;&gt;"",COUNTIF(Summary!$B$30:$B$1105,INDIRECT($A$14&amp;ROW())),""),"")</f>
        <v/>
      </c>
      <c r="B776" s="34"/>
      <c r="C776" s="16"/>
      <c r="E776" s="15"/>
      <c r="F776" s="16"/>
      <c r="H776" s="15"/>
      <c r="I776" s="16"/>
      <c r="K776" s="15"/>
      <c r="L776" s="16"/>
      <c r="N776" s="15"/>
      <c r="O776" s="16"/>
      <c r="Q776" s="15"/>
      <c r="R776" s="16"/>
      <c r="T776" s="15"/>
      <c r="U776" s="16"/>
      <c r="W776" s="15"/>
      <c r="X776" s="16"/>
      <c r="Z776" s="15"/>
      <c r="AA776" s="16"/>
      <c r="AC776" s="15"/>
      <c r="AD776" s="16"/>
      <c r="AF776" s="15"/>
      <c r="AG776" s="16"/>
      <c r="AI776" s="15"/>
      <c r="AJ776" s="16"/>
      <c r="AL776" s="15"/>
      <c r="AM776" s="16"/>
      <c r="AO776" s="15"/>
      <c r="AP776" s="16"/>
      <c r="AR776" s="15"/>
      <c r="AS776" s="16"/>
      <c r="AU776" s="15"/>
      <c r="AV776" s="16"/>
      <c r="AX776" s="15"/>
      <c r="AY776" s="400"/>
      <c r="BA776" s="403"/>
      <c r="BB776" s="404"/>
      <c r="BD776" s="403"/>
      <c r="BE776" s="404"/>
      <c r="BG776" s="403"/>
      <c r="BH776" s="404"/>
      <c r="BJ776" s="403"/>
      <c r="BK776" s="404"/>
      <c r="BM776" s="403"/>
      <c r="BN776" s="404">
        <v>1</v>
      </c>
      <c r="BP776" s="15"/>
      <c r="BQ776" s="16"/>
      <c r="BS776" s="15"/>
      <c r="BT776" s="16"/>
      <c r="BV776" s="15"/>
      <c r="BW776" s="16"/>
      <c r="BY776" s="15"/>
      <c r="BZ776" s="16"/>
      <c r="CB776" s="15"/>
      <c r="CC776" s="16"/>
      <c r="CE776" s="15"/>
      <c r="CF776" s="16"/>
      <c r="CH776" s="15"/>
      <c r="CI776" s="16"/>
      <c r="CK776" s="234"/>
      <c r="CL776" s="235"/>
      <c r="CN776" s="15"/>
      <c r="CO776" s="16"/>
    </row>
    <row r="777" spans="1:93" ht="24.95" customHeight="1">
      <c r="A777" s="407" t="str">
        <f ca="1">IFERROR(IF(INDIRECT($A$14&amp;ROW())&lt;&gt;"",COUNTIF(Summary!$B$30:$B$1105,INDIRECT($A$14&amp;ROW())),""),"")</f>
        <v/>
      </c>
      <c r="B777" s="34"/>
      <c r="C777" s="16"/>
      <c r="E777" s="15"/>
      <c r="F777" s="16"/>
      <c r="H777" s="15"/>
      <c r="I777" s="16"/>
      <c r="K777" s="15"/>
      <c r="L777" s="16"/>
      <c r="N777" s="15"/>
      <c r="O777" s="16"/>
      <c r="Q777" s="15"/>
      <c r="R777" s="16"/>
      <c r="T777" s="15"/>
      <c r="U777" s="16"/>
      <c r="W777" s="15"/>
      <c r="X777" s="16"/>
      <c r="Z777" s="15"/>
      <c r="AA777" s="16"/>
      <c r="AC777" s="15"/>
      <c r="AD777" s="16"/>
      <c r="AF777" s="15"/>
      <c r="AG777" s="16"/>
      <c r="AI777" s="15"/>
      <c r="AJ777" s="16"/>
      <c r="AL777" s="15"/>
      <c r="AM777" s="16"/>
      <c r="AO777" s="15"/>
      <c r="AP777" s="16"/>
      <c r="AR777" s="15"/>
      <c r="AS777" s="16"/>
      <c r="AU777" s="15"/>
      <c r="AV777" s="16"/>
      <c r="AX777" s="15"/>
      <c r="AY777" s="400"/>
      <c r="BA777" s="403"/>
      <c r="BB777" s="404"/>
      <c r="BD777" s="403"/>
      <c r="BE777" s="404"/>
      <c r="BG777" s="403"/>
      <c r="BH777" s="404"/>
      <c r="BJ777" s="403"/>
      <c r="BK777" s="404"/>
      <c r="BM777" s="15"/>
      <c r="BN777" s="16"/>
      <c r="BP777" s="15"/>
      <c r="BQ777" s="16"/>
      <c r="BS777" s="15"/>
      <c r="BT777" s="16"/>
      <c r="BV777" s="15"/>
      <c r="BW777" s="16"/>
      <c r="BY777" s="15"/>
      <c r="BZ777" s="16"/>
      <c r="CB777" s="15"/>
      <c r="CC777" s="16"/>
      <c r="CE777" s="15"/>
      <c r="CF777" s="16"/>
      <c r="CH777" s="15"/>
      <c r="CI777" s="16"/>
      <c r="CK777" s="234"/>
      <c r="CL777" s="235"/>
      <c r="CN777" s="15"/>
      <c r="CO777" s="16"/>
    </row>
    <row r="778" spans="1:93" ht="24.95" customHeight="1">
      <c r="A778" s="407" t="str">
        <f ca="1">IFERROR(IF(INDIRECT($A$14&amp;ROW())&lt;&gt;"",COUNTIF(Summary!$B$30:$B$1105,INDIRECT($A$14&amp;ROW())),""),"")</f>
        <v/>
      </c>
      <c r="B778" s="34"/>
      <c r="C778" s="16"/>
      <c r="E778" s="15"/>
      <c r="F778" s="16"/>
      <c r="H778" s="15"/>
      <c r="I778" s="16"/>
      <c r="K778" s="15"/>
      <c r="L778" s="16"/>
      <c r="N778" s="15"/>
      <c r="O778" s="16"/>
      <c r="Q778" s="15"/>
      <c r="R778" s="16"/>
      <c r="T778" s="15"/>
      <c r="U778" s="16"/>
      <c r="W778" s="15"/>
      <c r="X778" s="16"/>
      <c r="Z778" s="15"/>
      <c r="AA778" s="16"/>
      <c r="AC778" s="15"/>
      <c r="AD778" s="16"/>
      <c r="AF778" s="15"/>
      <c r="AG778" s="16"/>
      <c r="AI778" s="15"/>
      <c r="AJ778" s="16"/>
      <c r="AL778" s="15"/>
      <c r="AM778" s="16"/>
      <c r="AO778" s="15"/>
      <c r="AP778" s="16"/>
      <c r="AR778" s="15"/>
      <c r="AS778" s="16"/>
      <c r="AU778" s="15"/>
      <c r="AV778" s="16"/>
      <c r="AX778" s="15"/>
      <c r="AY778" s="400"/>
      <c r="BA778" s="403"/>
      <c r="BB778" s="404"/>
      <c r="BD778" s="403"/>
      <c r="BE778" s="404"/>
      <c r="BG778" s="403"/>
      <c r="BH778" s="404"/>
      <c r="BJ778" s="403"/>
      <c r="BK778" s="404"/>
      <c r="BM778" s="15"/>
      <c r="BN778" s="16"/>
      <c r="BP778" s="15"/>
      <c r="BQ778" s="16"/>
      <c r="BS778" s="15"/>
      <c r="BT778" s="16"/>
      <c r="BV778" s="15"/>
      <c r="BW778" s="16"/>
      <c r="BY778" s="15"/>
      <c r="BZ778" s="16"/>
      <c r="CB778" s="15"/>
      <c r="CC778" s="16"/>
      <c r="CE778" s="15"/>
      <c r="CF778" s="16"/>
      <c r="CH778" s="15"/>
      <c r="CI778" s="16"/>
      <c r="CK778" s="234"/>
      <c r="CL778" s="235"/>
      <c r="CN778" s="15"/>
      <c r="CO778" s="16"/>
    </row>
    <row r="779" spans="1:93" ht="24.95" customHeight="1">
      <c r="A779" s="407" t="str">
        <f ca="1">IFERROR(IF(INDIRECT($A$14&amp;ROW())&lt;&gt;"",COUNTIF(Summary!$B$30:$B$1105,INDIRECT($A$14&amp;ROW())),""),"")</f>
        <v/>
      </c>
      <c r="B779" s="34"/>
      <c r="C779" s="16"/>
      <c r="E779" s="15"/>
      <c r="F779" s="16"/>
      <c r="H779" s="15"/>
      <c r="I779" s="16"/>
      <c r="K779" s="15"/>
      <c r="L779" s="16"/>
      <c r="N779" s="15"/>
      <c r="O779" s="16"/>
      <c r="Q779" s="15"/>
      <c r="R779" s="16"/>
      <c r="T779" s="15"/>
      <c r="U779" s="16"/>
      <c r="W779" s="15"/>
      <c r="X779" s="16"/>
      <c r="Z779" s="15"/>
      <c r="AA779" s="16"/>
      <c r="AC779" s="15"/>
      <c r="AD779" s="16"/>
      <c r="AF779" s="15"/>
      <c r="AG779" s="16"/>
      <c r="AI779" s="15"/>
      <c r="AJ779" s="16"/>
      <c r="AL779" s="15"/>
      <c r="AM779" s="16"/>
      <c r="AO779" s="15"/>
      <c r="AP779" s="16"/>
      <c r="AR779" s="15"/>
      <c r="AS779" s="16"/>
      <c r="AU779" s="15"/>
      <c r="AV779" s="16"/>
      <c r="AX779" s="15"/>
      <c r="AY779" s="400"/>
      <c r="BA779" s="403"/>
      <c r="BB779" s="404"/>
      <c r="BD779" s="403"/>
      <c r="BE779" s="404"/>
      <c r="BG779" s="403"/>
      <c r="BH779" s="404"/>
      <c r="BJ779" s="403"/>
      <c r="BK779" s="404"/>
      <c r="BM779" s="15"/>
      <c r="BN779" s="16"/>
      <c r="BP779" s="15"/>
      <c r="BQ779" s="16"/>
      <c r="BS779" s="15"/>
      <c r="BT779" s="16"/>
      <c r="BV779" s="15"/>
      <c r="BW779" s="16"/>
      <c r="BY779" s="15"/>
      <c r="BZ779" s="16"/>
      <c r="CB779" s="15"/>
      <c r="CC779" s="16"/>
      <c r="CE779" s="15"/>
      <c r="CF779" s="16"/>
      <c r="CH779" s="15"/>
      <c r="CI779" s="16"/>
      <c r="CK779" s="234"/>
      <c r="CL779" s="235"/>
      <c r="CN779" s="15"/>
      <c r="CO779" s="16"/>
    </row>
    <row r="780" spans="1:93" ht="24.95" customHeight="1">
      <c r="A780" s="407" t="str">
        <f ca="1">IFERROR(IF(INDIRECT($A$14&amp;ROW())&lt;&gt;"",COUNTIF(Summary!$B$30:$B$1105,INDIRECT($A$14&amp;ROW())),""),"")</f>
        <v/>
      </c>
      <c r="B780" s="34"/>
      <c r="C780" s="16"/>
      <c r="E780" s="15"/>
      <c r="F780" s="16"/>
      <c r="H780" s="15"/>
      <c r="I780" s="16"/>
      <c r="K780" s="15"/>
      <c r="L780" s="16"/>
      <c r="N780" s="15"/>
      <c r="O780" s="16"/>
      <c r="Q780" s="15"/>
      <c r="R780" s="16"/>
      <c r="T780" s="15"/>
      <c r="U780" s="16"/>
      <c r="W780" s="15"/>
      <c r="X780" s="16"/>
      <c r="Z780" s="15"/>
      <c r="AA780" s="16"/>
      <c r="AC780" s="15"/>
      <c r="AD780" s="16"/>
      <c r="AF780" s="15"/>
      <c r="AG780" s="16"/>
      <c r="AI780" s="15"/>
      <c r="AJ780" s="16"/>
      <c r="AL780" s="15"/>
      <c r="AM780" s="16"/>
      <c r="AO780" s="15"/>
      <c r="AP780" s="16"/>
      <c r="AR780" s="15"/>
      <c r="AS780" s="16"/>
      <c r="AU780" s="15"/>
      <c r="AV780" s="16"/>
      <c r="AX780" s="15"/>
      <c r="AY780" s="400"/>
      <c r="BA780" s="403"/>
      <c r="BB780" s="404"/>
      <c r="BD780" s="403"/>
      <c r="BE780" s="404"/>
      <c r="BG780" s="403"/>
      <c r="BH780" s="404"/>
      <c r="BJ780" s="403"/>
      <c r="BK780" s="404"/>
      <c r="BM780" s="15"/>
      <c r="BN780" s="16"/>
      <c r="BP780" s="15"/>
      <c r="BQ780" s="16"/>
      <c r="BS780" s="15"/>
      <c r="BT780" s="16"/>
      <c r="BV780" s="15"/>
      <c r="BW780" s="16"/>
      <c r="BY780" s="15"/>
      <c r="BZ780" s="16"/>
      <c r="CB780" s="15"/>
      <c r="CC780" s="16"/>
      <c r="CE780" s="15"/>
      <c r="CF780" s="16"/>
      <c r="CH780" s="15"/>
      <c r="CI780" s="16"/>
      <c r="CK780" s="234"/>
      <c r="CL780" s="235"/>
      <c r="CN780" s="15"/>
      <c r="CO780" s="16"/>
    </row>
    <row r="781" spans="1:93" ht="24.95" customHeight="1">
      <c r="A781" s="407" t="str">
        <f ca="1">IFERROR(IF(INDIRECT($A$14&amp;ROW())&lt;&gt;"",COUNTIF(Summary!$B$30:$B$1105,INDIRECT($A$14&amp;ROW())),""),"")</f>
        <v/>
      </c>
      <c r="B781" s="34"/>
      <c r="C781" s="16"/>
      <c r="E781" s="15"/>
      <c r="F781" s="16"/>
      <c r="H781" s="15"/>
      <c r="I781" s="16"/>
      <c r="K781" s="15"/>
      <c r="L781" s="16"/>
      <c r="N781" s="15"/>
      <c r="O781" s="16"/>
      <c r="Q781" s="15"/>
      <c r="R781" s="16"/>
      <c r="T781" s="15"/>
      <c r="U781" s="16"/>
      <c r="W781" s="15"/>
      <c r="X781" s="16"/>
      <c r="Z781" s="15"/>
      <c r="AA781" s="16"/>
      <c r="AC781" s="15"/>
      <c r="AD781" s="16"/>
      <c r="AF781" s="15"/>
      <c r="AG781" s="16"/>
      <c r="AI781" s="15"/>
      <c r="AJ781" s="16"/>
      <c r="AL781" s="15"/>
      <c r="AM781" s="16"/>
      <c r="AO781" s="15"/>
      <c r="AP781" s="16"/>
      <c r="AR781" s="15"/>
      <c r="AS781" s="16"/>
      <c r="AU781" s="15"/>
      <c r="AV781" s="16"/>
      <c r="AX781" s="15"/>
      <c r="AY781" s="400"/>
      <c r="BA781" s="403"/>
      <c r="BB781" s="404"/>
      <c r="BD781" s="403"/>
      <c r="BE781" s="404"/>
      <c r="BG781" s="403"/>
      <c r="BH781" s="404"/>
      <c r="BJ781" s="403"/>
      <c r="BK781" s="404"/>
      <c r="BM781" s="15"/>
      <c r="BN781" s="16"/>
      <c r="BP781" s="15"/>
      <c r="BQ781" s="16"/>
      <c r="BS781" s="15"/>
      <c r="BT781" s="16"/>
      <c r="BV781" s="15"/>
      <c r="BW781" s="16"/>
      <c r="BY781" s="15"/>
      <c r="BZ781" s="16"/>
      <c r="CB781" s="15"/>
      <c r="CC781" s="16"/>
      <c r="CE781" s="15"/>
      <c r="CF781" s="16"/>
      <c r="CH781" s="15"/>
      <c r="CI781" s="16"/>
      <c r="CK781" s="234"/>
      <c r="CL781" s="235"/>
      <c r="CN781" s="15"/>
      <c r="CO781" s="16"/>
    </row>
    <row r="782" spans="1:93" ht="24.95" customHeight="1">
      <c r="A782" s="407" t="str">
        <f ca="1">IFERROR(IF(INDIRECT($A$14&amp;ROW())&lt;&gt;"",COUNTIF(Summary!$B$30:$B$1105,INDIRECT($A$14&amp;ROW())),""),"")</f>
        <v/>
      </c>
      <c r="B782" s="34"/>
      <c r="C782" s="16"/>
      <c r="E782" s="15"/>
      <c r="F782" s="16"/>
      <c r="H782" s="15"/>
      <c r="I782" s="16"/>
      <c r="K782" s="15"/>
      <c r="L782" s="16"/>
      <c r="N782" s="15"/>
      <c r="O782" s="16"/>
      <c r="Q782" s="15"/>
      <c r="R782" s="16"/>
      <c r="T782" s="15"/>
      <c r="U782" s="16"/>
      <c r="W782" s="15"/>
      <c r="X782" s="16"/>
      <c r="Z782" s="15"/>
      <c r="AA782" s="16"/>
      <c r="AC782" s="15"/>
      <c r="AD782" s="16"/>
      <c r="AF782" s="15"/>
      <c r="AG782" s="16"/>
      <c r="AI782" s="15"/>
      <c r="AJ782" s="16"/>
      <c r="AL782" s="15"/>
      <c r="AM782" s="16"/>
      <c r="AO782" s="15"/>
      <c r="AP782" s="16"/>
      <c r="AR782" s="15"/>
      <c r="AS782" s="16"/>
      <c r="AU782" s="15"/>
      <c r="AV782" s="16"/>
      <c r="AX782" s="15"/>
      <c r="AY782" s="400"/>
      <c r="BA782" s="403"/>
      <c r="BB782" s="404"/>
      <c r="BD782" s="403"/>
      <c r="BE782" s="404"/>
      <c r="BG782" s="403"/>
      <c r="BH782" s="404"/>
      <c r="BJ782" s="403"/>
      <c r="BK782" s="404"/>
      <c r="BM782" s="15"/>
      <c r="BN782" s="16"/>
      <c r="BP782" s="15"/>
      <c r="BQ782" s="16"/>
      <c r="BS782" s="15"/>
      <c r="BT782" s="16"/>
      <c r="BV782" s="15"/>
      <c r="BW782" s="16"/>
      <c r="BY782" s="15"/>
      <c r="BZ782" s="16"/>
      <c r="CB782" s="15"/>
      <c r="CC782" s="16"/>
      <c r="CE782" s="15"/>
      <c r="CF782" s="16"/>
      <c r="CH782" s="15"/>
      <c r="CI782" s="16"/>
      <c r="CK782" s="234"/>
      <c r="CL782" s="235"/>
      <c r="CN782" s="15"/>
      <c r="CO782" s="16"/>
    </row>
    <row r="783" spans="1:93" ht="24.95" customHeight="1">
      <c r="A783" s="407" t="str">
        <f ca="1">IFERROR(IF(INDIRECT($A$14&amp;ROW())&lt;&gt;"",COUNTIF(Summary!$B$30:$B$1105,INDIRECT($A$14&amp;ROW())),""),"")</f>
        <v/>
      </c>
      <c r="B783" s="34"/>
      <c r="C783" s="16"/>
      <c r="E783" s="15"/>
      <c r="F783" s="16"/>
      <c r="H783" s="15"/>
      <c r="I783" s="16"/>
      <c r="K783" s="15"/>
      <c r="L783" s="16"/>
      <c r="N783" s="15"/>
      <c r="O783" s="16"/>
      <c r="Q783" s="15"/>
      <c r="R783" s="16"/>
      <c r="T783" s="15"/>
      <c r="U783" s="16"/>
      <c r="W783" s="15"/>
      <c r="X783" s="16"/>
      <c r="Z783" s="15"/>
      <c r="AA783" s="16"/>
      <c r="AC783" s="15"/>
      <c r="AD783" s="16"/>
      <c r="AF783" s="15"/>
      <c r="AG783" s="16"/>
      <c r="AI783" s="15"/>
      <c r="AJ783" s="16"/>
      <c r="AL783" s="15"/>
      <c r="AM783" s="16"/>
      <c r="AO783" s="15"/>
      <c r="AP783" s="16"/>
      <c r="AR783" s="15"/>
      <c r="AS783" s="16"/>
      <c r="AU783" s="15"/>
      <c r="AV783" s="16"/>
      <c r="AX783" s="15"/>
      <c r="AY783" s="400"/>
      <c r="BA783" s="403"/>
      <c r="BB783" s="404"/>
      <c r="BD783" s="403"/>
      <c r="BE783" s="404"/>
      <c r="BG783" s="403"/>
      <c r="BH783" s="404"/>
      <c r="BJ783" s="403"/>
      <c r="BK783" s="404"/>
      <c r="BM783" s="15"/>
      <c r="BN783" s="16"/>
      <c r="BP783" s="15"/>
      <c r="BQ783" s="16"/>
      <c r="BS783" s="15"/>
      <c r="BT783" s="16"/>
      <c r="BV783" s="15"/>
      <c r="BW783" s="16"/>
      <c r="BY783" s="15"/>
      <c r="BZ783" s="16"/>
      <c r="CB783" s="15"/>
      <c r="CC783" s="16"/>
      <c r="CE783" s="15"/>
      <c r="CF783" s="16"/>
      <c r="CH783" s="15"/>
      <c r="CI783" s="16"/>
      <c r="CK783" s="234"/>
      <c r="CL783" s="235"/>
      <c r="CN783" s="15"/>
      <c r="CO783" s="16"/>
    </row>
    <row r="784" spans="1:93" ht="24.95" customHeight="1">
      <c r="A784" s="407" t="str">
        <f ca="1">IFERROR(IF(INDIRECT($A$14&amp;ROW())&lt;&gt;"",COUNTIF(Summary!$B$30:$B$1105,INDIRECT($A$14&amp;ROW())),""),"")</f>
        <v/>
      </c>
      <c r="B784" s="34"/>
      <c r="C784" s="16"/>
      <c r="E784" s="15"/>
      <c r="F784" s="16"/>
      <c r="H784" s="15"/>
      <c r="I784" s="16"/>
      <c r="K784" s="15"/>
      <c r="L784" s="16"/>
      <c r="N784" s="15"/>
      <c r="O784" s="16"/>
      <c r="Q784" s="15"/>
      <c r="R784" s="16"/>
      <c r="T784" s="15"/>
      <c r="U784" s="16"/>
      <c r="W784" s="15"/>
      <c r="X784" s="16"/>
      <c r="Z784" s="15"/>
      <c r="AA784" s="16"/>
      <c r="AC784" s="15"/>
      <c r="AD784" s="16"/>
      <c r="AF784" s="15"/>
      <c r="AG784" s="16"/>
      <c r="AI784" s="15"/>
      <c r="AJ784" s="16"/>
      <c r="AL784" s="15"/>
      <c r="AM784" s="16"/>
      <c r="AO784" s="15"/>
      <c r="AP784" s="16"/>
      <c r="AR784" s="15"/>
      <c r="AS784" s="16"/>
      <c r="AU784" s="15"/>
      <c r="AV784" s="16"/>
      <c r="AX784" s="15"/>
      <c r="AY784" s="400"/>
      <c r="BA784" s="403"/>
      <c r="BB784" s="404"/>
      <c r="BD784" s="403"/>
      <c r="BE784" s="404"/>
      <c r="BG784" s="403"/>
      <c r="BH784" s="404"/>
      <c r="BJ784" s="403"/>
      <c r="BK784" s="404"/>
      <c r="BM784" s="15"/>
      <c r="BN784" s="16"/>
      <c r="BP784" s="15"/>
      <c r="BQ784" s="16"/>
      <c r="BS784" s="15"/>
      <c r="BT784" s="16"/>
      <c r="BV784" s="15"/>
      <c r="BW784" s="16"/>
      <c r="BY784" s="15"/>
      <c r="BZ784" s="16"/>
      <c r="CB784" s="15"/>
      <c r="CC784" s="16"/>
      <c r="CE784" s="15"/>
      <c r="CF784" s="16"/>
      <c r="CH784" s="15"/>
      <c r="CI784" s="16"/>
      <c r="CK784" s="234"/>
      <c r="CL784" s="235"/>
      <c r="CN784" s="15"/>
      <c r="CO784" s="16"/>
    </row>
    <row r="785" spans="1:93" ht="24.95" customHeight="1">
      <c r="A785" s="407" t="str">
        <f ca="1">IFERROR(IF(INDIRECT($A$14&amp;ROW())&lt;&gt;"",COUNTIF(Summary!$B$30:$B$1105,INDIRECT($A$14&amp;ROW())),""),"")</f>
        <v/>
      </c>
      <c r="B785" s="34"/>
      <c r="C785" s="16"/>
      <c r="E785" s="15"/>
      <c r="F785" s="16"/>
      <c r="H785" s="15"/>
      <c r="I785" s="16"/>
      <c r="K785" s="15"/>
      <c r="L785" s="16"/>
      <c r="N785" s="15"/>
      <c r="O785" s="16"/>
      <c r="Q785" s="15"/>
      <c r="R785" s="16"/>
      <c r="T785" s="15"/>
      <c r="U785" s="16"/>
      <c r="W785" s="15"/>
      <c r="X785" s="16"/>
      <c r="Z785" s="15"/>
      <c r="AA785" s="16"/>
      <c r="AC785" s="15"/>
      <c r="AD785" s="16"/>
      <c r="AF785" s="15"/>
      <c r="AG785" s="16"/>
      <c r="AI785" s="15"/>
      <c r="AJ785" s="16"/>
      <c r="AL785" s="15"/>
      <c r="AM785" s="16"/>
      <c r="AO785" s="15"/>
      <c r="AP785" s="16"/>
      <c r="AR785" s="15"/>
      <c r="AS785" s="16"/>
      <c r="AU785" s="15"/>
      <c r="AV785" s="16"/>
      <c r="AX785" s="15"/>
      <c r="AY785" s="400"/>
      <c r="BA785" s="403"/>
      <c r="BB785" s="404"/>
      <c r="BD785" s="403"/>
      <c r="BE785" s="404"/>
      <c r="BG785" s="403"/>
      <c r="BH785" s="404"/>
      <c r="BJ785" s="403"/>
      <c r="BK785" s="404"/>
      <c r="BM785" s="15"/>
      <c r="BN785" s="16"/>
      <c r="BP785" s="15"/>
      <c r="BQ785" s="16"/>
      <c r="BS785" s="15"/>
      <c r="BT785" s="16"/>
      <c r="BV785" s="15"/>
      <c r="BW785" s="16"/>
      <c r="BY785" s="15"/>
      <c r="BZ785" s="16"/>
      <c r="CB785" s="15"/>
      <c r="CC785" s="16"/>
      <c r="CE785" s="15"/>
      <c r="CF785" s="16"/>
      <c r="CH785" s="15"/>
      <c r="CI785" s="16"/>
      <c r="CK785" s="234"/>
      <c r="CL785" s="235"/>
      <c r="CN785" s="15"/>
      <c r="CO785" s="16"/>
    </row>
    <row r="786" spans="1:93" ht="24.95" customHeight="1">
      <c r="A786" s="407" t="str">
        <f ca="1">IFERROR(IF(INDIRECT($A$14&amp;ROW())&lt;&gt;"",COUNTIF(Summary!$B$30:$B$1105,INDIRECT($A$14&amp;ROW())),""),"")</f>
        <v/>
      </c>
      <c r="B786" s="34"/>
      <c r="C786" s="16"/>
      <c r="E786" s="15"/>
      <c r="F786" s="16"/>
      <c r="H786" s="15"/>
      <c r="I786" s="16"/>
      <c r="K786" s="15"/>
      <c r="L786" s="16"/>
      <c r="N786" s="15"/>
      <c r="O786" s="16"/>
      <c r="Q786" s="15"/>
      <c r="R786" s="16"/>
      <c r="T786" s="15"/>
      <c r="U786" s="16"/>
      <c r="W786" s="15"/>
      <c r="X786" s="16"/>
      <c r="Z786" s="15"/>
      <c r="AA786" s="16"/>
      <c r="AC786" s="15"/>
      <c r="AD786" s="16"/>
      <c r="AF786" s="15"/>
      <c r="AG786" s="16"/>
      <c r="AI786" s="15"/>
      <c r="AJ786" s="16"/>
      <c r="AL786" s="15"/>
      <c r="AM786" s="16"/>
      <c r="AO786" s="15"/>
      <c r="AP786" s="16"/>
      <c r="AR786" s="15"/>
      <c r="AS786" s="16"/>
      <c r="AU786" s="15"/>
      <c r="AV786" s="16"/>
      <c r="AX786" s="15"/>
      <c r="AY786" s="400"/>
      <c r="BA786" s="403"/>
      <c r="BB786" s="404"/>
      <c r="BD786" s="403"/>
      <c r="BE786" s="404"/>
      <c r="BG786" s="403"/>
      <c r="BH786" s="404"/>
      <c r="BJ786" s="403"/>
      <c r="BK786" s="404"/>
      <c r="BM786" s="15"/>
      <c r="BN786" s="16"/>
      <c r="BP786" s="15"/>
      <c r="BQ786" s="16"/>
      <c r="BS786" s="15"/>
      <c r="BT786" s="16"/>
      <c r="BV786" s="15"/>
      <c r="BW786" s="16"/>
      <c r="BY786" s="15"/>
      <c r="BZ786" s="16"/>
      <c r="CB786" s="15"/>
      <c r="CC786" s="16"/>
      <c r="CE786" s="15"/>
      <c r="CF786" s="16"/>
      <c r="CH786" s="15"/>
      <c r="CI786" s="16"/>
      <c r="CK786" s="234"/>
      <c r="CL786" s="235"/>
      <c r="CN786" s="15"/>
      <c r="CO786" s="16"/>
    </row>
    <row r="787" spans="1:93" ht="24.95" customHeight="1">
      <c r="A787" s="407" t="str">
        <f ca="1">IFERROR(IF(INDIRECT($A$14&amp;ROW())&lt;&gt;"",COUNTIF(Summary!$B$30:$B$1105,INDIRECT($A$14&amp;ROW())),""),"")</f>
        <v/>
      </c>
      <c r="B787" s="34"/>
      <c r="C787" s="16"/>
      <c r="E787" s="15"/>
      <c r="F787" s="16"/>
      <c r="H787" s="15"/>
      <c r="I787" s="16"/>
      <c r="K787" s="15"/>
      <c r="L787" s="16"/>
      <c r="N787" s="15"/>
      <c r="O787" s="16"/>
      <c r="Q787" s="15"/>
      <c r="R787" s="16"/>
      <c r="T787" s="15"/>
      <c r="U787" s="16"/>
      <c r="W787" s="15"/>
      <c r="X787" s="16"/>
      <c r="Z787" s="15"/>
      <c r="AA787" s="16"/>
      <c r="AC787" s="15"/>
      <c r="AD787" s="16"/>
      <c r="AF787" s="15"/>
      <c r="AG787" s="16"/>
      <c r="AI787" s="15"/>
      <c r="AJ787" s="16"/>
      <c r="AL787" s="15"/>
      <c r="AM787" s="16"/>
      <c r="AO787" s="15"/>
      <c r="AP787" s="16"/>
      <c r="AR787" s="15"/>
      <c r="AS787" s="16"/>
      <c r="AU787" s="15"/>
      <c r="AV787" s="16"/>
      <c r="AX787" s="15"/>
      <c r="AY787" s="400"/>
      <c r="BA787" s="403"/>
      <c r="BB787" s="404"/>
      <c r="BD787" s="403"/>
      <c r="BE787" s="404"/>
      <c r="BG787" s="403"/>
      <c r="BH787" s="404"/>
      <c r="BJ787" s="403"/>
      <c r="BK787" s="404"/>
      <c r="BM787" s="15"/>
      <c r="BN787" s="16"/>
      <c r="BP787" s="15"/>
      <c r="BQ787" s="16"/>
      <c r="BS787" s="15"/>
      <c r="BT787" s="16"/>
      <c r="BV787" s="15"/>
      <c r="BW787" s="16"/>
      <c r="BY787" s="15"/>
      <c r="BZ787" s="16"/>
      <c r="CB787" s="15"/>
      <c r="CC787" s="16"/>
      <c r="CE787" s="15"/>
      <c r="CF787" s="16"/>
      <c r="CH787" s="15"/>
      <c r="CI787" s="16"/>
      <c r="CK787" s="234"/>
      <c r="CL787" s="235"/>
      <c r="CN787" s="15"/>
      <c r="CO787" s="16"/>
    </row>
    <row r="788" spans="1:93" ht="24.95" customHeight="1">
      <c r="A788" s="407" t="str">
        <f ca="1">IFERROR(IF(INDIRECT($A$14&amp;ROW())&lt;&gt;"",COUNTIF(Summary!$B$30:$B$1105,INDIRECT($A$14&amp;ROW())),""),"")</f>
        <v/>
      </c>
      <c r="B788" s="34"/>
      <c r="C788" s="16"/>
      <c r="E788" s="15"/>
      <c r="F788" s="16"/>
      <c r="H788" s="15"/>
      <c r="I788" s="16"/>
      <c r="K788" s="15"/>
      <c r="L788" s="16"/>
      <c r="N788" s="15"/>
      <c r="O788" s="16"/>
      <c r="Q788" s="15"/>
      <c r="R788" s="16"/>
      <c r="T788" s="15"/>
      <c r="U788" s="16"/>
      <c r="W788" s="15"/>
      <c r="X788" s="16"/>
      <c r="Z788" s="15"/>
      <c r="AA788" s="16"/>
      <c r="AC788" s="15"/>
      <c r="AD788" s="16"/>
      <c r="AF788" s="15"/>
      <c r="AG788" s="16"/>
      <c r="AI788" s="15"/>
      <c r="AJ788" s="16"/>
      <c r="AL788" s="15"/>
      <c r="AM788" s="16"/>
      <c r="AO788" s="15"/>
      <c r="AP788" s="16"/>
      <c r="AR788" s="15"/>
      <c r="AS788" s="16"/>
      <c r="AU788" s="15"/>
      <c r="AV788" s="16"/>
      <c r="AX788" s="15"/>
      <c r="AY788" s="400"/>
      <c r="BA788" s="403"/>
      <c r="BB788" s="404"/>
      <c r="BD788" s="403"/>
      <c r="BE788" s="404"/>
      <c r="BG788" s="403"/>
      <c r="BH788" s="404"/>
      <c r="BJ788" s="403"/>
      <c r="BK788" s="404"/>
      <c r="BM788" s="15"/>
      <c r="BN788" s="16"/>
      <c r="BP788" s="15"/>
      <c r="BQ788" s="16"/>
      <c r="BS788" s="15"/>
      <c r="BT788" s="16"/>
      <c r="BV788" s="15"/>
      <c r="BW788" s="16"/>
      <c r="BY788" s="15"/>
      <c r="BZ788" s="16"/>
      <c r="CB788" s="15"/>
      <c r="CC788" s="16"/>
      <c r="CE788" s="15"/>
      <c r="CF788" s="16"/>
      <c r="CH788" s="15"/>
      <c r="CI788" s="16"/>
      <c r="CK788" s="234"/>
      <c r="CL788" s="235"/>
      <c r="CN788" s="15"/>
      <c r="CO788" s="16"/>
    </row>
    <row r="789" spans="1:93" ht="24.95" customHeight="1">
      <c r="A789" s="407" t="str">
        <f ca="1">IFERROR(IF(INDIRECT($A$14&amp;ROW())&lt;&gt;"",COUNTIF(Summary!$B$30:$B$1105,INDIRECT($A$14&amp;ROW())),""),"")</f>
        <v/>
      </c>
      <c r="B789" s="34"/>
      <c r="C789" s="16"/>
      <c r="E789" s="15"/>
      <c r="F789" s="16"/>
      <c r="H789" s="15"/>
      <c r="I789" s="16"/>
      <c r="K789" s="15"/>
      <c r="L789" s="16"/>
      <c r="N789" s="15"/>
      <c r="O789" s="16"/>
      <c r="Q789" s="15"/>
      <c r="R789" s="16"/>
      <c r="T789" s="15"/>
      <c r="U789" s="16"/>
      <c r="W789" s="15"/>
      <c r="X789" s="16"/>
      <c r="Z789" s="15"/>
      <c r="AA789" s="16"/>
      <c r="AC789" s="15"/>
      <c r="AD789" s="16"/>
      <c r="AF789" s="15"/>
      <c r="AG789" s="16"/>
      <c r="AI789" s="15"/>
      <c r="AJ789" s="16"/>
      <c r="AL789" s="15"/>
      <c r="AM789" s="16"/>
      <c r="AO789" s="15"/>
      <c r="AP789" s="16"/>
      <c r="AR789" s="15"/>
      <c r="AS789" s="16"/>
      <c r="AU789" s="15"/>
      <c r="AV789" s="16"/>
      <c r="AX789" s="15"/>
      <c r="AY789" s="400"/>
      <c r="BA789" s="403"/>
      <c r="BB789" s="404"/>
      <c r="BD789" s="403"/>
      <c r="BE789" s="404"/>
      <c r="BG789" s="403"/>
      <c r="BH789" s="404"/>
      <c r="BJ789" s="15"/>
      <c r="BK789" s="45"/>
      <c r="BM789" s="15"/>
      <c r="BN789" s="16"/>
      <c r="BP789" s="15"/>
      <c r="BQ789" s="16"/>
      <c r="BS789" s="15"/>
      <c r="BT789" s="16"/>
      <c r="BV789" s="15"/>
      <c r="BW789" s="16"/>
      <c r="BY789" s="15"/>
      <c r="BZ789" s="16"/>
      <c r="CB789" s="15"/>
      <c r="CC789" s="16"/>
      <c r="CE789" s="15"/>
      <c r="CF789" s="16"/>
      <c r="CH789" s="15"/>
      <c r="CI789" s="16"/>
      <c r="CK789" s="234"/>
      <c r="CL789" s="235"/>
      <c r="CN789" s="15"/>
      <c r="CO789" s="16"/>
    </row>
    <row r="790" spans="1:93" ht="24.95" customHeight="1">
      <c r="A790" s="407" t="str">
        <f ca="1">IFERROR(IF(INDIRECT($A$14&amp;ROW())&lt;&gt;"",COUNTIF(Summary!$B$30:$B$1105,INDIRECT($A$14&amp;ROW())),""),"")</f>
        <v/>
      </c>
      <c r="B790" s="34"/>
      <c r="C790" s="16"/>
      <c r="E790" s="15"/>
      <c r="F790" s="16"/>
      <c r="H790" s="15"/>
      <c r="I790" s="16"/>
      <c r="K790" s="15"/>
      <c r="L790" s="16"/>
      <c r="N790" s="15"/>
      <c r="O790" s="16"/>
      <c r="Q790" s="15"/>
      <c r="R790" s="16"/>
      <c r="T790" s="15"/>
      <c r="U790" s="16"/>
      <c r="W790" s="15"/>
      <c r="X790" s="16"/>
      <c r="Z790" s="15"/>
      <c r="AA790" s="16"/>
      <c r="AC790" s="15"/>
      <c r="AD790" s="16"/>
      <c r="AF790" s="15"/>
      <c r="AG790" s="16"/>
      <c r="AI790" s="15"/>
      <c r="AJ790" s="16"/>
      <c r="AL790" s="15"/>
      <c r="AM790" s="16"/>
      <c r="AO790" s="15"/>
      <c r="AP790" s="16"/>
      <c r="AR790" s="15"/>
      <c r="AS790" s="16"/>
      <c r="AU790" s="15"/>
      <c r="AV790" s="16"/>
      <c r="AX790" s="15"/>
      <c r="AY790" s="400"/>
      <c r="BA790" s="403"/>
      <c r="BB790" s="404"/>
      <c r="BD790" s="403"/>
      <c r="BE790" s="404"/>
      <c r="BG790" s="403"/>
      <c r="BH790" s="404"/>
      <c r="BJ790" s="15"/>
      <c r="BK790" s="45"/>
      <c r="BM790" s="15"/>
      <c r="BN790" s="16"/>
      <c r="BP790" s="15"/>
      <c r="BQ790" s="16"/>
      <c r="BS790" s="15"/>
      <c r="BT790" s="16"/>
      <c r="BV790" s="15"/>
      <c r="BW790" s="16"/>
      <c r="BY790" s="15"/>
      <c r="BZ790" s="16"/>
      <c r="CB790" s="15"/>
      <c r="CC790" s="16"/>
      <c r="CE790" s="15"/>
      <c r="CF790" s="16"/>
      <c r="CH790" s="15"/>
      <c r="CI790" s="16"/>
      <c r="CK790" s="234"/>
      <c r="CL790" s="235"/>
      <c r="CN790" s="15"/>
      <c r="CO790" s="16"/>
    </row>
    <row r="791" spans="1:93" ht="24.95" customHeight="1">
      <c r="A791" s="407" t="str">
        <f ca="1">IFERROR(IF(INDIRECT($A$14&amp;ROW())&lt;&gt;"",COUNTIF(Summary!$B$30:$B$1105,INDIRECT($A$14&amp;ROW())),""),"")</f>
        <v/>
      </c>
      <c r="B791" s="34"/>
      <c r="C791" s="16"/>
      <c r="E791" s="15"/>
      <c r="F791" s="16"/>
      <c r="H791" s="15"/>
      <c r="I791" s="16"/>
      <c r="K791" s="15"/>
      <c r="L791" s="16"/>
      <c r="N791" s="15"/>
      <c r="O791" s="16"/>
      <c r="Q791" s="15"/>
      <c r="R791" s="16"/>
      <c r="T791" s="15"/>
      <c r="U791" s="16"/>
      <c r="W791" s="15"/>
      <c r="X791" s="16"/>
      <c r="Z791" s="15"/>
      <c r="AA791" s="16"/>
      <c r="AC791" s="15"/>
      <c r="AD791" s="16"/>
      <c r="AF791" s="15"/>
      <c r="AG791" s="16"/>
      <c r="AI791" s="15"/>
      <c r="AJ791" s="16"/>
      <c r="AL791" s="15"/>
      <c r="AM791" s="16"/>
      <c r="AO791" s="15"/>
      <c r="AP791" s="16"/>
      <c r="AR791" s="15"/>
      <c r="AS791" s="16"/>
      <c r="AU791" s="15"/>
      <c r="AV791" s="16"/>
      <c r="AX791" s="15"/>
      <c r="AY791" s="400"/>
      <c r="BA791" s="403"/>
      <c r="BB791" s="404"/>
      <c r="BD791" s="403"/>
      <c r="BE791" s="404"/>
      <c r="BG791" s="403"/>
      <c r="BH791" s="404"/>
      <c r="BJ791" s="15"/>
      <c r="BK791" s="45"/>
      <c r="BM791" s="15"/>
      <c r="BN791" s="16"/>
      <c r="BP791" s="15"/>
      <c r="BQ791" s="16"/>
      <c r="BS791" s="15"/>
      <c r="BT791" s="16"/>
      <c r="BV791" s="15"/>
      <c r="BW791" s="16"/>
      <c r="BY791" s="15"/>
      <c r="BZ791" s="16"/>
      <c r="CB791" s="15"/>
      <c r="CC791" s="16"/>
      <c r="CE791" s="15"/>
      <c r="CF791" s="16"/>
      <c r="CH791" s="15"/>
      <c r="CI791" s="16"/>
      <c r="CK791" s="234"/>
      <c r="CL791" s="235"/>
      <c r="CN791" s="15"/>
      <c r="CO791" s="16"/>
    </row>
    <row r="792" spans="1:93" ht="24.95" customHeight="1">
      <c r="A792" s="407" t="str">
        <f ca="1">IFERROR(IF(INDIRECT($A$14&amp;ROW())&lt;&gt;"",COUNTIF(Summary!$B$30:$B$1105,INDIRECT($A$14&amp;ROW())),""),"")</f>
        <v/>
      </c>
      <c r="B792" s="34"/>
      <c r="C792" s="16"/>
      <c r="E792" s="15"/>
      <c r="F792" s="16"/>
      <c r="H792" s="15"/>
      <c r="I792" s="16"/>
      <c r="K792" s="15"/>
      <c r="L792" s="16"/>
      <c r="N792" s="15"/>
      <c r="O792" s="16"/>
      <c r="Q792" s="15"/>
      <c r="R792" s="16"/>
      <c r="T792" s="15"/>
      <c r="U792" s="16"/>
      <c r="W792" s="15"/>
      <c r="X792" s="16"/>
      <c r="Z792" s="15"/>
      <c r="AA792" s="16"/>
      <c r="AC792" s="15"/>
      <c r="AD792" s="16"/>
      <c r="AF792" s="15"/>
      <c r="AG792" s="16"/>
      <c r="AI792" s="15"/>
      <c r="AJ792" s="16"/>
      <c r="AL792" s="15"/>
      <c r="AM792" s="16"/>
      <c r="AO792" s="15"/>
      <c r="AP792" s="16"/>
      <c r="AR792" s="15"/>
      <c r="AS792" s="16"/>
      <c r="AU792" s="15"/>
      <c r="AV792" s="16"/>
      <c r="AX792" s="15"/>
      <c r="AY792" s="400"/>
      <c r="BA792" s="403"/>
      <c r="BB792" s="404"/>
      <c r="BD792" s="403"/>
      <c r="BE792" s="404"/>
      <c r="BG792" s="403"/>
      <c r="BH792" s="404"/>
      <c r="BJ792" s="15"/>
      <c r="BK792" s="45"/>
      <c r="BM792" s="15"/>
      <c r="BN792" s="16"/>
      <c r="BP792" s="15"/>
      <c r="BQ792" s="16"/>
      <c r="BS792" s="15"/>
      <c r="BT792" s="16"/>
      <c r="BV792" s="15"/>
      <c r="BW792" s="16"/>
      <c r="BY792" s="15"/>
      <c r="BZ792" s="16"/>
      <c r="CB792" s="15"/>
      <c r="CC792" s="16"/>
      <c r="CE792" s="15"/>
      <c r="CF792" s="16"/>
      <c r="CH792" s="15"/>
      <c r="CI792" s="16"/>
      <c r="CK792" s="234"/>
      <c r="CL792" s="235"/>
      <c r="CN792" s="15"/>
      <c r="CO792" s="16"/>
    </row>
    <row r="793" spans="1:93" ht="24.95" customHeight="1">
      <c r="A793" s="407" t="str">
        <f ca="1">IFERROR(IF(INDIRECT($A$14&amp;ROW())&lt;&gt;"",COUNTIF(Summary!$B$30:$B$1105,INDIRECT($A$14&amp;ROW())),""),"")</f>
        <v/>
      </c>
      <c r="B793" s="34"/>
      <c r="C793" s="16"/>
      <c r="E793" s="15"/>
      <c r="F793" s="16"/>
      <c r="H793" s="15"/>
      <c r="I793" s="16"/>
      <c r="K793" s="15"/>
      <c r="L793" s="16"/>
      <c r="N793" s="15"/>
      <c r="O793" s="16"/>
      <c r="Q793" s="15"/>
      <c r="R793" s="16"/>
      <c r="T793" s="15"/>
      <c r="U793" s="16"/>
      <c r="W793" s="15"/>
      <c r="X793" s="16"/>
      <c r="Z793" s="15"/>
      <c r="AA793" s="16"/>
      <c r="AC793" s="15"/>
      <c r="AD793" s="16"/>
      <c r="AF793" s="15"/>
      <c r="AG793" s="16"/>
      <c r="AI793" s="15"/>
      <c r="AJ793" s="16"/>
      <c r="AL793" s="15"/>
      <c r="AM793" s="16"/>
      <c r="AO793" s="15"/>
      <c r="AP793" s="16"/>
      <c r="AR793" s="15"/>
      <c r="AS793" s="16"/>
      <c r="AU793" s="15"/>
      <c r="AV793" s="16"/>
      <c r="AX793" s="15"/>
      <c r="AY793" s="400"/>
      <c r="BA793" s="403"/>
      <c r="BB793" s="404"/>
      <c r="BD793" s="403"/>
      <c r="BE793" s="404"/>
      <c r="BG793" s="403"/>
      <c r="BH793" s="404"/>
      <c r="BJ793" s="15"/>
      <c r="BK793" s="45"/>
      <c r="BM793" s="15"/>
      <c r="BN793" s="16"/>
      <c r="BP793" s="15"/>
      <c r="BQ793" s="16"/>
      <c r="BS793" s="15"/>
      <c r="BT793" s="16"/>
      <c r="BV793" s="15"/>
      <c r="BW793" s="16"/>
      <c r="BY793" s="15"/>
      <c r="BZ793" s="16"/>
      <c r="CB793" s="15"/>
      <c r="CC793" s="16"/>
      <c r="CE793" s="15"/>
      <c r="CF793" s="16"/>
      <c r="CH793" s="15"/>
      <c r="CI793" s="16"/>
      <c r="CK793" s="234"/>
      <c r="CL793" s="235"/>
      <c r="CN793" s="15"/>
      <c r="CO793" s="16"/>
    </row>
    <row r="794" spans="1:93" ht="24.95" customHeight="1">
      <c r="A794" s="407" t="str">
        <f ca="1">IFERROR(IF(INDIRECT($A$14&amp;ROW())&lt;&gt;"",COUNTIF(Summary!$B$30:$B$1105,INDIRECT($A$14&amp;ROW())),""),"")</f>
        <v/>
      </c>
      <c r="B794" s="34"/>
      <c r="C794" s="16"/>
      <c r="E794" s="15"/>
      <c r="F794" s="16"/>
      <c r="H794" s="15"/>
      <c r="I794" s="16"/>
      <c r="K794" s="15"/>
      <c r="L794" s="16"/>
      <c r="N794" s="15"/>
      <c r="O794" s="16"/>
      <c r="Q794" s="15"/>
      <c r="R794" s="16"/>
      <c r="T794" s="15"/>
      <c r="U794" s="16"/>
      <c r="W794" s="15"/>
      <c r="X794" s="16"/>
      <c r="Z794" s="15"/>
      <c r="AA794" s="16"/>
      <c r="AC794" s="15"/>
      <c r="AD794" s="16"/>
      <c r="AF794" s="15"/>
      <c r="AG794" s="16"/>
      <c r="AI794" s="15"/>
      <c r="AJ794" s="16"/>
      <c r="AL794" s="15"/>
      <c r="AM794" s="16"/>
      <c r="AO794" s="15"/>
      <c r="AP794" s="16"/>
      <c r="AR794" s="15"/>
      <c r="AS794" s="16"/>
      <c r="AU794" s="15"/>
      <c r="AV794" s="16"/>
      <c r="AX794" s="15"/>
      <c r="AY794" s="400"/>
      <c r="BA794" s="403"/>
      <c r="BB794" s="404"/>
      <c r="BD794" s="403"/>
      <c r="BE794" s="404"/>
      <c r="BG794" s="403"/>
      <c r="BH794" s="404"/>
      <c r="BJ794" s="15"/>
      <c r="BK794" s="45"/>
      <c r="BM794" s="15"/>
      <c r="BN794" s="16"/>
      <c r="BP794" s="15"/>
      <c r="BQ794" s="16"/>
      <c r="BS794" s="15"/>
      <c r="BT794" s="16"/>
      <c r="BV794" s="15"/>
      <c r="BW794" s="16"/>
      <c r="BY794" s="15"/>
      <c r="BZ794" s="16"/>
      <c r="CB794" s="15"/>
      <c r="CC794" s="16"/>
      <c r="CE794" s="15"/>
      <c r="CF794" s="16"/>
      <c r="CH794" s="15"/>
      <c r="CI794" s="16"/>
      <c r="CK794" s="234"/>
      <c r="CL794" s="235"/>
      <c r="CN794" s="15"/>
      <c r="CO794" s="16"/>
    </row>
    <row r="795" spans="1:93" ht="24.95" customHeight="1">
      <c r="A795" s="407" t="str">
        <f ca="1">IFERROR(IF(INDIRECT($A$14&amp;ROW())&lt;&gt;"",COUNTIF(Summary!$B$30:$B$1105,INDIRECT($A$14&amp;ROW())),""),"")</f>
        <v/>
      </c>
      <c r="B795" s="34"/>
      <c r="C795" s="16"/>
      <c r="E795" s="15"/>
      <c r="F795" s="16"/>
      <c r="H795" s="15"/>
      <c r="I795" s="16"/>
      <c r="K795" s="15"/>
      <c r="L795" s="16"/>
      <c r="N795" s="15"/>
      <c r="O795" s="16"/>
      <c r="Q795" s="15"/>
      <c r="R795" s="16"/>
      <c r="T795" s="15"/>
      <c r="U795" s="16"/>
      <c r="W795" s="15"/>
      <c r="X795" s="16"/>
      <c r="Z795" s="15"/>
      <c r="AA795" s="16"/>
      <c r="AC795" s="15"/>
      <c r="AD795" s="16"/>
      <c r="AF795" s="15"/>
      <c r="AG795" s="16"/>
      <c r="AI795" s="15"/>
      <c r="AJ795" s="16"/>
      <c r="AL795" s="15"/>
      <c r="AM795" s="16"/>
      <c r="AO795" s="15"/>
      <c r="AP795" s="16"/>
      <c r="AR795" s="15"/>
      <c r="AS795" s="16"/>
      <c r="AU795" s="15"/>
      <c r="AV795" s="16"/>
      <c r="AX795" s="15"/>
      <c r="AY795" s="400"/>
      <c r="BA795" s="403"/>
      <c r="BB795" s="404"/>
      <c r="BD795" s="403"/>
      <c r="BE795" s="404"/>
      <c r="BG795" s="403"/>
      <c r="BH795" s="404"/>
      <c r="BJ795" s="15"/>
      <c r="BK795" s="45"/>
      <c r="BM795" s="15"/>
      <c r="BN795" s="16"/>
      <c r="BP795" s="15"/>
      <c r="BQ795" s="16"/>
      <c r="BS795" s="15"/>
      <c r="BT795" s="16"/>
      <c r="BV795" s="15"/>
      <c r="BW795" s="16"/>
      <c r="BY795" s="15"/>
      <c r="BZ795" s="16"/>
      <c r="CB795" s="15"/>
      <c r="CC795" s="16"/>
      <c r="CE795" s="15"/>
      <c r="CF795" s="16"/>
      <c r="CH795" s="15"/>
      <c r="CI795" s="16"/>
      <c r="CK795" s="234"/>
      <c r="CL795" s="235"/>
      <c r="CN795" s="15"/>
      <c r="CO795" s="16"/>
    </row>
    <row r="796" spans="1:93" ht="24.95" customHeight="1">
      <c r="A796" s="407" t="str">
        <f ca="1">IFERROR(IF(INDIRECT($A$14&amp;ROW())&lt;&gt;"",COUNTIF(Summary!$B$30:$B$1105,INDIRECT($A$14&amp;ROW())),""),"")</f>
        <v/>
      </c>
      <c r="B796" s="34"/>
      <c r="C796" s="16"/>
      <c r="E796" s="15"/>
      <c r="F796" s="16"/>
      <c r="H796" s="15"/>
      <c r="I796" s="16"/>
      <c r="K796" s="15"/>
      <c r="L796" s="16"/>
      <c r="N796" s="15"/>
      <c r="O796" s="16"/>
      <c r="Q796" s="15"/>
      <c r="R796" s="16"/>
      <c r="T796" s="15"/>
      <c r="U796" s="16"/>
      <c r="W796" s="15"/>
      <c r="X796" s="16"/>
      <c r="Z796" s="15"/>
      <c r="AA796" s="16"/>
      <c r="AC796" s="15"/>
      <c r="AD796" s="16"/>
      <c r="AF796" s="15"/>
      <c r="AG796" s="16"/>
      <c r="AI796" s="15"/>
      <c r="AJ796" s="16"/>
      <c r="AL796" s="15"/>
      <c r="AM796" s="16"/>
      <c r="AO796" s="15"/>
      <c r="AP796" s="16"/>
      <c r="AR796" s="15"/>
      <c r="AS796" s="16"/>
      <c r="AU796" s="15"/>
      <c r="AV796" s="16"/>
      <c r="AX796" s="15"/>
      <c r="AY796" s="400"/>
      <c r="BA796" s="403"/>
      <c r="BB796" s="404"/>
      <c r="BD796" s="403"/>
      <c r="BE796" s="404"/>
      <c r="BG796" s="403"/>
      <c r="BH796" s="404"/>
      <c r="BJ796" s="15"/>
      <c r="BK796" s="45"/>
      <c r="BM796" s="15"/>
      <c r="BN796" s="16"/>
      <c r="BP796" s="15"/>
      <c r="BQ796" s="16"/>
      <c r="BS796" s="15"/>
      <c r="BT796" s="16"/>
      <c r="BV796" s="15"/>
      <c r="BW796" s="16"/>
      <c r="BY796" s="15"/>
      <c r="BZ796" s="16"/>
      <c r="CB796" s="15"/>
      <c r="CC796" s="16"/>
      <c r="CE796" s="15"/>
      <c r="CF796" s="16"/>
      <c r="CH796" s="15"/>
      <c r="CI796" s="16"/>
      <c r="CK796" s="234"/>
      <c r="CL796" s="235"/>
      <c r="CN796" s="15"/>
      <c r="CO796" s="16"/>
    </row>
    <row r="797" spans="1:93" ht="24.95" customHeight="1">
      <c r="A797" s="407" t="str">
        <f ca="1">IFERROR(IF(INDIRECT($A$14&amp;ROW())&lt;&gt;"",COUNTIF(Summary!$B$30:$B$1105,INDIRECT($A$14&amp;ROW())),""),"")</f>
        <v/>
      </c>
      <c r="B797" s="34"/>
      <c r="C797" s="16"/>
      <c r="E797" s="15"/>
      <c r="F797" s="16"/>
      <c r="H797" s="15"/>
      <c r="I797" s="16"/>
      <c r="K797" s="15"/>
      <c r="L797" s="16"/>
      <c r="N797" s="15"/>
      <c r="O797" s="16"/>
      <c r="Q797" s="15"/>
      <c r="R797" s="16"/>
      <c r="T797" s="15"/>
      <c r="U797" s="16"/>
      <c r="W797" s="15"/>
      <c r="X797" s="16"/>
      <c r="Z797" s="15"/>
      <c r="AA797" s="16"/>
      <c r="AC797" s="15"/>
      <c r="AD797" s="16"/>
      <c r="AF797" s="15"/>
      <c r="AG797" s="16"/>
      <c r="AI797" s="15"/>
      <c r="AJ797" s="16"/>
      <c r="AL797" s="15"/>
      <c r="AM797" s="16"/>
      <c r="AO797" s="15"/>
      <c r="AP797" s="16"/>
      <c r="AR797" s="15"/>
      <c r="AS797" s="16"/>
      <c r="AU797" s="15"/>
      <c r="AV797" s="16"/>
      <c r="AX797" s="15"/>
      <c r="AY797" s="400"/>
      <c r="BA797" s="403"/>
      <c r="BB797" s="404"/>
      <c r="BD797" s="403"/>
      <c r="BE797" s="404"/>
      <c r="BG797" s="403"/>
      <c r="BH797" s="404"/>
      <c r="BJ797" s="15"/>
      <c r="BK797" s="45"/>
      <c r="BM797" s="15"/>
      <c r="BN797" s="16"/>
      <c r="BP797" s="15"/>
      <c r="BQ797" s="16"/>
      <c r="BS797" s="15"/>
      <c r="BT797" s="16"/>
      <c r="BV797" s="15"/>
      <c r="BW797" s="16"/>
      <c r="BY797" s="15"/>
      <c r="BZ797" s="16"/>
      <c r="CB797" s="15"/>
      <c r="CC797" s="16"/>
      <c r="CE797" s="15"/>
      <c r="CF797" s="16"/>
      <c r="CH797" s="15"/>
      <c r="CI797" s="16"/>
      <c r="CK797" s="234"/>
      <c r="CL797" s="235"/>
      <c r="CN797" s="15"/>
      <c r="CO797" s="16"/>
    </row>
    <row r="798" spans="1:93" ht="24.95" customHeight="1">
      <c r="A798" s="407" t="str">
        <f ca="1">IFERROR(IF(INDIRECT($A$14&amp;ROW())&lt;&gt;"",COUNTIF(Summary!$B$30:$B$1105,INDIRECT($A$14&amp;ROW())),""),"")</f>
        <v/>
      </c>
      <c r="B798" s="34"/>
      <c r="C798" s="16"/>
      <c r="E798" s="15"/>
      <c r="F798" s="16"/>
      <c r="H798" s="15"/>
      <c r="I798" s="16"/>
      <c r="K798" s="15"/>
      <c r="L798" s="16"/>
      <c r="N798" s="15"/>
      <c r="O798" s="16"/>
      <c r="Q798" s="15"/>
      <c r="R798" s="16"/>
      <c r="T798" s="15"/>
      <c r="U798" s="16"/>
      <c r="W798" s="15"/>
      <c r="X798" s="16"/>
      <c r="Z798" s="15"/>
      <c r="AA798" s="16"/>
      <c r="AC798" s="15"/>
      <c r="AD798" s="16"/>
      <c r="AF798" s="15"/>
      <c r="AG798" s="16"/>
      <c r="AI798" s="15"/>
      <c r="AJ798" s="16"/>
      <c r="AL798" s="15"/>
      <c r="AM798" s="16"/>
      <c r="AO798" s="15"/>
      <c r="AP798" s="16"/>
      <c r="AR798" s="15"/>
      <c r="AS798" s="16"/>
      <c r="AU798" s="15"/>
      <c r="AV798" s="16"/>
      <c r="AX798" s="15"/>
      <c r="AY798" s="400"/>
      <c r="BA798" s="403"/>
      <c r="BB798" s="404"/>
      <c r="BD798" s="403"/>
      <c r="BE798" s="404"/>
      <c r="BG798" s="15"/>
      <c r="BH798" s="16"/>
      <c r="BJ798" s="15"/>
      <c r="BK798" s="45"/>
      <c r="BM798" s="15"/>
      <c r="BN798" s="16"/>
      <c r="BP798" s="15"/>
      <c r="BQ798" s="16"/>
      <c r="BS798" s="15"/>
      <c r="BT798" s="16"/>
      <c r="BV798" s="15"/>
      <c r="BW798" s="16"/>
      <c r="BY798" s="15"/>
      <c r="BZ798" s="16"/>
      <c r="CB798" s="15"/>
      <c r="CC798" s="16"/>
      <c r="CE798" s="15"/>
      <c r="CF798" s="16"/>
      <c r="CH798" s="15"/>
      <c r="CI798" s="16"/>
      <c r="CK798" s="234"/>
      <c r="CL798" s="235"/>
      <c r="CN798" s="15"/>
      <c r="CO798" s="16"/>
    </row>
    <row r="799" spans="1:93" ht="24.95" customHeight="1">
      <c r="A799" s="407" t="str">
        <f ca="1">IFERROR(IF(INDIRECT($A$14&amp;ROW())&lt;&gt;"",COUNTIF(Summary!$B$30:$B$1105,INDIRECT($A$14&amp;ROW())),""),"")</f>
        <v/>
      </c>
      <c r="B799" s="34"/>
      <c r="C799" s="16"/>
      <c r="E799" s="15"/>
      <c r="F799" s="16"/>
      <c r="H799" s="15"/>
      <c r="I799" s="16"/>
      <c r="K799" s="15"/>
      <c r="L799" s="16"/>
      <c r="N799" s="15"/>
      <c r="O799" s="16"/>
      <c r="Q799" s="15"/>
      <c r="R799" s="16"/>
      <c r="T799" s="15"/>
      <c r="U799" s="16"/>
      <c r="W799" s="15"/>
      <c r="X799" s="16"/>
      <c r="Z799" s="15"/>
      <c r="AA799" s="16"/>
      <c r="AC799" s="15"/>
      <c r="AD799" s="16"/>
      <c r="AF799" s="15"/>
      <c r="AG799" s="16"/>
      <c r="AI799" s="15"/>
      <c r="AJ799" s="16"/>
      <c r="AL799" s="15"/>
      <c r="AM799" s="16"/>
      <c r="AO799" s="15"/>
      <c r="AP799" s="16"/>
      <c r="AR799" s="15"/>
      <c r="AS799" s="16"/>
      <c r="AU799" s="15"/>
      <c r="AV799" s="16"/>
      <c r="AX799" s="15"/>
      <c r="AY799" s="400"/>
      <c r="BA799" s="403"/>
      <c r="BB799" s="404"/>
      <c r="BD799" s="403"/>
      <c r="BE799" s="404"/>
      <c r="BG799" s="15"/>
      <c r="BH799" s="16"/>
      <c r="BJ799" s="15"/>
      <c r="BK799" s="45"/>
      <c r="BM799" s="15"/>
      <c r="BN799" s="16"/>
      <c r="BP799" s="15"/>
      <c r="BQ799" s="16"/>
      <c r="BS799" s="15"/>
      <c r="BT799" s="16"/>
      <c r="BV799" s="15"/>
      <c r="BW799" s="16"/>
      <c r="BY799" s="15"/>
      <c r="BZ799" s="16"/>
      <c r="CB799" s="15"/>
      <c r="CC799" s="16"/>
      <c r="CE799" s="15"/>
      <c r="CF799" s="16"/>
      <c r="CH799" s="15"/>
      <c r="CI799" s="16"/>
      <c r="CK799" s="234"/>
      <c r="CL799" s="235"/>
      <c r="CN799" s="15"/>
      <c r="CO799" s="16"/>
    </row>
    <row r="800" spans="1:93" ht="24.95" customHeight="1">
      <c r="A800" s="407" t="str">
        <f ca="1">IFERROR(IF(INDIRECT($A$14&amp;ROW())&lt;&gt;"",COUNTIF(Summary!$B$30:$B$1105,INDIRECT($A$14&amp;ROW())),""),"")</f>
        <v/>
      </c>
      <c r="B800" s="34"/>
      <c r="C800" s="16"/>
      <c r="E800" s="15"/>
      <c r="F800" s="16"/>
      <c r="H800" s="15"/>
      <c r="I800" s="16"/>
      <c r="K800" s="15"/>
      <c r="L800" s="16"/>
      <c r="N800" s="15"/>
      <c r="O800" s="16"/>
      <c r="Q800" s="15"/>
      <c r="R800" s="16"/>
      <c r="T800" s="15"/>
      <c r="U800" s="16"/>
      <c r="W800" s="15"/>
      <c r="X800" s="16"/>
      <c r="Z800" s="15"/>
      <c r="AA800" s="16"/>
      <c r="AC800" s="15"/>
      <c r="AD800" s="16"/>
      <c r="AF800" s="15"/>
      <c r="AG800" s="16"/>
      <c r="AI800" s="15"/>
      <c r="AJ800" s="16"/>
      <c r="AL800" s="15"/>
      <c r="AM800" s="16"/>
      <c r="AO800" s="15"/>
      <c r="AP800" s="16"/>
      <c r="AR800" s="15"/>
      <c r="AS800" s="16"/>
      <c r="AU800" s="15"/>
      <c r="AV800" s="16"/>
      <c r="AX800" s="15"/>
      <c r="AY800" s="400"/>
      <c r="BA800" s="403"/>
      <c r="BB800" s="404"/>
      <c r="BD800" s="403"/>
      <c r="BE800" s="404"/>
      <c r="BG800" s="15"/>
      <c r="BH800" s="16"/>
      <c r="BJ800" s="15"/>
      <c r="BK800" s="45"/>
      <c r="BM800" s="15"/>
      <c r="BN800" s="16"/>
      <c r="BP800" s="15"/>
      <c r="BQ800" s="16"/>
      <c r="BS800" s="15"/>
      <c r="BT800" s="16"/>
      <c r="BV800" s="15"/>
      <c r="BW800" s="16"/>
      <c r="BY800" s="15"/>
      <c r="BZ800" s="16"/>
      <c r="CB800" s="15"/>
      <c r="CC800" s="16"/>
      <c r="CE800" s="15"/>
      <c r="CF800" s="16"/>
      <c r="CH800" s="15"/>
      <c r="CI800" s="16"/>
      <c r="CK800" s="234"/>
      <c r="CL800" s="235"/>
      <c r="CN800" s="15"/>
      <c r="CO800" s="16"/>
    </row>
    <row r="801" spans="1:93" ht="24.95" customHeight="1">
      <c r="A801" s="407" t="str">
        <f ca="1">IFERROR(IF(INDIRECT($A$14&amp;ROW())&lt;&gt;"",COUNTIF(Summary!$B$30:$B$1105,INDIRECT($A$14&amp;ROW())),""),"")</f>
        <v/>
      </c>
      <c r="B801" s="34"/>
      <c r="C801" s="16"/>
      <c r="E801" s="15"/>
      <c r="F801" s="16"/>
      <c r="H801" s="15"/>
      <c r="I801" s="16"/>
      <c r="K801" s="15"/>
      <c r="L801" s="16"/>
      <c r="N801" s="15"/>
      <c r="O801" s="16"/>
      <c r="Q801" s="15"/>
      <c r="R801" s="16"/>
      <c r="T801" s="15"/>
      <c r="U801" s="16"/>
      <c r="W801" s="15"/>
      <c r="X801" s="16"/>
      <c r="Z801" s="15"/>
      <c r="AA801" s="16"/>
      <c r="AC801" s="15"/>
      <c r="AD801" s="16"/>
      <c r="AF801" s="15"/>
      <c r="AG801" s="16"/>
      <c r="AI801" s="15"/>
      <c r="AJ801" s="16"/>
      <c r="AL801" s="15"/>
      <c r="AM801" s="16"/>
      <c r="AO801" s="15"/>
      <c r="AP801" s="16"/>
      <c r="AR801" s="15"/>
      <c r="AS801" s="16"/>
      <c r="AU801" s="15"/>
      <c r="AV801" s="16"/>
      <c r="AX801" s="15"/>
      <c r="AY801" s="400"/>
      <c r="BA801" s="403"/>
      <c r="BB801" s="404"/>
      <c r="BD801" s="403"/>
      <c r="BE801" s="404"/>
      <c r="BG801" s="15"/>
      <c r="BH801" s="16"/>
      <c r="BJ801" s="15"/>
      <c r="BK801" s="45"/>
      <c r="BM801" s="15"/>
      <c r="BN801" s="16"/>
      <c r="BP801" s="15"/>
      <c r="BQ801" s="16"/>
      <c r="BS801" s="15"/>
      <c r="BT801" s="16"/>
      <c r="BV801" s="15"/>
      <c r="BW801" s="16"/>
      <c r="BY801" s="15"/>
      <c r="BZ801" s="16"/>
      <c r="CB801" s="15"/>
      <c r="CC801" s="16"/>
      <c r="CE801" s="15"/>
      <c r="CF801" s="16"/>
      <c r="CH801" s="15"/>
      <c r="CI801" s="16"/>
      <c r="CK801" s="234"/>
      <c r="CL801" s="235"/>
      <c r="CN801" s="15"/>
      <c r="CO801" s="16"/>
    </row>
    <row r="802" spans="1:93" ht="24.95" customHeight="1">
      <c r="A802" s="407" t="str">
        <f ca="1">IFERROR(IF(INDIRECT($A$14&amp;ROW())&lt;&gt;"",COUNTIF(Summary!$B$30:$B$1105,INDIRECT($A$14&amp;ROW())),""),"")</f>
        <v/>
      </c>
      <c r="B802" s="34"/>
      <c r="C802" s="16"/>
      <c r="E802" s="15"/>
      <c r="F802" s="16"/>
      <c r="H802" s="15"/>
      <c r="I802" s="16"/>
      <c r="K802" s="15"/>
      <c r="L802" s="16"/>
      <c r="N802" s="15"/>
      <c r="O802" s="16"/>
      <c r="Q802" s="15"/>
      <c r="R802" s="16"/>
      <c r="T802" s="15"/>
      <c r="U802" s="16"/>
      <c r="W802" s="15"/>
      <c r="X802" s="16"/>
      <c r="Z802" s="15"/>
      <c r="AA802" s="16"/>
      <c r="AC802" s="15"/>
      <c r="AD802" s="16"/>
      <c r="AF802" s="15"/>
      <c r="AG802" s="16"/>
      <c r="AI802" s="15"/>
      <c r="AJ802" s="16"/>
      <c r="AL802" s="15"/>
      <c r="AM802" s="16"/>
      <c r="AO802" s="15"/>
      <c r="AP802" s="16"/>
      <c r="AR802" s="15"/>
      <c r="AS802" s="16"/>
      <c r="AU802" s="15"/>
      <c r="AV802" s="16"/>
      <c r="AX802" s="15"/>
      <c r="AY802" s="400"/>
      <c r="BA802" s="403"/>
      <c r="BB802" s="404"/>
      <c r="BD802" s="403"/>
      <c r="BE802" s="404"/>
      <c r="BG802" s="15"/>
      <c r="BH802" s="16"/>
      <c r="BJ802" s="15"/>
      <c r="BK802" s="45"/>
      <c r="BM802" s="15"/>
      <c r="BN802" s="16"/>
      <c r="BP802" s="15"/>
      <c r="BQ802" s="16"/>
      <c r="BS802" s="15"/>
      <c r="BT802" s="16"/>
      <c r="BV802" s="15"/>
      <c r="BW802" s="16"/>
      <c r="BY802" s="15"/>
      <c r="BZ802" s="16"/>
      <c r="CB802" s="15"/>
      <c r="CC802" s="16"/>
      <c r="CE802" s="15"/>
      <c r="CF802" s="16"/>
      <c r="CH802" s="15"/>
      <c r="CI802" s="16"/>
      <c r="CK802" s="234"/>
      <c r="CL802" s="235"/>
      <c r="CN802" s="15"/>
      <c r="CO802" s="16"/>
    </row>
    <row r="803" spans="1:93" ht="24.95" customHeight="1">
      <c r="A803" s="407" t="str">
        <f ca="1">IFERROR(IF(INDIRECT($A$14&amp;ROW())&lt;&gt;"",COUNTIF(Summary!$B$30:$B$1105,INDIRECT($A$14&amp;ROW())),""),"")</f>
        <v/>
      </c>
      <c r="B803" s="34"/>
      <c r="C803" s="16"/>
      <c r="E803" s="15"/>
      <c r="F803" s="16"/>
      <c r="H803" s="15"/>
      <c r="I803" s="16"/>
      <c r="K803" s="15"/>
      <c r="L803" s="16"/>
      <c r="N803" s="15"/>
      <c r="O803" s="16"/>
      <c r="Q803" s="15"/>
      <c r="R803" s="16"/>
      <c r="T803" s="15"/>
      <c r="U803" s="16"/>
      <c r="W803" s="15"/>
      <c r="X803" s="16"/>
      <c r="Z803" s="15"/>
      <c r="AA803" s="16"/>
      <c r="AC803" s="15"/>
      <c r="AD803" s="16"/>
      <c r="AF803" s="15"/>
      <c r="AG803" s="16"/>
      <c r="AI803" s="15"/>
      <c r="AJ803" s="16"/>
      <c r="AL803" s="15"/>
      <c r="AM803" s="16"/>
      <c r="AO803" s="15"/>
      <c r="AP803" s="16"/>
      <c r="AR803" s="15"/>
      <c r="AS803" s="16"/>
      <c r="AU803" s="15"/>
      <c r="AV803" s="16"/>
      <c r="AX803" s="15"/>
      <c r="AY803" s="400"/>
      <c r="BA803" s="403"/>
      <c r="BB803" s="404"/>
      <c r="BD803" s="403"/>
      <c r="BE803" s="404"/>
      <c r="BG803" s="15"/>
      <c r="BH803" s="16"/>
      <c r="BJ803" s="15"/>
      <c r="BK803" s="45"/>
      <c r="BM803" s="15"/>
      <c r="BN803" s="16"/>
      <c r="BP803" s="15"/>
      <c r="BQ803" s="16"/>
      <c r="BS803" s="15"/>
      <c r="BT803" s="16"/>
      <c r="BV803" s="15"/>
      <c r="BW803" s="16"/>
      <c r="BY803" s="15"/>
      <c r="BZ803" s="16"/>
      <c r="CB803" s="15"/>
      <c r="CC803" s="16"/>
      <c r="CE803" s="15"/>
      <c r="CF803" s="16"/>
      <c r="CH803" s="15"/>
      <c r="CI803" s="16"/>
      <c r="CK803" s="234"/>
      <c r="CL803" s="235"/>
      <c r="CN803" s="15"/>
      <c r="CO803" s="16"/>
    </row>
    <row r="804" spans="1:93" ht="24.95" customHeight="1">
      <c r="A804" s="407" t="str">
        <f ca="1">IFERROR(IF(INDIRECT($A$14&amp;ROW())&lt;&gt;"",COUNTIF(Summary!$B$30:$B$1105,INDIRECT($A$14&amp;ROW())),""),"")</f>
        <v/>
      </c>
      <c r="B804" s="34"/>
      <c r="C804" s="16"/>
      <c r="E804" s="15"/>
      <c r="F804" s="16"/>
      <c r="H804" s="15"/>
      <c r="I804" s="16"/>
      <c r="K804" s="15"/>
      <c r="L804" s="16"/>
      <c r="N804" s="15"/>
      <c r="O804" s="16"/>
      <c r="Q804" s="15"/>
      <c r="R804" s="16"/>
      <c r="T804" s="15"/>
      <c r="U804" s="16"/>
      <c r="W804" s="15"/>
      <c r="X804" s="16"/>
      <c r="Z804" s="15"/>
      <c r="AA804" s="16"/>
      <c r="AC804" s="15"/>
      <c r="AD804" s="16"/>
      <c r="AF804" s="15"/>
      <c r="AG804" s="16"/>
      <c r="AI804" s="15"/>
      <c r="AJ804" s="16"/>
      <c r="AL804" s="15"/>
      <c r="AM804" s="16"/>
      <c r="AO804" s="15"/>
      <c r="AP804" s="16"/>
      <c r="AR804" s="15"/>
      <c r="AS804" s="16"/>
      <c r="AU804" s="15"/>
      <c r="AV804" s="16"/>
      <c r="AX804" s="15"/>
      <c r="AY804" s="400"/>
      <c r="BA804" s="403"/>
      <c r="BB804" s="404"/>
      <c r="BD804" s="403"/>
      <c r="BE804" s="404"/>
      <c r="BG804" s="15"/>
      <c r="BH804" s="16"/>
      <c r="BJ804" s="15"/>
      <c r="BK804" s="45"/>
      <c r="BM804" s="15"/>
      <c r="BN804" s="16"/>
      <c r="BP804" s="15"/>
      <c r="BQ804" s="16"/>
      <c r="BS804" s="15"/>
      <c r="BT804" s="16"/>
      <c r="BV804" s="15"/>
      <c r="BW804" s="16"/>
      <c r="BY804" s="15"/>
      <c r="BZ804" s="16"/>
      <c r="CB804" s="15"/>
      <c r="CC804" s="16"/>
      <c r="CE804" s="15"/>
      <c r="CF804" s="16"/>
      <c r="CH804" s="15"/>
      <c r="CI804" s="16"/>
      <c r="CK804" s="234"/>
      <c r="CL804" s="235"/>
      <c r="CN804" s="15"/>
      <c r="CO804" s="16"/>
    </row>
    <row r="805" spans="1:93" ht="24.95" customHeight="1">
      <c r="A805" s="407" t="str">
        <f ca="1">IFERROR(IF(INDIRECT($A$14&amp;ROW())&lt;&gt;"",COUNTIF(Summary!$B$30:$B$1105,INDIRECT($A$14&amp;ROW())),""),"")</f>
        <v/>
      </c>
      <c r="B805" s="34"/>
      <c r="C805" s="16"/>
      <c r="E805" s="15"/>
      <c r="F805" s="16"/>
      <c r="H805" s="15"/>
      <c r="I805" s="16"/>
      <c r="K805" s="15"/>
      <c r="L805" s="16"/>
      <c r="N805" s="15"/>
      <c r="O805" s="16"/>
      <c r="Q805" s="15"/>
      <c r="R805" s="16"/>
      <c r="T805" s="15"/>
      <c r="U805" s="16"/>
      <c r="W805" s="15"/>
      <c r="X805" s="16"/>
      <c r="Z805" s="15"/>
      <c r="AA805" s="16"/>
      <c r="AC805" s="15"/>
      <c r="AD805" s="16"/>
      <c r="AF805" s="15"/>
      <c r="AG805" s="16"/>
      <c r="AI805" s="15"/>
      <c r="AJ805" s="16"/>
      <c r="AL805" s="15"/>
      <c r="AM805" s="16"/>
      <c r="AO805" s="15"/>
      <c r="AP805" s="16"/>
      <c r="AR805" s="15"/>
      <c r="AS805" s="16"/>
      <c r="AU805" s="15"/>
      <c r="AV805" s="16"/>
      <c r="AX805" s="15"/>
      <c r="AY805" s="400"/>
      <c r="BA805" s="403"/>
      <c r="BB805" s="404"/>
      <c r="BD805" s="403"/>
      <c r="BE805" s="404"/>
      <c r="BG805" s="15"/>
      <c r="BH805" s="16"/>
      <c r="BJ805" s="15"/>
      <c r="BK805" s="45"/>
      <c r="BM805" s="15"/>
      <c r="BN805" s="16"/>
      <c r="BP805" s="15"/>
      <c r="BQ805" s="16"/>
      <c r="BS805" s="15"/>
      <c r="BT805" s="16"/>
      <c r="BV805" s="15"/>
      <c r="BW805" s="16"/>
      <c r="BY805" s="15"/>
      <c r="BZ805" s="16"/>
      <c r="CB805" s="15"/>
      <c r="CC805" s="16"/>
      <c r="CE805" s="15"/>
      <c r="CF805" s="16"/>
      <c r="CH805" s="15"/>
      <c r="CI805" s="16"/>
      <c r="CK805" s="234"/>
      <c r="CL805" s="235"/>
      <c r="CN805" s="15"/>
      <c r="CO805" s="16"/>
    </row>
    <row r="806" spans="1:93" ht="24.95" customHeight="1">
      <c r="A806" s="407" t="str">
        <f ca="1">IFERROR(IF(INDIRECT($A$14&amp;ROW())&lt;&gt;"",COUNTIF(Summary!$B$30:$B$1105,INDIRECT($A$14&amp;ROW())),""),"")</f>
        <v/>
      </c>
      <c r="B806" s="34"/>
      <c r="C806" s="16"/>
      <c r="E806" s="15"/>
      <c r="F806" s="16"/>
      <c r="H806" s="15"/>
      <c r="I806" s="16"/>
      <c r="K806" s="15"/>
      <c r="L806" s="16"/>
      <c r="N806" s="15"/>
      <c r="O806" s="16"/>
      <c r="Q806" s="15"/>
      <c r="R806" s="16"/>
      <c r="T806" s="15"/>
      <c r="U806" s="16"/>
      <c r="W806" s="15"/>
      <c r="X806" s="16"/>
      <c r="Z806" s="15"/>
      <c r="AA806" s="16"/>
      <c r="AC806" s="15"/>
      <c r="AD806" s="16"/>
      <c r="AF806" s="15"/>
      <c r="AG806" s="16"/>
      <c r="AI806" s="15"/>
      <c r="AJ806" s="16"/>
      <c r="AL806" s="15"/>
      <c r="AM806" s="16"/>
      <c r="AO806" s="15"/>
      <c r="AP806" s="16"/>
      <c r="AR806" s="15"/>
      <c r="AS806" s="16"/>
      <c r="AU806" s="15"/>
      <c r="AV806" s="16"/>
      <c r="AX806" s="15"/>
      <c r="AY806" s="400"/>
      <c r="BA806" s="403"/>
      <c r="BB806" s="404"/>
      <c r="BD806" s="403"/>
      <c r="BE806" s="404"/>
      <c r="BG806" s="15"/>
      <c r="BH806" s="16"/>
      <c r="BJ806" s="15"/>
      <c r="BK806" s="45"/>
      <c r="BM806" s="15"/>
      <c r="BN806" s="16"/>
      <c r="BP806" s="15"/>
      <c r="BQ806" s="16"/>
      <c r="BS806" s="15"/>
      <c r="BT806" s="16"/>
      <c r="BV806" s="15"/>
      <c r="BW806" s="16"/>
      <c r="BY806" s="15"/>
      <c r="BZ806" s="16"/>
      <c r="CB806" s="15"/>
      <c r="CC806" s="16"/>
      <c r="CE806" s="15"/>
      <c r="CF806" s="16"/>
      <c r="CH806" s="15"/>
      <c r="CI806" s="16"/>
      <c r="CK806" s="234"/>
      <c r="CL806" s="235"/>
      <c r="CN806" s="15"/>
      <c r="CO806" s="16"/>
    </row>
    <row r="807" spans="1:93" ht="24.95" customHeight="1">
      <c r="A807" s="407" t="str">
        <f ca="1">IFERROR(IF(INDIRECT($A$14&amp;ROW())&lt;&gt;"",COUNTIF(Summary!$B$30:$B$1105,INDIRECT($A$14&amp;ROW())),""),"")</f>
        <v/>
      </c>
      <c r="B807" s="34"/>
      <c r="C807" s="16"/>
      <c r="E807" s="15"/>
      <c r="F807" s="16"/>
      <c r="H807" s="15"/>
      <c r="I807" s="16"/>
      <c r="K807" s="15"/>
      <c r="L807" s="16"/>
      <c r="N807" s="15"/>
      <c r="O807" s="16"/>
      <c r="Q807" s="15"/>
      <c r="R807" s="16"/>
      <c r="T807" s="15"/>
      <c r="U807" s="16"/>
      <c r="W807" s="15"/>
      <c r="X807" s="16"/>
      <c r="Z807" s="15"/>
      <c r="AA807" s="16"/>
      <c r="AC807" s="15"/>
      <c r="AD807" s="16"/>
      <c r="AF807" s="15"/>
      <c r="AG807" s="16"/>
      <c r="AI807" s="15"/>
      <c r="AJ807" s="16"/>
      <c r="AL807" s="15"/>
      <c r="AM807" s="16"/>
      <c r="AO807" s="15"/>
      <c r="AP807" s="16"/>
      <c r="AR807" s="15"/>
      <c r="AS807" s="16"/>
      <c r="AU807" s="15"/>
      <c r="AV807" s="16"/>
      <c r="AX807" s="15"/>
      <c r="AY807" s="400"/>
      <c r="BA807" s="403"/>
      <c r="BB807" s="404"/>
      <c r="BD807" s="403"/>
      <c r="BE807" s="404"/>
      <c r="BG807" s="15"/>
      <c r="BH807" s="16"/>
      <c r="BJ807" s="15"/>
      <c r="BK807" s="45"/>
      <c r="BM807" s="15"/>
      <c r="BN807" s="16"/>
      <c r="BP807" s="15"/>
      <c r="BQ807" s="16"/>
      <c r="BS807" s="15"/>
      <c r="BT807" s="16"/>
      <c r="BV807" s="15"/>
      <c r="BW807" s="16"/>
      <c r="BY807" s="15"/>
      <c r="BZ807" s="16"/>
      <c r="CB807" s="15"/>
      <c r="CC807" s="16"/>
      <c r="CE807" s="15"/>
      <c r="CF807" s="16"/>
      <c r="CH807" s="15"/>
      <c r="CI807" s="16"/>
      <c r="CK807" s="234"/>
      <c r="CL807" s="235"/>
      <c r="CN807" s="15"/>
      <c r="CO807" s="16"/>
    </row>
    <row r="808" spans="1:93" ht="24.95" customHeight="1">
      <c r="A808" s="407" t="str">
        <f ca="1">IFERROR(IF(INDIRECT($A$14&amp;ROW())&lt;&gt;"",COUNTIF(Summary!$B$30:$B$1105,INDIRECT($A$14&amp;ROW())),""),"")</f>
        <v/>
      </c>
      <c r="B808" s="34"/>
      <c r="C808" s="16"/>
      <c r="E808" s="15"/>
      <c r="F808" s="16"/>
      <c r="H808" s="15"/>
      <c r="I808" s="16"/>
      <c r="K808" s="15"/>
      <c r="L808" s="16"/>
      <c r="N808" s="15"/>
      <c r="O808" s="16"/>
      <c r="Q808" s="15"/>
      <c r="R808" s="16"/>
      <c r="T808" s="15"/>
      <c r="U808" s="16"/>
      <c r="W808" s="15"/>
      <c r="X808" s="16"/>
      <c r="Z808" s="15"/>
      <c r="AA808" s="16"/>
      <c r="AC808" s="15"/>
      <c r="AD808" s="16"/>
      <c r="AF808" s="15"/>
      <c r="AG808" s="16"/>
      <c r="AI808" s="15"/>
      <c r="AJ808" s="16"/>
      <c r="AL808" s="15"/>
      <c r="AM808" s="16"/>
      <c r="AO808" s="15"/>
      <c r="AP808" s="16"/>
      <c r="AR808" s="15"/>
      <c r="AS808" s="16"/>
      <c r="AU808" s="15"/>
      <c r="AV808" s="16"/>
      <c r="AX808" s="15"/>
      <c r="AY808" s="400"/>
      <c r="BA808" s="403"/>
      <c r="BB808" s="404"/>
      <c r="BD808" s="403"/>
      <c r="BE808" s="404"/>
      <c r="BG808" s="15"/>
      <c r="BH808" s="16"/>
      <c r="BJ808" s="15"/>
      <c r="BK808" s="45"/>
      <c r="BM808" s="15"/>
      <c r="BN808" s="16"/>
      <c r="BP808" s="15"/>
      <c r="BQ808" s="16"/>
      <c r="BS808" s="15"/>
      <c r="BT808" s="16"/>
      <c r="BV808" s="15"/>
      <c r="BW808" s="16"/>
      <c r="BY808" s="15"/>
      <c r="BZ808" s="16"/>
      <c r="CB808" s="15"/>
      <c r="CC808" s="16"/>
      <c r="CE808" s="15"/>
      <c r="CF808" s="16"/>
      <c r="CH808" s="15"/>
      <c r="CI808" s="16"/>
      <c r="CK808" s="234"/>
      <c r="CL808" s="235"/>
      <c r="CN808" s="15"/>
      <c r="CO808" s="16"/>
    </row>
    <row r="809" spans="1:93" ht="24.95" customHeight="1">
      <c r="A809" s="407" t="str">
        <f ca="1">IFERROR(IF(INDIRECT($A$14&amp;ROW())&lt;&gt;"",COUNTIF(Summary!$B$30:$B$1105,INDIRECT($A$14&amp;ROW())),""),"")</f>
        <v/>
      </c>
      <c r="B809" s="34"/>
      <c r="C809" s="16"/>
      <c r="E809" s="15"/>
      <c r="F809" s="16"/>
      <c r="H809" s="15"/>
      <c r="I809" s="16"/>
      <c r="K809" s="15"/>
      <c r="L809" s="16"/>
      <c r="N809" s="15"/>
      <c r="O809" s="16"/>
      <c r="Q809" s="15"/>
      <c r="R809" s="16"/>
      <c r="T809" s="15"/>
      <c r="U809" s="16"/>
      <c r="W809" s="15"/>
      <c r="X809" s="16"/>
      <c r="Z809" s="15"/>
      <c r="AA809" s="16"/>
      <c r="AC809" s="15"/>
      <c r="AD809" s="16"/>
      <c r="AF809" s="15"/>
      <c r="AG809" s="16"/>
      <c r="AI809" s="15"/>
      <c r="AJ809" s="16"/>
      <c r="AL809" s="15"/>
      <c r="AM809" s="16"/>
      <c r="AO809" s="15"/>
      <c r="AP809" s="16"/>
      <c r="AR809" s="15"/>
      <c r="AS809" s="16"/>
      <c r="AU809" s="15"/>
      <c r="AV809" s="16"/>
      <c r="AX809" s="15"/>
      <c r="AY809" s="400"/>
      <c r="BA809" s="403"/>
      <c r="BB809" s="404"/>
      <c r="BD809" s="403"/>
      <c r="BE809" s="404"/>
      <c r="BG809" s="15"/>
      <c r="BH809" s="16"/>
      <c r="BJ809" s="15"/>
      <c r="BK809" s="45"/>
      <c r="BM809" s="15"/>
      <c r="BN809" s="16"/>
      <c r="BP809" s="15"/>
      <c r="BQ809" s="16"/>
      <c r="BS809" s="15"/>
      <c r="BT809" s="16"/>
      <c r="BV809" s="15"/>
      <c r="BW809" s="16"/>
      <c r="BY809" s="15"/>
      <c r="BZ809" s="16"/>
      <c r="CB809" s="15"/>
      <c r="CC809" s="16"/>
      <c r="CE809" s="15"/>
      <c r="CF809" s="16"/>
      <c r="CH809" s="15"/>
      <c r="CI809" s="16"/>
      <c r="CK809" s="234"/>
      <c r="CL809" s="235"/>
      <c r="CN809" s="15"/>
      <c r="CO809" s="16"/>
    </row>
    <row r="810" spans="1:93" ht="24.95" customHeight="1">
      <c r="A810" s="407" t="str">
        <f ca="1">IFERROR(IF(INDIRECT($A$14&amp;ROW())&lt;&gt;"",COUNTIF(Summary!$B$30:$B$1105,INDIRECT($A$14&amp;ROW())),""),"")</f>
        <v/>
      </c>
      <c r="B810" s="34"/>
      <c r="C810" s="16"/>
      <c r="E810" s="15"/>
      <c r="F810" s="16"/>
      <c r="H810" s="15"/>
      <c r="I810" s="16"/>
      <c r="K810" s="15"/>
      <c r="L810" s="16"/>
      <c r="N810" s="15"/>
      <c r="O810" s="16"/>
      <c r="Q810" s="15"/>
      <c r="R810" s="16"/>
      <c r="T810" s="15"/>
      <c r="U810" s="16"/>
      <c r="W810" s="15"/>
      <c r="X810" s="16"/>
      <c r="Z810" s="15"/>
      <c r="AA810" s="16"/>
      <c r="AC810" s="15"/>
      <c r="AD810" s="16"/>
      <c r="AF810" s="15"/>
      <c r="AG810" s="16"/>
      <c r="AI810" s="15"/>
      <c r="AJ810" s="16"/>
      <c r="AL810" s="15"/>
      <c r="AM810" s="16"/>
      <c r="AO810" s="15"/>
      <c r="AP810" s="16"/>
      <c r="AR810" s="15"/>
      <c r="AS810" s="16"/>
      <c r="AU810" s="15"/>
      <c r="AV810" s="16"/>
      <c r="AX810" s="15"/>
      <c r="AY810" s="400"/>
      <c r="BA810" s="403"/>
      <c r="BB810" s="404"/>
      <c r="BD810" s="403"/>
      <c r="BE810" s="404"/>
      <c r="BG810" s="15"/>
      <c r="BH810" s="16"/>
      <c r="BJ810" s="15"/>
      <c r="BK810" s="45"/>
      <c r="BM810" s="15"/>
      <c r="BN810" s="16"/>
      <c r="BP810" s="15"/>
      <c r="BQ810" s="16"/>
      <c r="BS810" s="15"/>
      <c r="BT810" s="16"/>
      <c r="BV810" s="15"/>
      <c r="BW810" s="16"/>
      <c r="BY810" s="15"/>
      <c r="BZ810" s="16"/>
      <c r="CB810" s="15"/>
      <c r="CC810" s="16"/>
      <c r="CE810" s="15"/>
      <c r="CF810" s="16"/>
      <c r="CH810" s="15"/>
      <c r="CI810" s="16"/>
      <c r="CK810" s="234"/>
      <c r="CL810" s="235"/>
      <c r="CN810" s="15"/>
      <c r="CO810" s="16"/>
    </row>
    <row r="811" spans="1:93" ht="24.95" customHeight="1">
      <c r="A811" s="407" t="str">
        <f ca="1">IFERROR(IF(INDIRECT($A$14&amp;ROW())&lt;&gt;"",COUNTIF(Summary!$B$30:$B$1105,INDIRECT($A$14&amp;ROW())),""),"")</f>
        <v/>
      </c>
      <c r="B811" s="34"/>
      <c r="C811" s="16"/>
      <c r="E811" s="15"/>
      <c r="F811" s="16"/>
      <c r="H811" s="15"/>
      <c r="I811" s="16"/>
      <c r="K811" s="15"/>
      <c r="L811" s="16"/>
      <c r="N811" s="15"/>
      <c r="O811" s="16"/>
      <c r="Q811" s="15"/>
      <c r="R811" s="16"/>
      <c r="T811" s="15"/>
      <c r="U811" s="16"/>
      <c r="W811" s="15"/>
      <c r="X811" s="16"/>
      <c r="Z811" s="15"/>
      <c r="AA811" s="16"/>
      <c r="AC811" s="15"/>
      <c r="AD811" s="16"/>
      <c r="AF811" s="15"/>
      <c r="AG811" s="16"/>
      <c r="AI811" s="15"/>
      <c r="AJ811" s="16"/>
      <c r="AL811" s="15"/>
      <c r="AM811" s="16"/>
      <c r="AO811" s="15"/>
      <c r="AP811" s="16"/>
      <c r="AR811" s="15"/>
      <c r="AS811" s="16"/>
      <c r="AU811" s="15"/>
      <c r="AV811" s="16"/>
      <c r="AX811" s="15"/>
      <c r="AY811" s="400"/>
      <c r="BA811" s="403"/>
      <c r="BB811" s="404"/>
      <c r="BD811" s="403"/>
      <c r="BE811" s="404"/>
      <c r="BG811" s="15"/>
      <c r="BH811" s="16"/>
      <c r="BJ811" s="15"/>
      <c r="BK811" s="45"/>
      <c r="BM811" s="15"/>
      <c r="BN811" s="16"/>
      <c r="BP811" s="15"/>
      <c r="BQ811" s="16"/>
      <c r="BS811" s="15"/>
      <c r="BT811" s="16"/>
      <c r="BV811" s="15"/>
      <c r="BW811" s="16"/>
      <c r="BY811" s="15"/>
      <c r="BZ811" s="16"/>
      <c r="CB811" s="15"/>
      <c r="CC811" s="16"/>
      <c r="CE811" s="15"/>
      <c r="CF811" s="16"/>
      <c r="CH811" s="15"/>
      <c r="CI811" s="16"/>
      <c r="CK811" s="234"/>
      <c r="CL811" s="235"/>
      <c r="CN811" s="15"/>
      <c r="CO811" s="16"/>
    </row>
    <row r="812" spans="1:93" ht="24.95" customHeight="1">
      <c r="A812" s="407" t="str">
        <f ca="1">IFERROR(IF(INDIRECT($A$14&amp;ROW())&lt;&gt;"",COUNTIF(Summary!$B$30:$B$1105,INDIRECT($A$14&amp;ROW())),""),"")</f>
        <v/>
      </c>
      <c r="B812" s="34"/>
      <c r="C812" s="16"/>
      <c r="E812" s="15"/>
      <c r="F812" s="16"/>
      <c r="H812" s="15"/>
      <c r="I812" s="16"/>
      <c r="K812" s="15"/>
      <c r="L812" s="16"/>
      <c r="N812" s="15"/>
      <c r="O812" s="16"/>
      <c r="Q812" s="15"/>
      <c r="R812" s="16"/>
      <c r="T812" s="15"/>
      <c r="U812" s="16"/>
      <c r="W812" s="15"/>
      <c r="X812" s="16"/>
      <c r="Z812" s="15"/>
      <c r="AA812" s="16"/>
      <c r="AC812" s="15"/>
      <c r="AD812" s="16"/>
      <c r="AF812" s="15"/>
      <c r="AG812" s="16"/>
      <c r="AI812" s="15"/>
      <c r="AJ812" s="16"/>
      <c r="AL812" s="15"/>
      <c r="AM812" s="16"/>
      <c r="AO812" s="15"/>
      <c r="AP812" s="16"/>
      <c r="AR812" s="15"/>
      <c r="AS812" s="16"/>
      <c r="AU812" s="15"/>
      <c r="AV812" s="16"/>
      <c r="AX812" s="15"/>
      <c r="AY812" s="400"/>
      <c r="BA812" s="403"/>
      <c r="BB812" s="404"/>
      <c r="BD812" s="403"/>
      <c r="BE812" s="404"/>
      <c r="BG812" s="15"/>
      <c r="BH812" s="16"/>
      <c r="BJ812" s="15"/>
      <c r="BK812" s="45"/>
      <c r="BM812" s="15"/>
      <c r="BN812" s="16"/>
      <c r="BP812" s="15"/>
      <c r="BQ812" s="16"/>
      <c r="BS812" s="15"/>
      <c r="BT812" s="16"/>
      <c r="BV812" s="15"/>
      <c r="BW812" s="16"/>
      <c r="BY812" s="15"/>
      <c r="BZ812" s="16"/>
      <c r="CB812" s="15"/>
      <c r="CC812" s="16"/>
      <c r="CE812" s="15"/>
      <c r="CF812" s="16"/>
      <c r="CH812" s="15"/>
      <c r="CI812" s="16"/>
      <c r="CK812" s="234"/>
      <c r="CL812" s="235"/>
      <c r="CN812" s="15"/>
      <c r="CO812" s="16"/>
    </row>
    <row r="813" spans="1:93" ht="24.95" customHeight="1">
      <c r="A813" s="407" t="str">
        <f ca="1">IFERROR(IF(INDIRECT($A$14&amp;ROW())&lt;&gt;"",COUNTIF(Summary!$B$30:$B$1105,INDIRECT($A$14&amp;ROW())),""),"")</f>
        <v/>
      </c>
      <c r="B813" s="34"/>
      <c r="C813" s="16"/>
      <c r="E813" s="15"/>
      <c r="F813" s="16"/>
      <c r="H813" s="15"/>
      <c r="I813" s="16"/>
      <c r="K813" s="15"/>
      <c r="L813" s="16"/>
      <c r="N813" s="15"/>
      <c r="O813" s="16"/>
      <c r="Q813" s="15"/>
      <c r="R813" s="16"/>
      <c r="T813" s="15"/>
      <c r="U813" s="16"/>
      <c r="W813" s="15"/>
      <c r="X813" s="16"/>
      <c r="Z813" s="15"/>
      <c r="AA813" s="16"/>
      <c r="AC813" s="15"/>
      <c r="AD813" s="16"/>
      <c r="AF813" s="15"/>
      <c r="AG813" s="16"/>
      <c r="AI813" s="15"/>
      <c r="AJ813" s="16"/>
      <c r="AL813" s="15"/>
      <c r="AM813" s="16"/>
      <c r="AO813" s="15"/>
      <c r="AP813" s="16"/>
      <c r="AR813" s="15"/>
      <c r="AS813" s="16"/>
      <c r="AU813" s="15"/>
      <c r="AV813" s="16"/>
      <c r="AX813" s="15"/>
      <c r="AY813" s="400"/>
      <c r="BA813" s="403"/>
      <c r="BB813" s="404"/>
      <c r="BD813" s="403"/>
      <c r="BE813" s="404"/>
      <c r="BG813" s="15"/>
      <c r="BH813" s="16"/>
      <c r="BJ813" s="15"/>
      <c r="BK813" s="45"/>
      <c r="BM813" s="15"/>
      <c r="BN813" s="16"/>
      <c r="BP813" s="15"/>
      <c r="BQ813" s="16"/>
      <c r="BS813" s="15"/>
      <c r="BT813" s="16"/>
      <c r="BV813" s="15"/>
      <c r="BW813" s="16"/>
      <c r="BY813" s="15"/>
      <c r="BZ813" s="16"/>
      <c r="CB813" s="15"/>
      <c r="CC813" s="16"/>
      <c r="CE813" s="15"/>
      <c r="CF813" s="16"/>
      <c r="CH813" s="15"/>
      <c r="CI813" s="16"/>
      <c r="CK813" s="234"/>
      <c r="CL813" s="235"/>
      <c r="CN813" s="15"/>
      <c r="CO813" s="16"/>
    </row>
    <row r="814" spans="1:93" ht="24.95" customHeight="1">
      <c r="A814" s="407" t="str">
        <f ca="1">IFERROR(IF(INDIRECT($A$14&amp;ROW())&lt;&gt;"",COUNTIF(Summary!$B$30:$B$1105,INDIRECT($A$14&amp;ROW())),""),"")</f>
        <v/>
      </c>
      <c r="B814" s="34"/>
      <c r="C814" s="16"/>
      <c r="E814" s="15"/>
      <c r="F814" s="16"/>
      <c r="H814" s="15"/>
      <c r="I814" s="16"/>
      <c r="K814" s="15"/>
      <c r="L814" s="16"/>
      <c r="N814" s="15"/>
      <c r="O814" s="16"/>
      <c r="Q814" s="15"/>
      <c r="R814" s="16"/>
      <c r="T814" s="15"/>
      <c r="U814" s="16"/>
      <c r="W814" s="15"/>
      <c r="X814" s="16"/>
      <c r="Z814" s="15"/>
      <c r="AA814" s="16"/>
      <c r="AC814" s="15"/>
      <c r="AD814" s="16"/>
      <c r="AF814" s="15"/>
      <c r="AG814" s="16"/>
      <c r="AI814" s="15"/>
      <c r="AJ814" s="16"/>
      <c r="AL814" s="15"/>
      <c r="AM814" s="16"/>
      <c r="AO814" s="15"/>
      <c r="AP814" s="16"/>
      <c r="AR814" s="15"/>
      <c r="AS814" s="16"/>
      <c r="AU814" s="15"/>
      <c r="AV814" s="16"/>
      <c r="AX814" s="15"/>
      <c r="AY814" s="400"/>
      <c r="BA814" s="403"/>
      <c r="BB814" s="404"/>
      <c r="BD814" s="403"/>
      <c r="BE814" s="404"/>
      <c r="BG814" s="15"/>
      <c r="BH814" s="16"/>
      <c r="BJ814" s="15"/>
      <c r="BK814" s="45"/>
      <c r="BM814" s="15"/>
      <c r="BN814" s="16"/>
      <c r="BP814" s="15"/>
      <c r="BQ814" s="16"/>
      <c r="BS814" s="15"/>
      <c r="BT814" s="16"/>
      <c r="BV814" s="15"/>
      <c r="BW814" s="16"/>
      <c r="BY814" s="15"/>
      <c r="BZ814" s="16"/>
      <c r="CB814" s="15"/>
      <c r="CC814" s="16"/>
      <c r="CE814" s="15"/>
      <c r="CF814" s="16"/>
      <c r="CH814" s="15"/>
      <c r="CI814" s="16"/>
      <c r="CK814" s="234"/>
      <c r="CL814" s="235"/>
      <c r="CN814" s="15"/>
      <c r="CO814" s="16"/>
    </row>
    <row r="815" spans="1:93" ht="24.95" customHeight="1">
      <c r="A815" s="407" t="str">
        <f ca="1">IFERROR(IF(INDIRECT($A$14&amp;ROW())&lt;&gt;"",COUNTIF(Summary!$B$30:$B$1105,INDIRECT($A$14&amp;ROW())),""),"")</f>
        <v/>
      </c>
      <c r="B815" s="34"/>
      <c r="C815" s="16"/>
      <c r="E815" s="15"/>
      <c r="F815" s="16"/>
      <c r="H815" s="15"/>
      <c r="I815" s="16"/>
      <c r="K815" s="15"/>
      <c r="L815" s="16"/>
      <c r="N815" s="15"/>
      <c r="O815" s="16"/>
      <c r="Q815" s="15"/>
      <c r="R815" s="16"/>
      <c r="T815" s="15"/>
      <c r="U815" s="16"/>
      <c r="W815" s="15"/>
      <c r="X815" s="16"/>
      <c r="Z815" s="15"/>
      <c r="AA815" s="16"/>
      <c r="AC815" s="15"/>
      <c r="AD815" s="16"/>
      <c r="AF815" s="15"/>
      <c r="AG815" s="16"/>
      <c r="AI815" s="15"/>
      <c r="AJ815" s="16"/>
      <c r="AL815" s="15"/>
      <c r="AM815" s="16"/>
      <c r="AO815" s="15"/>
      <c r="AP815" s="16"/>
      <c r="AR815" s="15"/>
      <c r="AS815" s="16"/>
      <c r="AU815" s="15"/>
      <c r="AV815" s="16"/>
      <c r="AX815" s="15"/>
      <c r="AY815" s="400"/>
      <c r="BA815" s="403"/>
      <c r="BB815" s="404"/>
      <c r="BD815" s="403"/>
      <c r="BE815" s="404"/>
      <c r="BG815" s="15"/>
      <c r="BH815" s="16"/>
      <c r="BJ815" s="15"/>
      <c r="BK815" s="45"/>
      <c r="BM815" s="15"/>
      <c r="BN815" s="16"/>
      <c r="BP815" s="15"/>
      <c r="BQ815" s="16"/>
      <c r="BS815" s="15"/>
      <c r="BT815" s="16"/>
      <c r="BV815" s="15"/>
      <c r="BW815" s="16"/>
      <c r="BY815" s="15"/>
      <c r="BZ815" s="16"/>
      <c r="CB815" s="15"/>
      <c r="CC815" s="16"/>
      <c r="CE815" s="15"/>
      <c r="CF815" s="16"/>
      <c r="CH815" s="15"/>
      <c r="CI815" s="16"/>
      <c r="CK815" s="234"/>
      <c r="CL815" s="235"/>
      <c r="CN815" s="15"/>
      <c r="CO815" s="16"/>
    </row>
    <row r="816" spans="1:93" ht="24.95" customHeight="1">
      <c r="A816" s="407" t="str">
        <f ca="1">IFERROR(IF(INDIRECT($A$14&amp;ROW())&lt;&gt;"",COUNTIF(Summary!$B$30:$B$1105,INDIRECT($A$14&amp;ROW())),""),"")</f>
        <v/>
      </c>
      <c r="B816" s="34"/>
      <c r="C816" s="16"/>
      <c r="E816" s="15"/>
      <c r="F816" s="16"/>
      <c r="H816" s="15"/>
      <c r="I816" s="16"/>
      <c r="K816" s="15"/>
      <c r="L816" s="16"/>
      <c r="N816" s="15"/>
      <c r="O816" s="16"/>
      <c r="Q816" s="15"/>
      <c r="R816" s="16"/>
      <c r="T816" s="15"/>
      <c r="U816" s="16"/>
      <c r="W816" s="15"/>
      <c r="X816" s="16"/>
      <c r="Z816" s="15"/>
      <c r="AA816" s="16"/>
      <c r="AC816" s="15"/>
      <c r="AD816" s="16"/>
      <c r="AF816" s="15"/>
      <c r="AG816" s="16"/>
      <c r="AI816" s="15"/>
      <c r="AJ816" s="16"/>
      <c r="AL816" s="15"/>
      <c r="AM816" s="16"/>
      <c r="AO816" s="15"/>
      <c r="AP816" s="16"/>
      <c r="AR816" s="15"/>
      <c r="AS816" s="16"/>
      <c r="AU816" s="15"/>
      <c r="AV816" s="16"/>
      <c r="AX816" s="15"/>
      <c r="AY816" s="400"/>
      <c r="BA816" s="403"/>
      <c r="BB816" s="404"/>
      <c r="BD816" s="403"/>
      <c r="BE816" s="404"/>
      <c r="BG816" s="15"/>
      <c r="BH816" s="16"/>
      <c r="BJ816" s="15"/>
      <c r="BK816" s="45"/>
      <c r="BM816" s="15"/>
      <c r="BN816" s="16"/>
      <c r="BP816" s="15"/>
      <c r="BQ816" s="16"/>
      <c r="BS816" s="15"/>
      <c r="BT816" s="16"/>
      <c r="BV816" s="15"/>
      <c r="BW816" s="16"/>
      <c r="BY816" s="15"/>
      <c r="BZ816" s="16"/>
      <c r="CB816" s="15"/>
      <c r="CC816" s="16"/>
      <c r="CE816" s="15"/>
      <c r="CF816" s="16"/>
      <c r="CH816" s="15"/>
      <c r="CI816" s="16"/>
      <c r="CK816" s="234"/>
      <c r="CL816" s="235"/>
      <c r="CN816" s="15"/>
      <c r="CO816" s="16"/>
    </row>
    <row r="817" spans="1:93" ht="24.95" customHeight="1">
      <c r="A817" s="407" t="str">
        <f ca="1">IFERROR(IF(INDIRECT($A$14&amp;ROW())&lt;&gt;"",COUNTIF(Summary!$B$30:$B$1105,INDIRECT($A$14&amp;ROW())),""),"")</f>
        <v/>
      </c>
      <c r="B817" s="34"/>
      <c r="C817" s="16"/>
      <c r="E817" s="15"/>
      <c r="F817" s="16"/>
      <c r="H817" s="15"/>
      <c r="I817" s="16"/>
      <c r="K817" s="15"/>
      <c r="L817" s="16"/>
      <c r="N817" s="15"/>
      <c r="O817" s="16"/>
      <c r="Q817" s="15"/>
      <c r="R817" s="16"/>
      <c r="T817" s="15"/>
      <c r="U817" s="16"/>
      <c r="W817" s="15"/>
      <c r="X817" s="16"/>
      <c r="Z817" s="15"/>
      <c r="AA817" s="16"/>
      <c r="AC817" s="15"/>
      <c r="AD817" s="16"/>
      <c r="AF817" s="15"/>
      <c r="AG817" s="16"/>
      <c r="AI817" s="15"/>
      <c r="AJ817" s="16"/>
      <c r="AL817" s="15"/>
      <c r="AM817" s="16"/>
      <c r="AO817" s="15"/>
      <c r="AP817" s="16"/>
      <c r="AR817" s="15"/>
      <c r="AS817" s="16"/>
      <c r="AU817" s="15"/>
      <c r="AV817" s="16"/>
      <c r="AX817" s="15"/>
      <c r="AY817" s="400"/>
      <c r="BA817" s="403"/>
      <c r="BB817" s="404"/>
      <c r="BD817" s="403"/>
      <c r="BE817" s="404"/>
      <c r="BG817" s="15"/>
      <c r="BH817" s="16"/>
      <c r="BJ817" s="15"/>
      <c r="BK817" s="45"/>
      <c r="BM817" s="15"/>
      <c r="BN817" s="16"/>
      <c r="BP817" s="15"/>
      <c r="BQ817" s="16"/>
      <c r="BS817" s="15"/>
      <c r="BT817" s="16"/>
      <c r="BV817" s="15"/>
      <c r="BW817" s="16"/>
      <c r="BY817" s="15"/>
      <c r="BZ817" s="16"/>
      <c r="CB817" s="15"/>
      <c r="CC817" s="16"/>
      <c r="CE817" s="15"/>
      <c r="CF817" s="16"/>
      <c r="CH817" s="15"/>
      <c r="CI817" s="16"/>
      <c r="CK817" s="234"/>
      <c r="CL817" s="235"/>
      <c r="CN817" s="15"/>
      <c r="CO817" s="16"/>
    </row>
    <row r="818" spans="1:93" ht="24.95" customHeight="1">
      <c r="A818" s="407" t="str">
        <f ca="1">IFERROR(IF(INDIRECT($A$14&amp;ROW())&lt;&gt;"",COUNTIF(Summary!$B$30:$B$1105,INDIRECT($A$14&amp;ROW())),""),"")</f>
        <v/>
      </c>
      <c r="B818" s="34"/>
      <c r="C818" s="16"/>
      <c r="E818" s="15"/>
      <c r="F818" s="16"/>
      <c r="H818" s="15"/>
      <c r="I818" s="16"/>
      <c r="K818" s="15"/>
      <c r="L818" s="16"/>
      <c r="N818" s="15"/>
      <c r="O818" s="16"/>
      <c r="Q818" s="15"/>
      <c r="R818" s="16"/>
      <c r="T818" s="15"/>
      <c r="U818" s="16"/>
      <c r="W818" s="15"/>
      <c r="X818" s="16"/>
      <c r="Z818" s="15"/>
      <c r="AA818" s="16"/>
      <c r="AC818" s="15"/>
      <c r="AD818" s="16"/>
      <c r="AF818" s="15"/>
      <c r="AG818" s="16"/>
      <c r="AI818" s="15"/>
      <c r="AJ818" s="16"/>
      <c r="AL818" s="15"/>
      <c r="AM818" s="16"/>
      <c r="AO818" s="15"/>
      <c r="AP818" s="16"/>
      <c r="AR818" s="15"/>
      <c r="AS818" s="16"/>
      <c r="AU818" s="15"/>
      <c r="AV818" s="16"/>
      <c r="AX818" s="15"/>
      <c r="AY818" s="400"/>
      <c r="BA818" s="403"/>
      <c r="BB818" s="404"/>
      <c r="BD818" s="403"/>
      <c r="BE818" s="404"/>
      <c r="BG818" s="15"/>
      <c r="BH818" s="16"/>
      <c r="BJ818" s="15"/>
      <c r="BK818" s="45"/>
      <c r="BM818" s="15"/>
      <c r="BN818" s="16"/>
      <c r="BP818" s="15"/>
      <c r="BQ818" s="16"/>
      <c r="BS818" s="15"/>
      <c r="BT818" s="16"/>
      <c r="BV818" s="15"/>
      <c r="BW818" s="16"/>
      <c r="BY818" s="15"/>
      <c r="BZ818" s="16"/>
      <c r="CB818" s="15"/>
      <c r="CC818" s="16"/>
      <c r="CE818" s="15"/>
      <c r="CF818" s="16"/>
      <c r="CH818" s="15"/>
      <c r="CI818" s="16"/>
      <c r="CK818" s="234"/>
      <c r="CL818" s="235"/>
      <c r="CN818" s="15"/>
      <c r="CO818" s="16"/>
    </row>
    <row r="819" spans="1:93" ht="24.95" customHeight="1">
      <c r="A819" s="407" t="str">
        <f ca="1">IFERROR(IF(INDIRECT($A$14&amp;ROW())&lt;&gt;"",COUNTIF(Summary!$B$30:$B$1105,INDIRECT($A$14&amp;ROW())),""),"")</f>
        <v/>
      </c>
      <c r="B819" s="34"/>
      <c r="C819" s="16"/>
      <c r="E819" s="15"/>
      <c r="F819" s="16"/>
      <c r="H819" s="15"/>
      <c r="I819" s="16"/>
      <c r="K819" s="15"/>
      <c r="L819" s="16"/>
      <c r="N819" s="15"/>
      <c r="O819" s="16"/>
      <c r="Q819" s="15"/>
      <c r="R819" s="16"/>
      <c r="T819" s="15"/>
      <c r="U819" s="16"/>
      <c r="W819" s="15"/>
      <c r="X819" s="16"/>
      <c r="Z819" s="15"/>
      <c r="AA819" s="16"/>
      <c r="AC819" s="15"/>
      <c r="AD819" s="16"/>
      <c r="AF819" s="15"/>
      <c r="AG819" s="16"/>
      <c r="AI819" s="15"/>
      <c r="AJ819" s="16"/>
      <c r="AL819" s="15"/>
      <c r="AM819" s="16"/>
      <c r="AO819" s="15"/>
      <c r="AP819" s="16"/>
      <c r="AR819" s="15"/>
      <c r="AS819" s="16"/>
      <c r="AU819" s="15"/>
      <c r="AV819" s="16"/>
      <c r="AX819" s="15"/>
      <c r="AY819" s="400"/>
      <c r="BA819" s="403"/>
      <c r="BB819" s="404"/>
      <c r="BD819" s="403"/>
      <c r="BE819" s="404"/>
      <c r="BG819" s="15"/>
      <c r="BH819" s="16"/>
      <c r="BJ819" s="15"/>
      <c r="BK819" s="45"/>
      <c r="BM819" s="15"/>
      <c r="BN819" s="16"/>
      <c r="BP819" s="15"/>
      <c r="BQ819" s="16"/>
      <c r="BS819" s="15"/>
      <c r="BT819" s="16"/>
      <c r="BV819" s="15"/>
      <c r="BW819" s="16"/>
      <c r="BY819" s="15"/>
      <c r="BZ819" s="16"/>
      <c r="CB819" s="15"/>
      <c r="CC819" s="16"/>
      <c r="CE819" s="15"/>
      <c r="CF819" s="16"/>
      <c r="CH819" s="15"/>
      <c r="CI819" s="16"/>
      <c r="CK819" s="234"/>
      <c r="CL819" s="235"/>
      <c r="CN819" s="15"/>
      <c r="CO819" s="16"/>
    </row>
    <row r="820" spans="1:93" ht="24.95" customHeight="1">
      <c r="A820" s="407" t="str">
        <f ca="1">IFERROR(IF(INDIRECT($A$14&amp;ROW())&lt;&gt;"",COUNTIF(Summary!$B$30:$B$1105,INDIRECT($A$14&amp;ROW())),""),"")</f>
        <v/>
      </c>
      <c r="B820" s="34"/>
      <c r="C820" s="16"/>
      <c r="E820" s="15"/>
      <c r="F820" s="16"/>
      <c r="H820" s="15"/>
      <c r="I820" s="16"/>
      <c r="K820" s="15"/>
      <c r="L820" s="16"/>
      <c r="N820" s="15"/>
      <c r="O820" s="16"/>
      <c r="Q820" s="15"/>
      <c r="R820" s="16"/>
      <c r="T820" s="15"/>
      <c r="U820" s="16"/>
      <c r="W820" s="15"/>
      <c r="X820" s="16"/>
      <c r="Z820" s="15"/>
      <c r="AA820" s="16"/>
      <c r="AC820" s="15"/>
      <c r="AD820" s="16"/>
      <c r="AF820" s="15"/>
      <c r="AG820" s="16"/>
      <c r="AI820" s="15"/>
      <c r="AJ820" s="16"/>
      <c r="AL820" s="15"/>
      <c r="AM820" s="16"/>
      <c r="AO820" s="15"/>
      <c r="AP820" s="16"/>
      <c r="AR820" s="15"/>
      <c r="AS820" s="16"/>
      <c r="AU820" s="15"/>
      <c r="AV820" s="16"/>
      <c r="AX820" s="15"/>
      <c r="AY820" s="400"/>
      <c r="BA820" s="403"/>
      <c r="BB820" s="404"/>
      <c r="BD820" s="403"/>
      <c r="BE820" s="404"/>
      <c r="BG820" s="15"/>
      <c r="BH820" s="16"/>
      <c r="BJ820" s="15"/>
      <c r="BK820" s="45"/>
      <c r="BM820" s="15"/>
      <c r="BN820" s="16"/>
      <c r="BP820" s="15"/>
      <c r="BQ820" s="16"/>
      <c r="BS820" s="15"/>
      <c r="BT820" s="16"/>
      <c r="BV820" s="15"/>
      <c r="BW820" s="16"/>
      <c r="BY820" s="15"/>
      <c r="BZ820" s="16"/>
      <c r="CB820" s="15"/>
      <c r="CC820" s="16"/>
      <c r="CE820" s="15"/>
      <c r="CF820" s="16"/>
      <c r="CH820" s="15"/>
      <c r="CI820" s="16"/>
      <c r="CK820" s="234"/>
      <c r="CL820" s="235"/>
      <c r="CN820" s="15"/>
      <c r="CO820" s="16"/>
    </row>
    <row r="821" spans="1:93" ht="24.95" customHeight="1">
      <c r="A821" s="407" t="str">
        <f ca="1">IFERROR(IF(INDIRECT($A$14&amp;ROW())&lt;&gt;"",COUNTIF(Summary!$B$30:$B$1105,INDIRECT($A$14&amp;ROW())),""),"")</f>
        <v/>
      </c>
      <c r="B821" s="34"/>
      <c r="C821" s="16"/>
      <c r="E821" s="15"/>
      <c r="F821" s="16"/>
      <c r="H821" s="15"/>
      <c r="I821" s="16"/>
      <c r="K821" s="15"/>
      <c r="L821" s="16"/>
      <c r="N821" s="15"/>
      <c r="O821" s="16"/>
      <c r="Q821" s="15"/>
      <c r="R821" s="16"/>
      <c r="T821" s="15"/>
      <c r="U821" s="16"/>
      <c r="W821" s="15"/>
      <c r="X821" s="16"/>
      <c r="Z821" s="15"/>
      <c r="AA821" s="16"/>
      <c r="AC821" s="15"/>
      <c r="AD821" s="16"/>
      <c r="AF821" s="15"/>
      <c r="AG821" s="16"/>
      <c r="AI821" s="15"/>
      <c r="AJ821" s="16"/>
      <c r="AL821" s="15"/>
      <c r="AM821" s="16"/>
      <c r="AO821" s="15"/>
      <c r="AP821" s="16"/>
      <c r="AR821" s="15"/>
      <c r="AS821" s="16"/>
      <c r="AU821" s="15"/>
      <c r="AV821" s="16"/>
      <c r="AX821" s="15"/>
      <c r="AY821" s="400"/>
      <c r="BA821" s="403"/>
      <c r="BB821" s="404"/>
      <c r="BD821" s="403"/>
      <c r="BE821" s="404"/>
      <c r="BG821" s="15"/>
      <c r="BH821" s="16"/>
      <c r="BJ821" s="15"/>
      <c r="BK821" s="45"/>
      <c r="BM821" s="15"/>
      <c r="BN821" s="16"/>
      <c r="BP821" s="15"/>
      <c r="BQ821" s="16"/>
      <c r="BS821" s="15"/>
      <c r="BT821" s="16"/>
      <c r="BV821" s="15"/>
      <c r="BW821" s="16"/>
      <c r="BY821" s="15"/>
      <c r="BZ821" s="16"/>
      <c r="CB821" s="15"/>
      <c r="CC821" s="16"/>
      <c r="CE821" s="15"/>
      <c r="CF821" s="16"/>
      <c r="CH821" s="15"/>
      <c r="CI821" s="16"/>
      <c r="CK821" s="234"/>
      <c r="CL821" s="235"/>
      <c r="CN821" s="15"/>
      <c r="CO821" s="16"/>
    </row>
    <row r="822" spans="1:93" ht="24.95" customHeight="1">
      <c r="A822" s="407" t="str">
        <f ca="1">IFERROR(IF(INDIRECT($A$14&amp;ROW())&lt;&gt;"",COUNTIF(Summary!$B$30:$B$1105,INDIRECT($A$14&amp;ROW())),""),"")</f>
        <v/>
      </c>
      <c r="B822" s="34"/>
      <c r="C822" s="16"/>
      <c r="E822" s="15"/>
      <c r="F822" s="16"/>
      <c r="H822" s="15"/>
      <c r="I822" s="16"/>
      <c r="K822" s="15"/>
      <c r="L822" s="16"/>
      <c r="N822" s="15"/>
      <c r="O822" s="16"/>
      <c r="Q822" s="15"/>
      <c r="R822" s="16"/>
      <c r="T822" s="15"/>
      <c r="U822" s="16"/>
      <c r="W822" s="15"/>
      <c r="X822" s="16"/>
      <c r="Z822" s="15"/>
      <c r="AA822" s="16"/>
      <c r="AC822" s="15"/>
      <c r="AD822" s="16"/>
      <c r="AF822" s="15"/>
      <c r="AG822" s="16"/>
      <c r="AI822" s="15"/>
      <c r="AJ822" s="16"/>
      <c r="AL822" s="15"/>
      <c r="AM822" s="16"/>
      <c r="AO822" s="15"/>
      <c r="AP822" s="16"/>
      <c r="AR822" s="15"/>
      <c r="AS822" s="16"/>
      <c r="AU822" s="15"/>
      <c r="AV822" s="16"/>
      <c r="AX822" s="15"/>
      <c r="AY822" s="400"/>
      <c r="BA822" s="403"/>
      <c r="BB822" s="404"/>
      <c r="BD822" s="403"/>
      <c r="BE822" s="404"/>
      <c r="BG822" s="15"/>
      <c r="BH822" s="16"/>
      <c r="BJ822" s="15"/>
      <c r="BK822" s="45"/>
      <c r="BM822" s="15"/>
      <c r="BN822" s="16"/>
      <c r="BP822" s="15"/>
      <c r="BQ822" s="16"/>
      <c r="BS822" s="15"/>
      <c r="BT822" s="16"/>
      <c r="BV822" s="15"/>
      <c r="BW822" s="16"/>
      <c r="BY822" s="15"/>
      <c r="BZ822" s="16"/>
      <c r="CB822" s="15"/>
      <c r="CC822" s="16"/>
      <c r="CE822" s="15"/>
      <c r="CF822" s="16"/>
      <c r="CH822" s="15"/>
      <c r="CI822" s="16"/>
      <c r="CK822" s="234"/>
      <c r="CL822" s="235"/>
      <c r="CN822" s="15"/>
      <c r="CO822" s="16"/>
    </row>
    <row r="823" spans="1:93" ht="24.95" customHeight="1">
      <c r="A823" s="407" t="str">
        <f ca="1">IFERROR(IF(INDIRECT($A$14&amp;ROW())&lt;&gt;"",COUNTIF(Summary!$B$30:$B$1105,INDIRECT($A$14&amp;ROW())),""),"")</f>
        <v/>
      </c>
      <c r="B823" s="34"/>
      <c r="C823" s="16"/>
      <c r="E823" s="15"/>
      <c r="F823" s="16"/>
      <c r="H823" s="15"/>
      <c r="I823" s="16"/>
      <c r="K823" s="15"/>
      <c r="L823" s="16"/>
      <c r="N823" s="15"/>
      <c r="O823" s="16"/>
      <c r="Q823" s="15"/>
      <c r="R823" s="16"/>
      <c r="T823" s="15"/>
      <c r="U823" s="16"/>
      <c r="W823" s="15"/>
      <c r="X823" s="16"/>
      <c r="Z823" s="15"/>
      <c r="AA823" s="16"/>
      <c r="AC823" s="15"/>
      <c r="AD823" s="16"/>
      <c r="AF823" s="15"/>
      <c r="AG823" s="16"/>
      <c r="AI823" s="15"/>
      <c r="AJ823" s="16"/>
      <c r="AL823" s="15"/>
      <c r="AM823" s="16"/>
      <c r="AO823" s="15"/>
      <c r="AP823" s="16"/>
      <c r="AR823" s="15"/>
      <c r="AS823" s="16"/>
      <c r="AU823" s="15"/>
      <c r="AV823" s="16"/>
      <c r="AX823" s="15"/>
      <c r="AY823" s="400"/>
      <c r="BA823" s="403"/>
      <c r="BB823" s="404"/>
      <c r="BD823" s="403"/>
      <c r="BE823" s="404"/>
      <c r="BG823" s="15"/>
      <c r="BH823" s="16"/>
      <c r="BJ823" s="15"/>
      <c r="BK823" s="45"/>
      <c r="BM823" s="15"/>
      <c r="BN823" s="16"/>
      <c r="BP823" s="15"/>
      <c r="BQ823" s="16"/>
      <c r="BS823" s="15"/>
      <c r="BT823" s="16"/>
      <c r="BV823" s="15"/>
      <c r="BW823" s="16"/>
      <c r="BY823" s="15"/>
      <c r="BZ823" s="16"/>
      <c r="CB823" s="15"/>
      <c r="CC823" s="16"/>
      <c r="CE823" s="15"/>
      <c r="CF823" s="16"/>
      <c r="CH823" s="15"/>
      <c r="CI823" s="16"/>
      <c r="CK823" s="234"/>
      <c r="CL823" s="235"/>
      <c r="CN823" s="15"/>
      <c r="CO823" s="16"/>
    </row>
    <row r="824" spans="1:93" ht="24.95" customHeight="1">
      <c r="A824" s="407" t="str">
        <f ca="1">IFERROR(IF(INDIRECT($A$14&amp;ROW())&lt;&gt;"",COUNTIF(Summary!$B$30:$B$1105,INDIRECT($A$14&amp;ROW())),""),"")</f>
        <v/>
      </c>
      <c r="B824" s="34"/>
      <c r="C824" s="16"/>
      <c r="E824" s="15"/>
      <c r="F824" s="16"/>
      <c r="H824" s="15"/>
      <c r="I824" s="16"/>
      <c r="K824" s="15"/>
      <c r="L824" s="16"/>
      <c r="N824" s="15"/>
      <c r="O824" s="16"/>
      <c r="Q824" s="15"/>
      <c r="R824" s="16"/>
      <c r="T824" s="15"/>
      <c r="U824" s="16"/>
      <c r="W824" s="15"/>
      <c r="X824" s="16"/>
      <c r="Z824" s="15"/>
      <c r="AA824" s="16"/>
      <c r="AC824" s="15"/>
      <c r="AD824" s="16"/>
      <c r="AF824" s="15"/>
      <c r="AG824" s="16"/>
      <c r="AI824" s="15"/>
      <c r="AJ824" s="16"/>
      <c r="AL824" s="15"/>
      <c r="AM824" s="16"/>
      <c r="AO824" s="15"/>
      <c r="AP824" s="16"/>
      <c r="AR824" s="15"/>
      <c r="AS824" s="16"/>
      <c r="AU824" s="15"/>
      <c r="AV824" s="16"/>
      <c r="AX824" s="15"/>
      <c r="AY824" s="400"/>
      <c r="BA824" s="403"/>
      <c r="BB824" s="404"/>
      <c r="BD824" s="403"/>
      <c r="BE824" s="404"/>
      <c r="BG824" s="15"/>
      <c r="BH824" s="16"/>
      <c r="BJ824" s="15"/>
      <c r="BK824" s="45"/>
      <c r="BM824" s="15"/>
      <c r="BN824" s="16"/>
      <c r="BP824" s="15"/>
      <c r="BQ824" s="16"/>
      <c r="BS824" s="15"/>
      <c r="BT824" s="16"/>
      <c r="BV824" s="15"/>
      <c r="BW824" s="16"/>
      <c r="BY824" s="15"/>
      <c r="BZ824" s="16"/>
      <c r="CB824" s="15"/>
      <c r="CC824" s="16"/>
      <c r="CE824" s="15"/>
      <c r="CF824" s="16"/>
      <c r="CH824" s="15"/>
      <c r="CI824" s="16"/>
      <c r="CK824" s="234"/>
      <c r="CL824" s="235"/>
      <c r="CN824" s="15"/>
      <c r="CO824" s="16"/>
    </row>
    <row r="825" spans="1:93" ht="24.95" customHeight="1">
      <c r="A825" s="407" t="str">
        <f ca="1">IFERROR(IF(INDIRECT($A$14&amp;ROW())&lt;&gt;"",COUNTIF(Summary!$B$30:$B$1105,INDIRECT($A$14&amp;ROW())),""),"")</f>
        <v/>
      </c>
      <c r="B825" s="34"/>
      <c r="C825" s="16"/>
      <c r="E825" s="15"/>
      <c r="F825" s="16"/>
      <c r="H825" s="15"/>
      <c r="I825" s="16"/>
      <c r="K825" s="15"/>
      <c r="L825" s="16"/>
      <c r="N825" s="15"/>
      <c r="O825" s="16"/>
      <c r="Q825" s="15"/>
      <c r="R825" s="16"/>
      <c r="T825" s="15"/>
      <c r="U825" s="16"/>
      <c r="W825" s="15"/>
      <c r="X825" s="16"/>
      <c r="Z825" s="15"/>
      <c r="AA825" s="16"/>
      <c r="AC825" s="15"/>
      <c r="AD825" s="16"/>
      <c r="AF825" s="15"/>
      <c r="AG825" s="16"/>
      <c r="AI825" s="15"/>
      <c r="AJ825" s="16"/>
      <c r="AL825" s="15"/>
      <c r="AM825" s="16"/>
      <c r="AO825" s="15"/>
      <c r="AP825" s="16"/>
      <c r="AR825" s="15"/>
      <c r="AS825" s="16"/>
      <c r="AU825" s="15"/>
      <c r="AV825" s="16"/>
      <c r="AX825" s="15"/>
      <c r="AY825" s="400"/>
      <c r="BA825" s="403"/>
      <c r="BB825" s="404"/>
      <c r="BD825" s="403"/>
      <c r="BE825" s="404"/>
      <c r="BG825" s="15"/>
      <c r="BH825" s="16"/>
      <c r="BJ825" s="15"/>
      <c r="BK825" s="45"/>
      <c r="BM825" s="15"/>
      <c r="BN825" s="16"/>
      <c r="BP825" s="15"/>
      <c r="BQ825" s="16"/>
      <c r="BS825" s="15"/>
      <c r="BT825" s="16"/>
      <c r="BV825" s="15"/>
      <c r="BW825" s="16"/>
      <c r="BY825" s="15"/>
      <c r="BZ825" s="16"/>
      <c r="CB825" s="15"/>
      <c r="CC825" s="16"/>
      <c r="CE825" s="15"/>
      <c r="CF825" s="16"/>
      <c r="CH825" s="15"/>
      <c r="CI825" s="16"/>
      <c r="CK825" s="234"/>
      <c r="CL825" s="235"/>
      <c r="CN825" s="15"/>
      <c r="CO825" s="16"/>
    </row>
    <row r="826" spans="1:93" ht="24.95" customHeight="1">
      <c r="A826" s="407" t="str">
        <f ca="1">IFERROR(IF(INDIRECT($A$14&amp;ROW())&lt;&gt;"",COUNTIF(Summary!$B$30:$B$1105,INDIRECT($A$14&amp;ROW())),""),"")</f>
        <v/>
      </c>
      <c r="B826" s="34"/>
      <c r="C826" s="16"/>
      <c r="E826" s="15"/>
      <c r="F826" s="16"/>
      <c r="H826" s="15"/>
      <c r="I826" s="16"/>
      <c r="K826" s="15"/>
      <c r="L826" s="16"/>
      <c r="N826" s="15"/>
      <c r="O826" s="16"/>
      <c r="Q826" s="15"/>
      <c r="R826" s="16"/>
      <c r="T826" s="15"/>
      <c r="U826" s="16"/>
      <c r="W826" s="15"/>
      <c r="X826" s="16"/>
      <c r="Z826" s="15"/>
      <c r="AA826" s="16"/>
      <c r="AC826" s="15"/>
      <c r="AD826" s="16"/>
      <c r="AF826" s="15"/>
      <c r="AG826" s="16"/>
      <c r="AI826" s="15"/>
      <c r="AJ826" s="16"/>
      <c r="AL826" s="15"/>
      <c r="AM826" s="16"/>
      <c r="AO826" s="15"/>
      <c r="AP826" s="16"/>
      <c r="AR826" s="15"/>
      <c r="AS826" s="16"/>
      <c r="AU826" s="15"/>
      <c r="AV826" s="16"/>
      <c r="AX826" s="15"/>
      <c r="AY826" s="400"/>
      <c r="BA826" s="403"/>
      <c r="BB826" s="404"/>
      <c r="BD826" s="403"/>
      <c r="BE826" s="404"/>
      <c r="BG826" s="15"/>
      <c r="BH826" s="16"/>
      <c r="BJ826" s="15"/>
      <c r="BK826" s="45"/>
      <c r="BM826" s="15"/>
      <c r="BN826" s="16"/>
      <c r="BP826" s="15"/>
      <c r="BQ826" s="16"/>
      <c r="BS826" s="15"/>
      <c r="BT826" s="16"/>
      <c r="BV826" s="15"/>
      <c r="BW826" s="16"/>
      <c r="BY826" s="15"/>
      <c r="BZ826" s="16"/>
      <c r="CB826" s="15"/>
      <c r="CC826" s="16"/>
      <c r="CE826" s="15"/>
      <c r="CF826" s="16"/>
      <c r="CH826" s="15"/>
      <c r="CI826" s="16"/>
      <c r="CK826" s="234"/>
      <c r="CL826" s="235"/>
      <c r="CN826" s="15"/>
      <c r="CO826" s="16"/>
    </row>
    <row r="827" spans="1:93" ht="24.95" customHeight="1">
      <c r="A827" s="407" t="str">
        <f ca="1">IFERROR(IF(INDIRECT($A$14&amp;ROW())&lt;&gt;"",COUNTIF(Summary!$B$30:$B$1105,INDIRECT($A$14&amp;ROW())),""),"")</f>
        <v/>
      </c>
      <c r="B827" s="34"/>
      <c r="C827" s="16"/>
      <c r="E827" s="15"/>
      <c r="F827" s="16"/>
      <c r="H827" s="15"/>
      <c r="I827" s="16"/>
      <c r="K827" s="15"/>
      <c r="L827" s="16"/>
      <c r="N827" s="15"/>
      <c r="O827" s="16"/>
      <c r="Q827" s="15"/>
      <c r="R827" s="16"/>
      <c r="T827" s="15"/>
      <c r="U827" s="16"/>
      <c r="W827" s="15"/>
      <c r="X827" s="16"/>
      <c r="Z827" s="15"/>
      <c r="AA827" s="16"/>
      <c r="AC827" s="15"/>
      <c r="AD827" s="16"/>
      <c r="AF827" s="15"/>
      <c r="AG827" s="16"/>
      <c r="AI827" s="15"/>
      <c r="AJ827" s="16"/>
      <c r="AL827" s="15"/>
      <c r="AM827" s="16"/>
      <c r="AO827" s="15"/>
      <c r="AP827" s="16"/>
      <c r="AR827" s="15"/>
      <c r="AS827" s="16"/>
      <c r="AU827" s="15"/>
      <c r="AV827" s="16"/>
      <c r="AX827" s="15"/>
      <c r="AY827" s="400"/>
      <c r="BA827" s="403"/>
      <c r="BB827" s="404"/>
      <c r="BD827" s="403"/>
      <c r="BE827" s="404"/>
      <c r="BG827" s="15"/>
      <c r="BH827" s="16"/>
      <c r="BJ827" s="15"/>
      <c r="BK827" s="45"/>
      <c r="BM827" s="15"/>
      <c r="BN827" s="16"/>
      <c r="BP827" s="15"/>
      <c r="BQ827" s="16"/>
      <c r="BS827" s="15"/>
      <c r="BT827" s="16"/>
      <c r="BV827" s="15"/>
      <c r="BW827" s="16"/>
      <c r="BY827" s="15"/>
      <c r="BZ827" s="16"/>
      <c r="CB827" s="15"/>
      <c r="CC827" s="16"/>
      <c r="CE827" s="15"/>
      <c r="CF827" s="16"/>
      <c r="CH827" s="15"/>
      <c r="CI827" s="16"/>
      <c r="CK827" s="234"/>
      <c r="CL827" s="235"/>
      <c r="CN827" s="15"/>
      <c r="CO827" s="16"/>
    </row>
    <row r="828" spans="1:93" ht="24.95" customHeight="1">
      <c r="A828" s="407" t="str">
        <f ca="1">IFERROR(IF(INDIRECT($A$14&amp;ROW())&lt;&gt;"",COUNTIF(Summary!$B$30:$B$1105,INDIRECT($A$14&amp;ROW())),""),"")</f>
        <v/>
      </c>
      <c r="B828" s="34"/>
      <c r="C828" s="16"/>
      <c r="E828" s="15"/>
      <c r="F828" s="16"/>
      <c r="H828" s="15"/>
      <c r="I828" s="16"/>
      <c r="K828" s="15"/>
      <c r="L828" s="16"/>
      <c r="N828" s="15"/>
      <c r="O828" s="16"/>
      <c r="Q828" s="15"/>
      <c r="R828" s="16"/>
      <c r="T828" s="15"/>
      <c r="U828" s="16"/>
      <c r="W828" s="15"/>
      <c r="X828" s="16"/>
      <c r="Z828" s="15"/>
      <c r="AA828" s="16"/>
      <c r="AC828" s="15"/>
      <c r="AD828" s="16"/>
      <c r="AF828" s="15"/>
      <c r="AG828" s="16"/>
      <c r="AI828" s="15"/>
      <c r="AJ828" s="16"/>
      <c r="AL828" s="15"/>
      <c r="AM828" s="16"/>
      <c r="AO828" s="15"/>
      <c r="AP828" s="16"/>
      <c r="AR828" s="15"/>
      <c r="AS828" s="16"/>
      <c r="AU828" s="15"/>
      <c r="AV828" s="16"/>
      <c r="AX828" s="15"/>
      <c r="AY828" s="400"/>
      <c r="BA828" s="403"/>
      <c r="BB828" s="404"/>
      <c r="BD828" s="403"/>
      <c r="BE828" s="404"/>
      <c r="BG828" s="15"/>
      <c r="BH828" s="16"/>
      <c r="BJ828" s="15"/>
      <c r="BK828" s="45"/>
      <c r="BM828" s="15"/>
      <c r="BN828" s="16"/>
      <c r="BP828" s="15"/>
      <c r="BQ828" s="16"/>
      <c r="BS828" s="15"/>
      <c r="BT828" s="16"/>
      <c r="BV828" s="15"/>
      <c r="BW828" s="16"/>
      <c r="BY828" s="15"/>
      <c r="BZ828" s="16"/>
      <c r="CB828" s="15"/>
      <c r="CC828" s="16"/>
      <c r="CE828" s="15"/>
      <c r="CF828" s="16"/>
      <c r="CH828" s="15"/>
      <c r="CI828" s="16"/>
      <c r="CK828" s="234"/>
      <c r="CL828" s="235"/>
      <c r="CN828" s="15"/>
      <c r="CO828" s="16"/>
    </row>
    <row r="829" spans="1:93" ht="24.95" customHeight="1">
      <c r="A829" s="407" t="str">
        <f ca="1">IFERROR(IF(INDIRECT($A$14&amp;ROW())&lt;&gt;"",COUNTIF(Summary!$B$30:$B$1105,INDIRECT($A$14&amp;ROW())),""),"")</f>
        <v/>
      </c>
      <c r="B829" s="34"/>
      <c r="C829" s="16"/>
      <c r="E829" s="15"/>
      <c r="F829" s="16"/>
      <c r="H829" s="15"/>
      <c r="I829" s="16"/>
      <c r="K829" s="15"/>
      <c r="L829" s="16"/>
      <c r="N829" s="15"/>
      <c r="O829" s="16"/>
      <c r="Q829" s="15"/>
      <c r="R829" s="16"/>
      <c r="T829" s="15"/>
      <c r="U829" s="16"/>
      <c r="W829" s="15"/>
      <c r="X829" s="16"/>
      <c r="Z829" s="15"/>
      <c r="AA829" s="16"/>
      <c r="AC829" s="15"/>
      <c r="AD829" s="16"/>
      <c r="AF829" s="15"/>
      <c r="AG829" s="16"/>
      <c r="AI829" s="15"/>
      <c r="AJ829" s="16"/>
      <c r="AL829" s="15"/>
      <c r="AM829" s="16"/>
      <c r="AO829" s="15"/>
      <c r="AP829" s="16"/>
      <c r="AR829" s="15"/>
      <c r="AS829" s="16"/>
      <c r="AU829" s="15"/>
      <c r="AV829" s="16"/>
      <c r="AX829" s="15"/>
      <c r="AY829" s="400"/>
      <c r="BA829" s="403"/>
      <c r="BB829" s="404"/>
      <c r="BD829" s="403"/>
      <c r="BE829" s="404"/>
      <c r="BG829" s="15"/>
      <c r="BH829" s="16"/>
      <c r="BJ829" s="15"/>
      <c r="BK829" s="45"/>
      <c r="BM829" s="15"/>
      <c r="BN829" s="16"/>
      <c r="BP829" s="15"/>
      <c r="BQ829" s="16"/>
      <c r="BS829" s="15"/>
      <c r="BT829" s="16"/>
      <c r="BV829" s="15"/>
      <c r="BW829" s="16"/>
      <c r="BY829" s="15"/>
      <c r="BZ829" s="16"/>
      <c r="CB829" s="15"/>
      <c r="CC829" s="16"/>
      <c r="CE829" s="15"/>
      <c r="CF829" s="16"/>
      <c r="CH829" s="15"/>
      <c r="CI829" s="16"/>
      <c r="CK829" s="234"/>
      <c r="CL829" s="235"/>
      <c r="CN829" s="15"/>
      <c r="CO829" s="16"/>
    </row>
    <row r="830" spans="1:93" ht="24.95" customHeight="1">
      <c r="A830" s="407" t="str">
        <f ca="1">IFERROR(IF(INDIRECT($A$14&amp;ROW())&lt;&gt;"",COUNTIF(Summary!$B$30:$B$1105,INDIRECT($A$14&amp;ROW())),""),"")</f>
        <v/>
      </c>
      <c r="B830" s="34"/>
      <c r="C830" s="16"/>
      <c r="E830" s="15"/>
      <c r="F830" s="16"/>
      <c r="H830" s="15"/>
      <c r="I830" s="16"/>
      <c r="K830" s="15"/>
      <c r="L830" s="16"/>
      <c r="N830" s="15"/>
      <c r="O830" s="16"/>
      <c r="Q830" s="15"/>
      <c r="R830" s="16"/>
      <c r="T830" s="15"/>
      <c r="U830" s="16"/>
      <c r="W830" s="15"/>
      <c r="X830" s="16"/>
      <c r="Z830" s="15"/>
      <c r="AA830" s="16"/>
      <c r="AC830" s="15"/>
      <c r="AD830" s="16"/>
      <c r="AF830" s="15"/>
      <c r="AG830" s="16"/>
      <c r="AI830" s="15"/>
      <c r="AJ830" s="16"/>
      <c r="AL830" s="15"/>
      <c r="AM830" s="16"/>
      <c r="AO830" s="15"/>
      <c r="AP830" s="16"/>
      <c r="AR830" s="15"/>
      <c r="AS830" s="16"/>
      <c r="AU830" s="15"/>
      <c r="AV830" s="16"/>
      <c r="AX830" s="15"/>
      <c r="AY830" s="400"/>
      <c r="BA830" s="403"/>
      <c r="BB830" s="404"/>
      <c r="BD830" s="403"/>
      <c r="BE830" s="404"/>
      <c r="BG830" s="15"/>
      <c r="BH830" s="16"/>
      <c r="BJ830" s="15"/>
      <c r="BK830" s="45"/>
      <c r="BM830" s="15"/>
      <c r="BN830" s="16"/>
      <c r="BP830" s="15"/>
      <c r="BQ830" s="16"/>
      <c r="BS830" s="15"/>
      <c r="BT830" s="16"/>
      <c r="BV830" s="15"/>
      <c r="BW830" s="16"/>
      <c r="BY830" s="15"/>
      <c r="BZ830" s="16"/>
      <c r="CB830" s="15"/>
      <c r="CC830" s="16"/>
      <c r="CE830" s="15"/>
      <c r="CF830" s="16"/>
      <c r="CH830" s="15"/>
      <c r="CI830" s="16"/>
      <c r="CK830" s="234"/>
      <c r="CL830" s="235"/>
      <c r="CN830" s="15"/>
      <c r="CO830" s="16"/>
    </row>
    <row r="831" spans="1:93" ht="24.95" customHeight="1">
      <c r="A831" s="407" t="str">
        <f ca="1">IFERROR(IF(INDIRECT($A$14&amp;ROW())&lt;&gt;"",COUNTIF(Summary!$B$30:$B$1105,INDIRECT($A$14&amp;ROW())),""),"")</f>
        <v/>
      </c>
      <c r="B831" s="34"/>
      <c r="C831" s="16"/>
      <c r="E831" s="15"/>
      <c r="F831" s="16"/>
      <c r="H831" s="15"/>
      <c r="I831" s="16"/>
      <c r="K831" s="15"/>
      <c r="L831" s="16"/>
      <c r="N831" s="15"/>
      <c r="O831" s="16"/>
      <c r="Q831" s="15"/>
      <c r="R831" s="16"/>
      <c r="T831" s="15"/>
      <c r="U831" s="16"/>
      <c r="W831" s="15"/>
      <c r="X831" s="16"/>
      <c r="Z831" s="15"/>
      <c r="AA831" s="16"/>
      <c r="AC831" s="15"/>
      <c r="AD831" s="16"/>
      <c r="AF831" s="15"/>
      <c r="AG831" s="16"/>
      <c r="AI831" s="15"/>
      <c r="AJ831" s="16"/>
      <c r="AL831" s="15"/>
      <c r="AM831" s="16"/>
      <c r="AO831" s="15"/>
      <c r="AP831" s="16"/>
      <c r="AR831" s="15"/>
      <c r="AS831" s="16"/>
      <c r="AU831" s="15"/>
      <c r="AV831" s="16"/>
      <c r="AX831" s="15"/>
      <c r="AY831" s="400"/>
      <c r="BA831" s="403"/>
      <c r="BB831" s="404"/>
      <c r="BD831" s="403"/>
      <c r="BE831" s="404"/>
      <c r="BG831" s="15"/>
      <c r="BH831" s="16"/>
      <c r="BJ831" s="15"/>
      <c r="BK831" s="45"/>
      <c r="BM831" s="15"/>
      <c r="BN831" s="16"/>
      <c r="BP831" s="15"/>
      <c r="BQ831" s="16"/>
      <c r="BS831" s="15"/>
      <c r="BT831" s="16"/>
      <c r="BV831" s="15"/>
      <c r="BW831" s="16"/>
      <c r="BY831" s="15"/>
      <c r="BZ831" s="16"/>
      <c r="CB831" s="15"/>
      <c r="CC831" s="16"/>
      <c r="CE831" s="15"/>
      <c r="CF831" s="16"/>
      <c r="CH831" s="15"/>
      <c r="CI831" s="16"/>
      <c r="CK831" s="234"/>
      <c r="CL831" s="235"/>
      <c r="CN831" s="15"/>
      <c r="CO831" s="16"/>
    </row>
    <row r="832" spans="1:93" ht="24.95" customHeight="1">
      <c r="A832" s="407" t="str">
        <f ca="1">IFERROR(IF(INDIRECT($A$14&amp;ROW())&lt;&gt;"",COUNTIF(Summary!$B$30:$B$1105,INDIRECT($A$14&amp;ROW())),""),"")</f>
        <v/>
      </c>
      <c r="B832" s="34"/>
      <c r="C832" s="16"/>
      <c r="E832" s="15"/>
      <c r="F832" s="16"/>
      <c r="H832" s="15"/>
      <c r="I832" s="16"/>
      <c r="K832" s="15"/>
      <c r="L832" s="16"/>
      <c r="N832" s="15"/>
      <c r="O832" s="16"/>
      <c r="Q832" s="15"/>
      <c r="R832" s="16"/>
      <c r="T832" s="15"/>
      <c r="U832" s="16"/>
      <c r="W832" s="15"/>
      <c r="X832" s="16"/>
      <c r="Z832" s="15"/>
      <c r="AA832" s="16"/>
      <c r="AC832" s="15"/>
      <c r="AD832" s="16"/>
      <c r="AF832" s="15"/>
      <c r="AG832" s="16"/>
      <c r="AI832" s="15"/>
      <c r="AJ832" s="16"/>
      <c r="AL832" s="15"/>
      <c r="AM832" s="16"/>
      <c r="AO832" s="15"/>
      <c r="AP832" s="16"/>
      <c r="AR832" s="15"/>
      <c r="AS832" s="16"/>
      <c r="AU832" s="15"/>
      <c r="AV832" s="16"/>
      <c r="AX832" s="15"/>
      <c r="AY832" s="400"/>
      <c r="BA832" s="403"/>
      <c r="BB832" s="404"/>
      <c r="BD832" s="403"/>
      <c r="BE832" s="404"/>
      <c r="BG832" s="15"/>
      <c r="BH832" s="16"/>
      <c r="BJ832" s="15"/>
      <c r="BK832" s="45"/>
      <c r="BM832" s="15"/>
      <c r="BN832" s="16"/>
      <c r="BP832" s="15"/>
      <c r="BQ832" s="16"/>
      <c r="BS832" s="15"/>
      <c r="BT832" s="16"/>
      <c r="BV832" s="15"/>
      <c r="BW832" s="16"/>
      <c r="BY832" s="15"/>
      <c r="BZ832" s="16"/>
      <c r="CB832" s="15"/>
      <c r="CC832" s="16"/>
      <c r="CE832" s="15"/>
      <c r="CF832" s="16"/>
      <c r="CH832" s="15"/>
      <c r="CI832" s="16"/>
      <c r="CK832" s="234"/>
      <c r="CL832" s="235"/>
      <c r="CN832" s="15"/>
      <c r="CO832" s="16"/>
    </row>
    <row r="833" spans="1:93" ht="24.95" customHeight="1">
      <c r="A833" s="407" t="str">
        <f ca="1">IFERROR(IF(INDIRECT($A$14&amp;ROW())&lt;&gt;"",COUNTIF(Summary!$B$30:$B$1105,INDIRECT($A$14&amp;ROW())),""),"")</f>
        <v/>
      </c>
      <c r="B833" s="34"/>
      <c r="C833" s="16"/>
      <c r="E833" s="15"/>
      <c r="F833" s="16"/>
      <c r="H833" s="15"/>
      <c r="I833" s="16"/>
      <c r="K833" s="15"/>
      <c r="L833" s="16"/>
      <c r="N833" s="15"/>
      <c r="O833" s="16"/>
      <c r="Q833" s="15"/>
      <c r="R833" s="16"/>
      <c r="T833" s="15"/>
      <c r="U833" s="16"/>
      <c r="W833" s="15"/>
      <c r="X833" s="16"/>
      <c r="Z833" s="15"/>
      <c r="AA833" s="16"/>
      <c r="AC833" s="15"/>
      <c r="AD833" s="16"/>
      <c r="AF833" s="15"/>
      <c r="AG833" s="16"/>
      <c r="AI833" s="15"/>
      <c r="AJ833" s="16"/>
      <c r="AL833" s="15"/>
      <c r="AM833" s="16"/>
      <c r="AO833" s="15"/>
      <c r="AP833" s="16"/>
      <c r="AR833" s="15"/>
      <c r="AS833" s="16"/>
      <c r="AU833" s="15"/>
      <c r="AV833" s="16"/>
      <c r="AX833" s="15"/>
      <c r="AY833" s="400"/>
      <c r="BA833" s="403"/>
      <c r="BB833" s="404"/>
      <c r="BD833" s="403"/>
      <c r="BE833" s="404"/>
      <c r="BG833" s="15"/>
      <c r="BH833" s="16"/>
      <c r="BJ833" s="15"/>
      <c r="BK833" s="45"/>
      <c r="BM833" s="15"/>
      <c r="BN833" s="16"/>
      <c r="BP833" s="15"/>
      <c r="BQ833" s="16"/>
      <c r="BS833" s="15"/>
      <c r="BT833" s="16"/>
      <c r="BV833" s="15"/>
      <c r="BW833" s="16"/>
      <c r="BY833" s="15"/>
      <c r="BZ833" s="16"/>
      <c r="CB833" s="15"/>
      <c r="CC833" s="16"/>
      <c r="CE833" s="15"/>
      <c r="CF833" s="16"/>
      <c r="CH833" s="15"/>
      <c r="CI833" s="16"/>
      <c r="CK833" s="234"/>
      <c r="CL833" s="235"/>
      <c r="CN833" s="15"/>
      <c r="CO833" s="16"/>
    </row>
    <row r="834" spans="1:93" ht="24.95" customHeight="1">
      <c r="A834" s="407" t="str">
        <f ca="1">IFERROR(IF(INDIRECT($A$14&amp;ROW())&lt;&gt;"",COUNTIF(Summary!$B$30:$B$1105,INDIRECT($A$14&amp;ROW())),""),"")</f>
        <v/>
      </c>
      <c r="B834" s="34"/>
      <c r="C834" s="16"/>
      <c r="E834" s="15"/>
      <c r="F834" s="16"/>
      <c r="H834" s="15"/>
      <c r="I834" s="16"/>
      <c r="K834" s="15"/>
      <c r="L834" s="16"/>
      <c r="N834" s="15"/>
      <c r="O834" s="16"/>
      <c r="Q834" s="15"/>
      <c r="R834" s="16"/>
      <c r="T834" s="15"/>
      <c r="U834" s="16"/>
      <c r="W834" s="15"/>
      <c r="X834" s="16"/>
      <c r="Z834" s="15"/>
      <c r="AA834" s="16"/>
      <c r="AC834" s="15"/>
      <c r="AD834" s="16"/>
      <c r="AF834" s="15"/>
      <c r="AG834" s="16"/>
      <c r="AI834" s="15"/>
      <c r="AJ834" s="16"/>
      <c r="AL834" s="15"/>
      <c r="AM834" s="16"/>
      <c r="AO834" s="15"/>
      <c r="AP834" s="16"/>
      <c r="AR834" s="15"/>
      <c r="AS834" s="16"/>
      <c r="AU834" s="15"/>
      <c r="AV834" s="16"/>
      <c r="AX834" s="15"/>
      <c r="AY834" s="400"/>
      <c r="BA834" s="403"/>
      <c r="BB834" s="404"/>
      <c r="BD834" s="403"/>
      <c r="BE834" s="404"/>
      <c r="BG834" s="15"/>
      <c r="BH834" s="16"/>
      <c r="BJ834" s="15"/>
      <c r="BK834" s="45"/>
      <c r="BM834" s="15"/>
      <c r="BN834" s="16"/>
      <c r="BP834" s="15"/>
      <c r="BQ834" s="16"/>
      <c r="BS834" s="15"/>
      <c r="BT834" s="16"/>
      <c r="BV834" s="15"/>
      <c r="BW834" s="16"/>
      <c r="BY834" s="15"/>
      <c r="BZ834" s="16"/>
      <c r="CB834" s="15"/>
      <c r="CC834" s="16"/>
      <c r="CE834" s="15"/>
      <c r="CF834" s="16"/>
      <c r="CH834" s="15"/>
      <c r="CI834" s="16"/>
      <c r="CK834" s="234"/>
      <c r="CL834" s="235"/>
      <c r="CN834" s="15"/>
      <c r="CO834" s="16"/>
    </row>
    <row r="835" spans="1:93" ht="24.95" customHeight="1">
      <c r="A835" s="407" t="str">
        <f ca="1">IFERROR(IF(INDIRECT($A$14&amp;ROW())&lt;&gt;"",COUNTIF(Summary!$B$30:$B$1105,INDIRECT($A$14&amp;ROW())),""),"")</f>
        <v/>
      </c>
      <c r="B835" s="34"/>
      <c r="C835" s="16"/>
      <c r="E835" s="15"/>
      <c r="F835" s="16"/>
      <c r="H835" s="15"/>
      <c r="I835" s="16"/>
      <c r="K835" s="15"/>
      <c r="L835" s="16"/>
      <c r="N835" s="15"/>
      <c r="O835" s="16"/>
      <c r="Q835" s="15"/>
      <c r="R835" s="16"/>
      <c r="T835" s="15"/>
      <c r="U835" s="16"/>
      <c r="W835" s="15"/>
      <c r="X835" s="16"/>
      <c r="Z835" s="15"/>
      <c r="AA835" s="16"/>
      <c r="AC835" s="15"/>
      <c r="AD835" s="16"/>
      <c r="AF835" s="15"/>
      <c r="AG835" s="16"/>
      <c r="AI835" s="15"/>
      <c r="AJ835" s="16"/>
      <c r="AL835" s="15"/>
      <c r="AM835" s="16"/>
      <c r="AO835" s="15"/>
      <c r="AP835" s="16"/>
      <c r="AR835" s="15"/>
      <c r="AS835" s="16"/>
      <c r="AU835" s="15"/>
      <c r="AV835" s="16"/>
      <c r="AX835" s="15"/>
      <c r="AY835" s="400"/>
      <c r="BA835" s="403"/>
      <c r="BB835" s="404"/>
      <c r="BD835" s="403"/>
      <c r="BE835" s="404"/>
      <c r="BG835" s="15"/>
      <c r="BH835" s="16"/>
      <c r="BJ835" s="15"/>
      <c r="BK835" s="45"/>
      <c r="BM835" s="15"/>
      <c r="BN835" s="16"/>
      <c r="BP835" s="15"/>
      <c r="BQ835" s="16"/>
      <c r="BS835" s="15"/>
      <c r="BT835" s="16"/>
      <c r="BV835" s="15"/>
      <c r="BW835" s="16"/>
      <c r="BY835" s="15"/>
      <c r="BZ835" s="16"/>
      <c r="CB835" s="15"/>
      <c r="CC835" s="16"/>
      <c r="CE835" s="15"/>
      <c r="CF835" s="16"/>
      <c r="CH835" s="15"/>
      <c r="CI835" s="16"/>
      <c r="CK835" s="234"/>
      <c r="CL835" s="235"/>
      <c r="CN835" s="15"/>
      <c r="CO835" s="16"/>
    </row>
    <row r="836" spans="1:93" ht="24.95" customHeight="1">
      <c r="A836" s="407" t="str">
        <f ca="1">IFERROR(IF(INDIRECT($A$14&amp;ROW())&lt;&gt;"",COUNTIF(Summary!$B$30:$B$1105,INDIRECT($A$14&amp;ROW())),""),"")</f>
        <v/>
      </c>
      <c r="B836" s="34"/>
      <c r="C836" s="16"/>
      <c r="E836" s="15"/>
      <c r="F836" s="16"/>
      <c r="H836" s="15"/>
      <c r="I836" s="16"/>
      <c r="K836" s="15"/>
      <c r="L836" s="16"/>
      <c r="N836" s="15"/>
      <c r="O836" s="16"/>
      <c r="Q836" s="15"/>
      <c r="R836" s="16"/>
      <c r="T836" s="15"/>
      <c r="U836" s="16"/>
      <c r="W836" s="15"/>
      <c r="X836" s="16"/>
      <c r="Z836" s="15"/>
      <c r="AA836" s="16"/>
      <c r="AC836" s="15"/>
      <c r="AD836" s="16"/>
      <c r="AF836" s="15"/>
      <c r="AG836" s="16"/>
      <c r="AI836" s="15"/>
      <c r="AJ836" s="16"/>
      <c r="AL836" s="15"/>
      <c r="AM836" s="16"/>
      <c r="AO836" s="15"/>
      <c r="AP836" s="16"/>
      <c r="AR836" s="15"/>
      <c r="AS836" s="16"/>
      <c r="AU836" s="15"/>
      <c r="AV836" s="16"/>
      <c r="AX836" s="15"/>
      <c r="AY836" s="400"/>
      <c r="BA836" s="403"/>
      <c r="BB836" s="404"/>
      <c r="BD836" s="403"/>
      <c r="BE836" s="404"/>
      <c r="BG836" s="15"/>
      <c r="BH836" s="16"/>
      <c r="BJ836" s="15"/>
      <c r="BK836" s="45"/>
      <c r="BM836" s="15"/>
      <c r="BN836" s="16"/>
      <c r="BP836" s="15"/>
      <c r="BQ836" s="16"/>
      <c r="BS836" s="15"/>
      <c r="BT836" s="16"/>
      <c r="BV836" s="15"/>
      <c r="BW836" s="16"/>
      <c r="BY836" s="15"/>
      <c r="BZ836" s="16"/>
      <c r="CB836" s="15"/>
      <c r="CC836" s="16"/>
      <c r="CE836" s="15"/>
      <c r="CF836" s="16"/>
      <c r="CH836" s="15"/>
      <c r="CI836" s="16"/>
      <c r="CK836" s="234"/>
      <c r="CL836" s="235"/>
      <c r="CN836" s="15"/>
      <c r="CO836" s="16"/>
    </row>
    <row r="837" spans="1:93" ht="24.95" customHeight="1">
      <c r="A837" s="407" t="str">
        <f ca="1">IFERROR(IF(INDIRECT($A$14&amp;ROW())&lt;&gt;"",COUNTIF(Summary!$B$30:$B$1105,INDIRECT($A$14&amp;ROW())),""),"")</f>
        <v/>
      </c>
      <c r="B837" s="34"/>
      <c r="C837" s="16"/>
      <c r="E837" s="15"/>
      <c r="F837" s="16"/>
      <c r="H837" s="15"/>
      <c r="I837" s="16"/>
      <c r="K837" s="15"/>
      <c r="L837" s="16"/>
      <c r="N837" s="15"/>
      <c r="O837" s="16"/>
      <c r="Q837" s="15"/>
      <c r="R837" s="16"/>
      <c r="T837" s="15"/>
      <c r="U837" s="16"/>
      <c r="W837" s="15"/>
      <c r="X837" s="16"/>
      <c r="Z837" s="15"/>
      <c r="AA837" s="16"/>
      <c r="AC837" s="15"/>
      <c r="AD837" s="16"/>
      <c r="AF837" s="15"/>
      <c r="AG837" s="16"/>
      <c r="AI837" s="15"/>
      <c r="AJ837" s="16"/>
      <c r="AL837" s="15"/>
      <c r="AM837" s="16"/>
      <c r="AO837" s="15"/>
      <c r="AP837" s="16"/>
      <c r="AR837" s="15"/>
      <c r="AS837" s="16"/>
      <c r="AU837" s="15"/>
      <c r="AV837" s="16"/>
      <c r="AX837" s="15"/>
      <c r="AY837" s="400"/>
      <c r="BA837" s="403"/>
      <c r="BB837" s="404"/>
      <c r="BD837" s="403"/>
      <c r="BE837" s="404"/>
      <c r="BG837" s="15"/>
      <c r="BH837" s="16"/>
      <c r="BJ837" s="15"/>
      <c r="BK837" s="45"/>
      <c r="BM837" s="15"/>
      <c r="BN837" s="16"/>
      <c r="BP837" s="15"/>
      <c r="BQ837" s="16"/>
      <c r="BS837" s="15"/>
      <c r="BT837" s="16"/>
      <c r="BV837" s="15"/>
      <c r="BW837" s="16"/>
      <c r="BY837" s="15"/>
      <c r="BZ837" s="16"/>
      <c r="CB837" s="15"/>
      <c r="CC837" s="16"/>
      <c r="CE837" s="15"/>
      <c r="CF837" s="16"/>
      <c r="CH837" s="15"/>
      <c r="CI837" s="16"/>
      <c r="CK837" s="234"/>
      <c r="CL837" s="235"/>
      <c r="CN837" s="15"/>
      <c r="CO837" s="16"/>
    </row>
    <row r="838" spans="1:93" ht="24.95" customHeight="1">
      <c r="A838" s="407" t="str">
        <f ca="1">IFERROR(IF(INDIRECT($A$14&amp;ROW())&lt;&gt;"",COUNTIF(Summary!$B$30:$B$1105,INDIRECT($A$14&amp;ROW())),""),"")</f>
        <v/>
      </c>
      <c r="B838" s="34"/>
      <c r="C838" s="16"/>
      <c r="E838" s="15"/>
      <c r="F838" s="16"/>
      <c r="H838" s="15"/>
      <c r="I838" s="16"/>
      <c r="K838" s="15"/>
      <c r="L838" s="16"/>
      <c r="N838" s="15"/>
      <c r="O838" s="16"/>
      <c r="Q838" s="15"/>
      <c r="R838" s="16"/>
      <c r="T838" s="15"/>
      <c r="U838" s="16"/>
      <c r="W838" s="15"/>
      <c r="X838" s="16"/>
      <c r="Z838" s="15"/>
      <c r="AA838" s="16"/>
      <c r="AC838" s="15"/>
      <c r="AD838" s="16"/>
      <c r="AF838" s="15"/>
      <c r="AG838" s="16"/>
      <c r="AI838" s="15"/>
      <c r="AJ838" s="16"/>
      <c r="AL838" s="15"/>
      <c r="AM838" s="16"/>
      <c r="AO838" s="15"/>
      <c r="AP838" s="16"/>
      <c r="AR838" s="15"/>
      <c r="AS838" s="16"/>
      <c r="AU838" s="15"/>
      <c r="AV838" s="16"/>
      <c r="AX838" s="15"/>
      <c r="AY838" s="400"/>
      <c r="BA838" s="403"/>
      <c r="BB838" s="404"/>
      <c r="BD838" s="403"/>
      <c r="BE838" s="404"/>
      <c r="BG838" s="15"/>
      <c r="BH838" s="16"/>
      <c r="BJ838" s="15"/>
      <c r="BK838" s="45"/>
      <c r="BM838" s="15"/>
      <c r="BN838" s="16"/>
      <c r="BP838" s="15"/>
      <c r="BQ838" s="16"/>
      <c r="BS838" s="15"/>
      <c r="BT838" s="16"/>
      <c r="BV838" s="15"/>
      <c r="BW838" s="16"/>
      <c r="BY838" s="15"/>
      <c r="BZ838" s="16"/>
      <c r="CB838" s="15"/>
      <c r="CC838" s="16"/>
      <c r="CE838" s="15"/>
      <c r="CF838" s="16"/>
      <c r="CH838" s="15"/>
      <c r="CI838" s="16"/>
      <c r="CK838" s="234"/>
      <c r="CL838" s="235"/>
      <c r="CN838" s="15"/>
      <c r="CO838" s="16"/>
    </row>
    <row r="839" spans="1:93" ht="24.95" customHeight="1">
      <c r="A839" s="407" t="str">
        <f ca="1">IFERROR(IF(INDIRECT($A$14&amp;ROW())&lt;&gt;"",COUNTIF(Summary!$B$30:$B$1105,INDIRECT($A$14&amp;ROW())),""),"")</f>
        <v/>
      </c>
      <c r="B839" s="34"/>
      <c r="C839" s="16"/>
      <c r="E839" s="15"/>
      <c r="F839" s="16"/>
      <c r="H839" s="15"/>
      <c r="I839" s="16"/>
      <c r="K839" s="15"/>
      <c r="L839" s="16"/>
      <c r="N839" s="15"/>
      <c r="O839" s="16"/>
      <c r="Q839" s="15"/>
      <c r="R839" s="16"/>
      <c r="T839" s="15"/>
      <c r="U839" s="16"/>
      <c r="W839" s="15"/>
      <c r="X839" s="16"/>
      <c r="Z839" s="15"/>
      <c r="AA839" s="16"/>
      <c r="AC839" s="15"/>
      <c r="AD839" s="16"/>
      <c r="AF839" s="15"/>
      <c r="AG839" s="16"/>
      <c r="AI839" s="15"/>
      <c r="AJ839" s="16"/>
      <c r="AL839" s="15"/>
      <c r="AM839" s="16"/>
      <c r="AO839" s="15"/>
      <c r="AP839" s="16"/>
      <c r="AR839" s="15"/>
      <c r="AS839" s="16"/>
      <c r="AU839" s="15"/>
      <c r="AV839" s="16"/>
      <c r="AX839" s="15"/>
      <c r="AY839" s="400"/>
      <c r="BA839" s="403"/>
      <c r="BB839" s="404"/>
      <c r="BD839" s="403"/>
      <c r="BE839" s="404"/>
      <c r="BG839" s="15"/>
      <c r="BH839" s="16"/>
      <c r="BJ839" s="15"/>
      <c r="BK839" s="45"/>
      <c r="BM839" s="15"/>
      <c r="BN839" s="16"/>
      <c r="BP839" s="15"/>
      <c r="BQ839" s="16"/>
      <c r="BS839" s="15"/>
      <c r="BT839" s="16"/>
      <c r="BV839" s="15"/>
      <c r="BW839" s="16"/>
      <c r="BY839" s="15"/>
      <c r="BZ839" s="16"/>
      <c r="CB839" s="15"/>
      <c r="CC839" s="16"/>
      <c r="CE839" s="15"/>
      <c r="CF839" s="16"/>
      <c r="CH839" s="15"/>
      <c r="CI839" s="16"/>
      <c r="CK839" s="234"/>
      <c r="CL839" s="235"/>
      <c r="CN839" s="15"/>
      <c r="CO839" s="16"/>
    </row>
    <row r="840" spans="1:93" ht="24.95" customHeight="1">
      <c r="A840" s="407" t="str">
        <f ca="1">IFERROR(IF(INDIRECT($A$14&amp;ROW())&lt;&gt;"",COUNTIF(Summary!$B$30:$B$1105,INDIRECT($A$14&amp;ROW())),""),"")</f>
        <v/>
      </c>
      <c r="B840" s="34"/>
      <c r="C840" s="16"/>
      <c r="E840" s="15"/>
      <c r="F840" s="16"/>
      <c r="H840" s="15"/>
      <c r="I840" s="16"/>
      <c r="K840" s="15"/>
      <c r="L840" s="16"/>
      <c r="N840" s="15"/>
      <c r="O840" s="16"/>
      <c r="Q840" s="15"/>
      <c r="R840" s="16"/>
      <c r="T840" s="15"/>
      <c r="U840" s="16"/>
      <c r="W840" s="15"/>
      <c r="X840" s="16"/>
      <c r="Z840" s="15"/>
      <c r="AA840" s="16"/>
      <c r="AC840" s="15"/>
      <c r="AD840" s="16"/>
      <c r="AF840" s="15"/>
      <c r="AG840" s="16"/>
      <c r="AI840" s="15"/>
      <c r="AJ840" s="16"/>
      <c r="AL840" s="15"/>
      <c r="AM840" s="16"/>
      <c r="AO840" s="15"/>
      <c r="AP840" s="16"/>
      <c r="AR840" s="15"/>
      <c r="AS840" s="16"/>
      <c r="AU840" s="15"/>
      <c r="AV840" s="16"/>
      <c r="AX840" s="15"/>
      <c r="AY840" s="400"/>
      <c r="BA840" s="403"/>
      <c r="BB840" s="404"/>
      <c r="BD840" s="403"/>
      <c r="BE840" s="404"/>
      <c r="BG840" s="15"/>
      <c r="BH840" s="16"/>
      <c r="BJ840" s="15"/>
      <c r="BK840" s="45"/>
      <c r="BM840" s="15"/>
      <c r="BN840" s="16"/>
      <c r="BP840" s="15"/>
      <c r="BQ840" s="16"/>
      <c r="BS840" s="15"/>
      <c r="BT840" s="16"/>
      <c r="BV840" s="15"/>
      <c r="BW840" s="16"/>
      <c r="BY840" s="15"/>
      <c r="BZ840" s="16"/>
      <c r="CB840" s="15"/>
      <c r="CC840" s="16"/>
      <c r="CE840" s="15"/>
      <c r="CF840" s="16"/>
      <c r="CH840" s="15"/>
      <c r="CI840" s="16"/>
      <c r="CK840" s="234"/>
      <c r="CL840" s="235"/>
      <c r="CN840" s="15"/>
      <c r="CO840" s="16"/>
    </row>
    <row r="841" spans="1:93" ht="24.95" customHeight="1">
      <c r="A841" s="407" t="str">
        <f ca="1">IFERROR(IF(INDIRECT($A$14&amp;ROW())&lt;&gt;"",COUNTIF(Summary!$B$30:$B$1105,INDIRECT($A$14&amp;ROW())),""),"")</f>
        <v/>
      </c>
      <c r="B841" s="34"/>
      <c r="C841" s="16"/>
      <c r="E841" s="15"/>
      <c r="F841" s="16"/>
      <c r="H841" s="15"/>
      <c r="I841" s="16"/>
      <c r="K841" s="15"/>
      <c r="L841" s="16"/>
      <c r="N841" s="15"/>
      <c r="O841" s="16"/>
      <c r="Q841" s="15"/>
      <c r="R841" s="16"/>
      <c r="T841" s="15"/>
      <c r="U841" s="16"/>
      <c r="W841" s="15"/>
      <c r="X841" s="16"/>
      <c r="Z841" s="15"/>
      <c r="AA841" s="16"/>
      <c r="AC841" s="15"/>
      <c r="AD841" s="16"/>
      <c r="AF841" s="15"/>
      <c r="AG841" s="16"/>
      <c r="AI841" s="15"/>
      <c r="AJ841" s="16"/>
      <c r="AL841" s="15"/>
      <c r="AM841" s="16"/>
      <c r="AO841" s="15"/>
      <c r="AP841" s="16"/>
      <c r="AR841" s="15"/>
      <c r="AS841" s="16"/>
      <c r="AU841" s="15"/>
      <c r="AV841" s="16"/>
      <c r="AX841" s="15"/>
      <c r="AY841" s="400"/>
      <c r="BA841" s="403"/>
      <c r="BB841" s="404"/>
      <c r="BD841" s="403"/>
      <c r="BE841" s="404"/>
      <c r="BG841" s="15"/>
      <c r="BH841" s="16"/>
      <c r="BJ841" s="15"/>
      <c r="BK841" s="45"/>
      <c r="BM841" s="15"/>
      <c r="BN841" s="16"/>
      <c r="BP841" s="15"/>
      <c r="BQ841" s="16"/>
      <c r="BS841" s="15"/>
      <c r="BT841" s="16"/>
      <c r="BV841" s="15"/>
      <c r="BW841" s="16"/>
      <c r="BY841" s="15"/>
      <c r="BZ841" s="16"/>
      <c r="CB841" s="15"/>
      <c r="CC841" s="16"/>
      <c r="CE841" s="15"/>
      <c r="CF841" s="16"/>
      <c r="CH841" s="15"/>
      <c r="CI841" s="16"/>
      <c r="CK841" s="234"/>
      <c r="CL841" s="235"/>
      <c r="CN841" s="15"/>
      <c r="CO841" s="16"/>
    </row>
    <row r="842" spans="1:93" ht="24.95" customHeight="1">
      <c r="A842" s="407" t="str">
        <f ca="1">IFERROR(IF(INDIRECT($A$14&amp;ROW())&lt;&gt;"",COUNTIF(Summary!$B$30:$B$1105,INDIRECT($A$14&amp;ROW())),""),"")</f>
        <v/>
      </c>
      <c r="B842" s="34"/>
      <c r="C842" s="16"/>
      <c r="E842" s="15"/>
      <c r="F842" s="16"/>
      <c r="H842" s="15"/>
      <c r="I842" s="16"/>
      <c r="K842" s="15"/>
      <c r="L842" s="16"/>
      <c r="N842" s="15"/>
      <c r="O842" s="16"/>
      <c r="Q842" s="15"/>
      <c r="R842" s="16"/>
      <c r="T842" s="15"/>
      <c r="U842" s="16"/>
      <c r="W842" s="15"/>
      <c r="X842" s="16"/>
      <c r="Z842" s="15"/>
      <c r="AA842" s="16"/>
      <c r="AC842" s="15"/>
      <c r="AD842" s="16"/>
      <c r="AF842" s="15"/>
      <c r="AG842" s="16"/>
      <c r="AI842" s="15"/>
      <c r="AJ842" s="16"/>
      <c r="AL842" s="15"/>
      <c r="AM842" s="16"/>
      <c r="AO842" s="15"/>
      <c r="AP842" s="16"/>
      <c r="AR842" s="15"/>
      <c r="AS842" s="16"/>
      <c r="AU842" s="15"/>
      <c r="AV842" s="16"/>
      <c r="AX842" s="15"/>
      <c r="AY842" s="400"/>
      <c r="BA842" s="403"/>
      <c r="BB842" s="404"/>
      <c r="BD842" s="403"/>
      <c r="BE842" s="404"/>
      <c r="BG842" s="15"/>
      <c r="BH842" s="16"/>
      <c r="BJ842" s="15"/>
      <c r="BK842" s="45"/>
      <c r="BM842" s="15"/>
      <c r="BN842" s="16"/>
      <c r="BP842" s="15"/>
      <c r="BQ842" s="16"/>
      <c r="BS842" s="15"/>
      <c r="BT842" s="16"/>
      <c r="BV842" s="15"/>
      <c r="BW842" s="16"/>
      <c r="BY842" s="15"/>
      <c r="BZ842" s="16"/>
      <c r="CB842" s="15"/>
      <c r="CC842" s="16"/>
      <c r="CE842" s="15"/>
      <c r="CF842" s="16"/>
      <c r="CH842" s="15"/>
      <c r="CI842" s="16"/>
      <c r="CK842" s="234"/>
      <c r="CL842" s="235"/>
      <c r="CN842" s="15"/>
      <c r="CO842" s="16"/>
    </row>
    <row r="843" spans="1:93" ht="24.95" customHeight="1">
      <c r="A843" s="407" t="str">
        <f ca="1">IFERROR(IF(INDIRECT($A$14&amp;ROW())&lt;&gt;"",COUNTIF(Summary!$B$30:$B$1105,INDIRECT($A$14&amp;ROW())),""),"")</f>
        <v/>
      </c>
      <c r="B843" s="34"/>
      <c r="C843" s="16"/>
      <c r="E843" s="15"/>
      <c r="F843" s="16"/>
      <c r="H843" s="15"/>
      <c r="I843" s="16"/>
      <c r="K843" s="15"/>
      <c r="L843" s="16"/>
      <c r="N843" s="15"/>
      <c r="O843" s="16"/>
      <c r="Q843" s="15"/>
      <c r="R843" s="16"/>
      <c r="T843" s="15"/>
      <c r="U843" s="16"/>
      <c r="W843" s="15"/>
      <c r="X843" s="16"/>
      <c r="Z843" s="15"/>
      <c r="AA843" s="16"/>
      <c r="AC843" s="15"/>
      <c r="AD843" s="16"/>
      <c r="AF843" s="15"/>
      <c r="AG843" s="16"/>
      <c r="AI843" s="15"/>
      <c r="AJ843" s="16"/>
      <c r="AL843" s="15"/>
      <c r="AM843" s="16"/>
      <c r="AO843" s="15"/>
      <c r="AP843" s="16"/>
      <c r="AR843" s="15"/>
      <c r="AS843" s="16"/>
      <c r="AU843" s="15"/>
      <c r="AV843" s="16"/>
      <c r="AX843" s="15"/>
      <c r="AY843" s="400"/>
      <c r="BA843" s="403"/>
      <c r="BB843" s="404"/>
      <c r="BD843" s="403"/>
      <c r="BE843" s="404"/>
      <c r="BG843" s="15"/>
      <c r="BH843" s="16"/>
      <c r="BJ843" s="15"/>
      <c r="BK843" s="45"/>
      <c r="BM843" s="15"/>
      <c r="BN843" s="16"/>
      <c r="BP843" s="15"/>
      <c r="BQ843" s="16"/>
      <c r="BS843" s="15"/>
      <c r="BT843" s="16"/>
      <c r="BV843" s="15"/>
      <c r="BW843" s="16"/>
      <c r="BY843" s="15"/>
      <c r="BZ843" s="16"/>
      <c r="CB843" s="15"/>
      <c r="CC843" s="16"/>
      <c r="CE843" s="15"/>
      <c r="CF843" s="16"/>
      <c r="CH843" s="15"/>
      <c r="CI843" s="16"/>
      <c r="CK843" s="234"/>
      <c r="CL843" s="235"/>
      <c r="CN843" s="15"/>
      <c r="CO843" s="16"/>
    </row>
    <row r="844" spans="1:93" ht="24.95" customHeight="1">
      <c r="A844" s="407" t="str">
        <f ca="1">IFERROR(IF(INDIRECT($A$14&amp;ROW())&lt;&gt;"",COUNTIF(Summary!$B$30:$B$1105,INDIRECT($A$14&amp;ROW())),""),"")</f>
        <v/>
      </c>
      <c r="B844" s="34"/>
      <c r="C844" s="16"/>
      <c r="E844" s="15"/>
      <c r="F844" s="16"/>
      <c r="H844" s="15"/>
      <c r="I844" s="16"/>
      <c r="K844" s="15"/>
      <c r="L844" s="16"/>
      <c r="N844" s="15"/>
      <c r="O844" s="16"/>
      <c r="Q844" s="15"/>
      <c r="R844" s="16"/>
      <c r="T844" s="15"/>
      <c r="U844" s="16"/>
      <c r="W844" s="15"/>
      <c r="X844" s="16"/>
      <c r="Z844" s="15"/>
      <c r="AA844" s="16"/>
      <c r="AC844" s="15"/>
      <c r="AD844" s="16"/>
      <c r="AF844" s="15"/>
      <c r="AG844" s="16"/>
      <c r="AI844" s="15"/>
      <c r="AJ844" s="16"/>
      <c r="AL844" s="15"/>
      <c r="AM844" s="16"/>
      <c r="AO844" s="15"/>
      <c r="AP844" s="16"/>
      <c r="AR844" s="15"/>
      <c r="AS844" s="16"/>
      <c r="AU844" s="15"/>
      <c r="AV844" s="16"/>
      <c r="AX844" s="15"/>
      <c r="AY844" s="400"/>
      <c r="BA844" s="403"/>
      <c r="BB844" s="404"/>
      <c r="BD844" s="403"/>
      <c r="BE844" s="404"/>
      <c r="BG844" s="15"/>
      <c r="BH844" s="16"/>
      <c r="BJ844" s="15"/>
      <c r="BK844" s="45"/>
      <c r="BM844" s="15"/>
      <c r="BN844" s="16"/>
      <c r="BP844" s="15"/>
      <c r="BQ844" s="16"/>
      <c r="BS844" s="15"/>
      <c r="BT844" s="16"/>
      <c r="BV844" s="15"/>
      <c r="BW844" s="16"/>
      <c r="BY844" s="15"/>
      <c r="BZ844" s="16"/>
      <c r="CB844" s="15"/>
      <c r="CC844" s="16"/>
      <c r="CE844" s="15"/>
      <c r="CF844" s="16"/>
      <c r="CH844" s="15"/>
      <c r="CI844" s="16"/>
      <c r="CK844" s="234"/>
      <c r="CL844" s="235"/>
      <c r="CN844" s="15"/>
      <c r="CO844" s="16"/>
    </row>
    <row r="845" spans="1:93" ht="24.95" customHeight="1">
      <c r="A845" s="407" t="str">
        <f ca="1">IFERROR(IF(INDIRECT($A$14&amp;ROW())&lt;&gt;"",COUNTIF(Summary!$B$30:$B$1105,INDIRECT($A$14&amp;ROW())),""),"")</f>
        <v/>
      </c>
      <c r="B845" s="34"/>
      <c r="C845" s="16"/>
      <c r="E845" s="15"/>
      <c r="F845" s="16"/>
      <c r="H845" s="15"/>
      <c r="I845" s="16"/>
      <c r="K845" s="15"/>
      <c r="L845" s="16"/>
      <c r="N845" s="15"/>
      <c r="O845" s="16"/>
      <c r="Q845" s="15"/>
      <c r="R845" s="16"/>
      <c r="T845" s="15"/>
      <c r="U845" s="16"/>
      <c r="W845" s="15"/>
      <c r="X845" s="16"/>
      <c r="Z845" s="15"/>
      <c r="AA845" s="16"/>
      <c r="AC845" s="15"/>
      <c r="AD845" s="16"/>
      <c r="AF845" s="15"/>
      <c r="AG845" s="16"/>
      <c r="AI845" s="15"/>
      <c r="AJ845" s="16"/>
      <c r="AL845" s="15"/>
      <c r="AM845" s="16"/>
      <c r="AO845" s="15"/>
      <c r="AP845" s="16"/>
      <c r="AR845" s="15"/>
      <c r="AS845" s="16"/>
      <c r="AU845" s="15"/>
      <c r="AV845" s="16"/>
      <c r="AX845" s="15"/>
      <c r="AY845" s="400"/>
      <c r="BA845" s="403"/>
      <c r="BB845" s="404"/>
      <c r="BD845" s="403"/>
      <c r="BE845" s="404"/>
      <c r="BG845" s="15"/>
      <c r="BH845" s="16"/>
      <c r="BJ845" s="15"/>
      <c r="BK845" s="45"/>
      <c r="BM845" s="15"/>
      <c r="BN845" s="16"/>
      <c r="BP845" s="15"/>
      <c r="BQ845" s="16"/>
      <c r="BS845" s="15"/>
      <c r="BT845" s="16"/>
      <c r="BV845" s="15"/>
      <c r="BW845" s="16"/>
      <c r="BY845" s="15"/>
      <c r="BZ845" s="16"/>
      <c r="CB845" s="15"/>
      <c r="CC845" s="16"/>
      <c r="CE845" s="15"/>
      <c r="CF845" s="16"/>
      <c r="CH845" s="15"/>
      <c r="CI845" s="16"/>
      <c r="CK845" s="234"/>
      <c r="CL845" s="235"/>
      <c r="CN845" s="15"/>
      <c r="CO845" s="16"/>
    </row>
    <row r="846" spans="1:93" ht="24.95" customHeight="1">
      <c r="A846" s="407" t="str">
        <f ca="1">IFERROR(IF(INDIRECT($A$14&amp;ROW())&lt;&gt;"",COUNTIF(Summary!$B$30:$B$1105,INDIRECT($A$14&amp;ROW())),""),"")</f>
        <v/>
      </c>
      <c r="B846" s="34"/>
      <c r="C846" s="16"/>
      <c r="E846" s="15"/>
      <c r="F846" s="16"/>
      <c r="H846" s="15"/>
      <c r="I846" s="16"/>
      <c r="K846" s="15"/>
      <c r="L846" s="16"/>
      <c r="N846" s="15"/>
      <c r="O846" s="16"/>
      <c r="Q846" s="15"/>
      <c r="R846" s="16"/>
      <c r="T846" s="15"/>
      <c r="U846" s="16"/>
      <c r="W846" s="15"/>
      <c r="X846" s="16"/>
      <c r="Z846" s="15"/>
      <c r="AA846" s="16"/>
      <c r="AC846" s="15"/>
      <c r="AD846" s="16"/>
      <c r="AF846" s="15"/>
      <c r="AG846" s="16"/>
      <c r="AI846" s="15"/>
      <c r="AJ846" s="16"/>
      <c r="AL846" s="15"/>
      <c r="AM846" s="16"/>
      <c r="AO846" s="15"/>
      <c r="AP846" s="16"/>
      <c r="AR846" s="15"/>
      <c r="AS846" s="16"/>
      <c r="AU846" s="15"/>
      <c r="AV846" s="16"/>
      <c r="AX846" s="15"/>
      <c r="AY846" s="400"/>
      <c r="BA846" s="403"/>
      <c r="BB846" s="404"/>
      <c r="BD846" s="403"/>
      <c r="BE846" s="404"/>
      <c r="BG846" s="15"/>
      <c r="BH846" s="16"/>
      <c r="BJ846" s="15"/>
      <c r="BK846" s="45"/>
      <c r="BM846" s="15"/>
      <c r="BN846" s="16"/>
      <c r="BP846" s="15"/>
      <c r="BQ846" s="16"/>
      <c r="BS846" s="15"/>
      <c r="BT846" s="16"/>
      <c r="BV846" s="15"/>
      <c r="BW846" s="16"/>
      <c r="BY846" s="15"/>
      <c r="BZ846" s="16"/>
      <c r="CB846" s="15"/>
      <c r="CC846" s="16"/>
      <c r="CE846" s="15"/>
      <c r="CF846" s="16"/>
      <c r="CH846" s="15"/>
      <c r="CI846" s="16"/>
      <c r="CK846" s="234"/>
      <c r="CL846" s="235"/>
      <c r="CN846" s="15"/>
      <c r="CO846" s="16"/>
    </row>
    <row r="847" spans="1:93" ht="24.95" customHeight="1">
      <c r="A847" s="407" t="str">
        <f ca="1">IFERROR(IF(INDIRECT($A$14&amp;ROW())&lt;&gt;"",COUNTIF(Summary!$B$30:$B$1105,INDIRECT($A$14&amp;ROW())),""),"")</f>
        <v/>
      </c>
      <c r="B847" s="34"/>
      <c r="C847" s="16"/>
      <c r="E847" s="15"/>
      <c r="F847" s="16"/>
      <c r="H847" s="15"/>
      <c r="I847" s="16"/>
      <c r="K847" s="15"/>
      <c r="L847" s="16"/>
      <c r="N847" s="15"/>
      <c r="O847" s="16"/>
      <c r="Q847" s="15"/>
      <c r="R847" s="16"/>
      <c r="T847" s="15"/>
      <c r="U847" s="16"/>
      <c r="W847" s="15"/>
      <c r="X847" s="16"/>
      <c r="Z847" s="15"/>
      <c r="AA847" s="16"/>
      <c r="AC847" s="15"/>
      <c r="AD847" s="16"/>
      <c r="AF847" s="15"/>
      <c r="AG847" s="16"/>
      <c r="AI847" s="15"/>
      <c r="AJ847" s="16"/>
      <c r="AL847" s="15"/>
      <c r="AM847" s="16"/>
      <c r="AO847" s="15"/>
      <c r="AP847" s="16"/>
      <c r="AR847" s="15"/>
      <c r="AS847" s="16"/>
      <c r="AU847" s="15"/>
      <c r="AV847" s="16"/>
      <c r="AX847" s="15"/>
      <c r="AY847" s="400"/>
      <c r="BA847" s="403"/>
      <c r="BB847" s="404"/>
      <c r="BD847" s="403"/>
      <c r="BE847" s="404"/>
      <c r="BG847" s="15"/>
      <c r="BH847" s="16"/>
      <c r="BJ847" s="15"/>
      <c r="BK847" s="45"/>
      <c r="BM847" s="15"/>
      <c r="BN847" s="16"/>
      <c r="BP847" s="15"/>
      <c r="BQ847" s="16"/>
      <c r="BS847" s="15"/>
      <c r="BT847" s="16"/>
      <c r="BV847" s="15"/>
      <c r="BW847" s="16"/>
      <c r="BY847" s="15"/>
      <c r="BZ847" s="16"/>
      <c r="CB847" s="15"/>
      <c r="CC847" s="16"/>
      <c r="CE847" s="15"/>
      <c r="CF847" s="16"/>
      <c r="CH847" s="15"/>
      <c r="CI847" s="16"/>
      <c r="CK847" s="234"/>
      <c r="CL847" s="235"/>
      <c r="CN847" s="15"/>
      <c r="CO847" s="16"/>
    </row>
    <row r="848" spans="1:93" ht="24.95" customHeight="1">
      <c r="A848" s="407" t="str">
        <f ca="1">IFERROR(IF(INDIRECT($A$14&amp;ROW())&lt;&gt;"",COUNTIF(Summary!$B$30:$B$1105,INDIRECT($A$14&amp;ROW())),""),"")</f>
        <v/>
      </c>
      <c r="B848" s="34"/>
      <c r="C848" s="16"/>
      <c r="E848" s="15"/>
      <c r="F848" s="16"/>
      <c r="H848" s="15"/>
      <c r="I848" s="16"/>
      <c r="K848" s="15"/>
      <c r="L848" s="16"/>
      <c r="N848" s="15"/>
      <c r="O848" s="16"/>
      <c r="Q848" s="15"/>
      <c r="R848" s="16"/>
      <c r="T848" s="15"/>
      <c r="U848" s="16"/>
      <c r="W848" s="15"/>
      <c r="X848" s="16"/>
      <c r="Z848" s="15"/>
      <c r="AA848" s="16"/>
      <c r="AC848" s="15"/>
      <c r="AD848" s="16"/>
      <c r="AF848" s="15"/>
      <c r="AG848" s="16"/>
      <c r="AI848" s="15"/>
      <c r="AJ848" s="16"/>
      <c r="AL848" s="15"/>
      <c r="AM848" s="16"/>
      <c r="AO848" s="15"/>
      <c r="AP848" s="16"/>
      <c r="AR848" s="15"/>
      <c r="AS848" s="16"/>
      <c r="AU848" s="15"/>
      <c r="AV848" s="16"/>
      <c r="AX848" s="15"/>
      <c r="AY848" s="400"/>
      <c r="BA848" s="403"/>
      <c r="BB848" s="404"/>
      <c r="BD848" s="403"/>
      <c r="BE848" s="404"/>
      <c r="BG848" s="15"/>
      <c r="BH848" s="16"/>
      <c r="BJ848" s="15"/>
      <c r="BK848" s="45"/>
      <c r="BM848" s="15"/>
      <c r="BN848" s="16"/>
      <c r="BP848" s="15"/>
      <c r="BQ848" s="16"/>
      <c r="BS848" s="15"/>
      <c r="BT848" s="16"/>
      <c r="BV848" s="15"/>
      <c r="BW848" s="16"/>
      <c r="BY848" s="15"/>
      <c r="BZ848" s="16"/>
      <c r="CB848" s="15"/>
      <c r="CC848" s="16"/>
      <c r="CE848" s="15"/>
      <c r="CF848" s="16"/>
      <c r="CH848" s="15"/>
      <c r="CI848" s="16"/>
      <c r="CK848" s="234"/>
      <c r="CL848" s="235"/>
      <c r="CN848" s="15"/>
      <c r="CO848" s="16"/>
    </row>
    <row r="849" spans="1:93" ht="24.95" customHeight="1">
      <c r="A849" s="407" t="str">
        <f ca="1">IFERROR(IF(INDIRECT($A$14&amp;ROW())&lt;&gt;"",COUNTIF(Summary!$B$30:$B$1105,INDIRECT($A$14&amp;ROW())),""),"")</f>
        <v/>
      </c>
      <c r="B849" s="34"/>
      <c r="C849" s="16"/>
      <c r="E849" s="15"/>
      <c r="F849" s="16"/>
      <c r="H849" s="15"/>
      <c r="I849" s="16"/>
      <c r="K849" s="15"/>
      <c r="L849" s="16"/>
      <c r="N849" s="15"/>
      <c r="O849" s="16"/>
      <c r="Q849" s="15"/>
      <c r="R849" s="16"/>
      <c r="T849" s="15"/>
      <c r="U849" s="16"/>
      <c r="W849" s="15"/>
      <c r="X849" s="16"/>
      <c r="Z849" s="15"/>
      <c r="AA849" s="16"/>
      <c r="AC849" s="15"/>
      <c r="AD849" s="16"/>
      <c r="AF849" s="15"/>
      <c r="AG849" s="16"/>
      <c r="AI849" s="15"/>
      <c r="AJ849" s="16"/>
      <c r="AL849" s="15"/>
      <c r="AM849" s="16"/>
      <c r="AO849" s="15"/>
      <c r="AP849" s="16"/>
      <c r="AR849" s="15"/>
      <c r="AS849" s="16"/>
      <c r="AU849" s="15"/>
      <c r="AV849" s="16"/>
      <c r="AX849" s="15"/>
      <c r="AY849" s="400"/>
      <c r="BA849" s="403"/>
      <c r="BB849" s="404"/>
      <c r="BD849" s="403"/>
      <c r="BE849" s="404"/>
      <c r="BG849" s="15"/>
      <c r="BH849" s="16"/>
      <c r="BJ849" s="15"/>
      <c r="BK849" s="45"/>
      <c r="BM849" s="15"/>
      <c r="BN849" s="16"/>
      <c r="BP849" s="15"/>
      <c r="BQ849" s="16"/>
      <c r="BS849" s="15"/>
      <c r="BT849" s="16"/>
      <c r="BV849" s="15"/>
      <c r="BW849" s="16"/>
      <c r="BY849" s="15"/>
      <c r="BZ849" s="16"/>
      <c r="CB849" s="15"/>
      <c r="CC849" s="16"/>
      <c r="CE849" s="15"/>
      <c r="CF849" s="16"/>
      <c r="CH849" s="15"/>
      <c r="CI849" s="16"/>
      <c r="CK849" s="234"/>
      <c r="CL849" s="235"/>
      <c r="CN849" s="15"/>
      <c r="CO849" s="16"/>
    </row>
    <row r="850" spans="1:93" ht="24.95" customHeight="1">
      <c r="A850" s="407" t="str">
        <f ca="1">IFERROR(IF(INDIRECT($A$14&amp;ROW())&lt;&gt;"",COUNTIF(Summary!$B$30:$B$1105,INDIRECT($A$14&amp;ROW())),""),"")</f>
        <v/>
      </c>
      <c r="B850" s="34"/>
      <c r="C850" s="16"/>
      <c r="E850" s="15"/>
      <c r="F850" s="16"/>
      <c r="H850" s="15"/>
      <c r="I850" s="16"/>
      <c r="K850" s="15"/>
      <c r="L850" s="16"/>
      <c r="N850" s="15"/>
      <c r="O850" s="16"/>
      <c r="Q850" s="15"/>
      <c r="R850" s="16"/>
      <c r="T850" s="15"/>
      <c r="U850" s="16"/>
      <c r="W850" s="15"/>
      <c r="X850" s="16"/>
      <c r="Z850" s="15"/>
      <c r="AA850" s="16"/>
      <c r="AC850" s="15"/>
      <c r="AD850" s="16"/>
      <c r="AF850" s="15"/>
      <c r="AG850" s="16"/>
      <c r="AI850" s="15"/>
      <c r="AJ850" s="16"/>
      <c r="AL850" s="15"/>
      <c r="AM850" s="16"/>
      <c r="AO850" s="15"/>
      <c r="AP850" s="16"/>
      <c r="AR850" s="15"/>
      <c r="AS850" s="16"/>
      <c r="AU850" s="15"/>
      <c r="AV850" s="16"/>
      <c r="AX850" s="15"/>
      <c r="AY850" s="400"/>
      <c r="BA850" s="403"/>
      <c r="BB850" s="404"/>
      <c r="BD850" s="403"/>
      <c r="BE850" s="404"/>
      <c r="BG850" s="15"/>
      <c r="BH850" s="16"/>
      <c r="BJ850" s="15"/>
      <c r="BK850" s="45"/>
      <c r="BM850" s="15"/>
      <c r="BN850" s="16"/>
      <c r="BP850" s="15"/>
      <c r="BQ850" s="16"/>
      <c r="BS850" s="15"/>
      <c r="BT850" s="16"/>
      <c r="BV850" s="15"/>
      <c r="BW850" s="16"/>
      <c r="BY850" s="15"/>
      <c r="BZ850" s="16"/>
      <c r="CB850" s="15"/>
      <c r="CC850" s="16"/>
      <c r="CE850" s="15"/>
      <c r="CF850" s="16"/>
      <c r="CH850" s="15"/>
      <c r="CI850" s="16"/>
      <c r="CK850" s="234"/>
      <c r="CL850" s="235"/>
      <c r="CN850" s="15"/>
      <c r="CO850" s="16"/>
    </row>
    <row r="851" spans="1:93" ht="24.95" customHeight="1">
      <c r="A851" s="407" t="str">
        <f ca="1">IFERROR(IF(INDIRECT($A$14&amp;ROW())&lt;&gt;"",COUNTIF(Summary!$B$30:$B$1105,INDIRECT($A$14&amp;ROW())),""),"")</f>
        <v/>
      </c>
      <c r="B851" s="34"/>
      <c r="C851" s="16"/>
      <c r="E851" s="15"/>
      <c r="F851" s="16"/>
      <c r="H851" s="15"/>
      <c r="I851" s="16"/>
      <c r="K851" s="15"/>
      <c r="L851" s="16"/>
      <c r="N851" s="15"/>
      <c r="O851" s="16"/>
      <c r="Q851" s="15"/>
      <c r="R851" s="16"/>
      <c r="T851" s="15"/>
      <c r="U851" s="16"/>
      <c r="W851" s="15"/>
      <c r="X851" s="16"/>
      <c r="Z851" s="15"/>
      <c r="AA851" s="16"/>
      <c r="AC851" s="15"/>
      <c r="AD851" s="16"/>
      <c r="AF851" s="15"/>
      <c r="AG851" s="16"/>
      <c r="AI851" s="15"/>
      <c r="AJ851" s="16"/>
      <c r="AL851" s="15"/>
      <c r="AM851" s="16"/>
      <c r="AO851" s="15"/>
      <c r="AP851" s="16"/>
      <c r="AR851" s="15"/>
      <c r="AS851" s="16"/>
      <c r="AU851" s="15"/>
      <c r="AV851" s="16"/>
      <c r="AX851" s="15"/>
      <c r="AY851" s="400"/>
      <c r="BA851" s="403"/>
      <c r="BB851" s="404"/>
      <c r="BD851" s="403"/>
      <c r="BE851" s="404"/>
      <c r="BG851" s="15"/>
      <c r="BH851" s="16"/>
      <c r="BJ851" s="15"/>
      <c r="BK851" s="45"/>
      <c r="BM851" s="15"/>
      <c r="BN851" s="16"/>
      <c r="BP851" s="15"/>
      <c r="BQ851" s="16"/>
      <c r="BS851" s="15"/>
      <c r="BT851" s="16"/>
      <c r="BV851" s="15"/>
      <c r="BW851" s="16"/>
      <c r="BY851" s="15"/>
      <c r="BZ851" s="16"/>
      <c r="CB851" s="15"/>
      <c r="CC851" s="16"/>
      <c r="CE851" s="15"/>
      <c r="CF851" s="16"/>
      <c r="CH851" s="15"/>
      <c r="CI851" s="16"/>
      <c r="CK851" s="234"/>
      <c r="CL851" s="235"/>
      <c r="CN851" s="15"/>
      <c r="CO851" s="16"/>
    </row>
    <row r="852" spans="1:93" ht="24.95" customHeight="1">
      <c r="A852" s="407" t="str">
        <f ca="1">IFERROR(IF(INDIRECT($A$14&amp;ROW())&lt;&gt;"",COUNTIF(Summary!$B$30:$B$1105,INDIRECT($A$14&amp;ROW())),""),"")</f>
        <v/>
      </c>
      <c r="B852" s="34"/>
      <c r="C852" s="16"/>
      <c r="E852" s="15"/>
      <c r="F852" s="16"/>
      <c r="H852" s="15"/>
      <c r="I852" s="16"/>
      <c r="K852" s="15"/>
      <c r="L852" s="16"/>
      <c r="N852" s="15"/>
      <c r="O852" s="16"/>
      <c r="Q852" s="15"/>
      <c r="R852" s="16"/>
      <c r="T852" s="15"/>
      <c r="U852" s="16"/>
      <c r="W852" s="15"/>
      <c r="X852" s="16"/>
      <c r="Z852" s="15"/>
      <c r="AA852" s="16"/>
      <c r="AC852" s="15"/>
      <c r="AD852" s="16"/>
      <c r="AF852" s="15"/>
      <c r="AG852" s="16"/>
      <c r="AI852" s="15"/>
      <c r="AJ852" s="16"/>
      <c r="AL852" s="15"/>
      <c r="AM852" s="16"/>
      <c r="AO852" s="15"/>
      <c r="AP852" s="16"/>
      <c r="AR852" s="15"/>
      <c r="AS852" s="16"/>
      <c r="AU852" s="15"/>
      <c r="AV852" s="16"/>
      <c r="AX852" s="15"/>
      <c r="AY852" s="400"/>
      <c r="BA852" s="403"/>
      <c r="BB852" s="404"/>
      <c r="BD852" s="403"/>
      <c r="BE852" s="404"/>
      <c r="BG852" s="15"/>
      <c r="BH852" s="16"/>
      <c r="BJ852" s="15"/>
      <c r="BK852" s="45"/>
      <c r="BM852" s="15"/>
      <c r="BN852" s="16"/>
      <c r="BP852" s="15"/>
      <c r="BQ852" s="16"/>
      <c r="BS852" s="15"/>
      <c r="BT852" s="16"/>
      <c r="BV852" s="15"/>
      <c r="BW852" s="16"/>
      <c r="BY852" s="15"/>
      <c r="BZ852" s="16"/>
      <c r="CB852" s="15"/>
      <c r="CC852" s="16"/>
      <c r="CE852" s="15"/>
      <c r="CF852" s="16"/>
      <c r="CH852" s="15"/>
      <c r="CI852" s="16"/>
      <c r="CK852" s="234"/>
      <c r="CL852" s="235"/>
      <c r="CN852" s="15"/>
      <c r="CO852" s="16"/>
    </row>
    <row r="853" spans="1:93" ht="24.95" customHeight="1">
      <c r="A853" s="407" t="str">
        <f ca="1">IFERROR(IF(INDIRECT($A$14&amp;ROW())&lt;&gt;"",COUNTIF(Summary!$B$30:$B$1105,INDIRECT($A$14&amp;ROW())),""),"")</f>
        <v/>
      </c>
      <c r="B853" s="34"/>
      <c r="C853" s="16"/>
      <c r="E853" s="15"/>
      <c r="F853" s="16"/>
      <c r="H853" s="15"/>
      <c r="I853" s="16"/>
      <c r="K853" s="15"/>
      <c r="L853" s="16"/>
      <c r="N853" s="15"/>
      <c r="O853" s="16"/>
      <c r="Q853" s="15"/>
      <c r="R853" s="16"/>
      <c r="T853" s="15"/>
      <c r="U853" s="16"/>
      <c r="W853" s="15"/>
      <c r="X853" s="16"/>
      <c r="Z853" s="15"/>
      <c r="AA853" s="16"/>
      <c r="AC853" s="15"/>
      <c r="AD853" s="16"/>
      <c r="AF853" s="15"/>
      <c r="AG853" s="16"/>
      <c r="AI853" s="15"/>
      <c r="AJ853" s="16"/>
      <c r="AL853" s="15"/>
      <c r="AM853" s="16"/>
      <c r="AO853" s="15"/>
      <c r="AP853" s="16"/>
      <c r="AR853" s="15"/>
      <c r="AS853" s="16"/>
      <c r="AU853" s="15"/>
      <c r="AV853" s="16"/>
      <c r="AX853" s="15"/>
      <c r="AY853" s="400"/>
      <c r="BA853" s="403"/>
      <c r="BB853" s="404"/>
      <c r="BD853" s="403"/>
      <c r="BE853" s="404"/>
      <c r="BG853" s="15"/>
      <c r="BH853" s="16"/>
      <c r="BJ853" s="15"/>
      <c r="BK853" s="45"/>
      <c r="BM853" s="15"/>
      <c r="BN853" s="16"/>
      <c r="BP853" s="15"/>
      <c r="BQ853" s="16"/>
      <c r="BS853" s="15"/>
      <c r="BT853" s="16"/>
      <c r="BV853" s="15"/>
      <c r="BW853" s="16"/>
      <c r="BY853" s="15"/>
      <c r="BZ853" s="16"/>
      <c r="CB853" s="15"/>
      <c r="CC853" s="16"/>
      <c r="CE853" s="15"/>
      <c r="CF853" s="16"/>
      <c r="CH853" s="15"/>
      <c r="CI853" s="16"/>
      <c r="CK853" s="234"/>
      <c r="CL853" s="235"/>
      <c r="CN853" s="15"/>
      <c r="CO853" s="16"/>
    </row>
    <row r="854" spans="1:93" ht="24.95" customHeight="1">
      <c r="A854" s="407" t="str">
        <f ca="1">IFERROR(IF(INDIRECT($A$14&amp;ROW())&lt;&gt;"",COUNTIF(Summary!$B$30:$B$1105,INDIRECT($A$14&amp;ROW())),""),"")</f>
        <v/>
      </c>
      <c r="B854" s="34"/>
      <c r="C854" s="16"/>
      <c r="E854" s="15"/>
      <c r="F854" s="16"/>
      <c r="H854" s="15"/>
      <c r="I854" s="16"/>
      <c r="K854" s="15"/>
      <c r="L854" s="16"/>
      <c r="N854" s="15"/>
      <c r="O854" s="16"/>
      <c r="Q854" s="15"/>
      <c r="R854" s="16"/>
      <c r="T854" s="15"/>
      <c r="U854" s="16"/>
      <c r="W854" s="15"/>
      <c r="X854" s="16"/>
      <c r="Z854" s="15"/>
      <c r="AA854" s="16"/>
      <c r="AC854" s="15"/>
      <c r="AD854" s="16"/>
      <c r="AF854" s="15"/>
      <c r="AG854" s="16"/>
      <c r="AI854" s="15"/>
      <c r="AJ854" s="16"/>
      <c r="AL854" s="15"/>
      <c r="AM854" s="16"/>
      <c r="AO854" s="15"/>
      <c r="AP854" s="16"/>
      <c r="AR854" s="15"/>
      <c r="AS854" s="16"/>
      <c r="AU854" s="15"/>
      <c r="AV854" s="16"/>
      <c r="AX854" s="15"/>
      <c r="AY854" s="400"/>
      <c r="BA854" s="403"/>
      <c r="BB854" s="404"/>
      <c r="BD854" s="403"/>
      <c r="BE854" s="404"/>
      <c r="BG854" s="15"/>
      <c r="BH854" s="16"/>
      <c r="BJ854" s="15"/>
      <c r="BK854" s="45"/>
      <c r="BM854" s="15"/>
      <c r="BN854" s="16"/>
      <c r="BP854" s="15"/>
      <c r="BQ854" s="16"/>
      <c r="BS854" s="15"/>
      <c r="BT854" s="16"/>
      <c r="BV854" s="15"/>
      <c r="BW854" s="16"/>
      <c r="BY854" s="15"/>
      <c r="BZ854" s="16"/>
      <c r="CB854" s="15"/>
      <c r="CC854" s="16"/>
      <c r="CE854" s="15"/>
      <c r="CF854" s="16"/>
      <c r="CH854" s="15"/>
      <c r="CI854" s="16"/>
      <c r="CK854" s="234"/>
      <c r="CL854" s="235"/>
      <c r="CN854" s="15"/>
      <c r="CO854" s="16"/>
    </row>
    <row r="855" spans="1:93" ht="24.95" customHeight="1">
      <c r="A855" s="407" t="str">
        <f ca="1">IFERROR(IF(INDIRECT($A$14&amp;ROW())&lt;&gt;"",COUNTIF(Summary!$B$30:$B$1105,INDIRECT($A$14&amp;ROW())),""),"")</f>
        <v/>
      </c>
      <c r="B855" s="34"/>
      <c r="C855" s="16"/>
      <c r="E855" s="15"/>
      <c r="F855" s="16"/>
      <c r="H855" s="15"/>
      <c r="I855" s="16"/>
      <c r="K855" s="15"/>
      <c r="L855" s="16"/>
      <c r="N855" s="15"/>
      <c r="O855" s="16"/>
      <c r="Q855" s="15"/>
      <c r="R855" s="16"/>
      <c r="T855" s="15"/>
      <c r="U855" s="16"/>
      <c r="W855" s="15"/>
      <c r="X855" s="16"/>
      <c r="Z855" s="15"/>
      <c r="AA855" s="16"/>
      <c r="AC855" s="15"/>
      <c r="AD855" s="16"/>
      <c r="AF855" s="15"/>
      <c r="AG855" s="16"/>
      <c r="AI855" s="15"/>
      <c r="AJ855" s="16"/>
      <c r="AL855" s="15"/>
      <c r="AM855" s="16"/>
      <c r="AO855" s="15"/>
      <c r="AP855" s="16"/>
      <c r="AR855" s="15"/>
      <c r="AS855" s="16"/>
      <c r="AU855" s="15"/>
      <c r="AV855" s="16"/>
      <c r="AX855" s="15"/>
      <c r="AY855" s="400"/>
      <c r="BA855" s="403"/>
      <c r="BB855" s="404"/>
      <c r="BD855" s="403"/>
      <c r="BE855" s="404"/>
      <c r="BG855" s="15"/>
      <c r="BH855" s="16"/>
      <c r="BJ855" s="15"/>
      <c r="BK855" s="45"/>
      <c r="BM855" s="15"/>
      <c r="BN855" s="16"/>
      <c r="BP855" s="15"/>
      <c r="BQ855" s="16"/>
      <c r="BS855" s="15"/>
      <c r="BT855" s="16"/>
      <c r="BV855" s="15"/>
      <c r="BW855" s="16"/>
      <c r="BY855" s="15"/>
      <c r="BZ855" s="16"/>
      <c r="CB855" s="15"/>
      <c r="CC855" s="16"/>
      <c r="CE855" s="15"/>
      <c r="CF855" s="16"/>
      <c r="CH855" s="15"/>
      <c r="CI855" s="16"/>
      <c r="CK855" s="234"/>
      <c r="CL855" s="235"/>
      <c r="CN855" s="15"/>
      <c r="CO855" s="16"/>
    </row>
    <row r="856" spans="1:93" ht="24.95" customHeight="1">
      <c r="A856" s="407" t="str">
        <f ca="1">IFERROR(IF(INDIRECT($A$14&amp;ROW())&lt;&gt;"",COUNTIF(Summary!$B$30:$B$1105,INDIRECT($A$14&amp;ROW())),""),"")</f>
        <v/>
      </c>
      <c r="B856" s="34"/>
      <c r="C856" s="16"/>
      <c r="E856" s="15"/>
      <c r="F856" s="16"/>
      <c r="H856" s="15"/>
      <c r="I856" s="16"/>
      <c r="K856" s="15"/>
      <c r="L856" s="16"/>
      <c r="N856" s="15"/>
      <c r="O856" s="16"/>
      <c r="Q856" s="15"/>
      <c r="R856" s="16"/>
      <c r="T856" s="15"/>
      <c r="U856" s="16"/>
      <c r="W856" s="15"/>
      <c r="X856" s="16"/>
      <c r="Z856" s="15"/>
      <c r="AA856" s="16"/>
      <c r="AC856" s="15"/>
      <c r="AD856" s="16"/>
      <c r="AF856" s="15"/>
      <c r="AG856" s="16"/>
      <c r="AI856" s="15"/>
      <c r="AJ856" s="16"/>
      <c r="AL856" s="15"/>
      <c r="AM856" s="16"/>
      <c r="AO856" s="15"/>
      <c r="AP856" s="16"/>
      <c r="AR856" s="15"/>
      <c r="AS856" s="16"/>
      <c r="AU856" s="15"/>
      <c r="AV856" s="16"/>
      <c r="AX856" s="15"/>
      <c r="AY856" s="400"/>
      <c r="BA856" s="403"/>
      <c r="BB856" s="404"/>
      <c r="BD856" s="403"/>
      <c r="BE856" s="404"/>
      <c r="BG856" s="15"/>
      <c r="BH856" s="16"/>
      <c r="BJ856" s="15"/>
      <c r="BK856" s="45"/>
      <c r="BM856" s="15"/>
      <c r="BN856" s="16"/>
      <c r="BP856" s="15"/>
      <c r="BQ856" s="16"/>
      <c r="BS856" s="15"/>
      <c r="BT856" s="16"/>
      <c r="BV856" s="15"/>
      <c r="BW856" s="16"/>
      <c r="BY856" s="15"/>
      <c r="BZ856" s="16"/>
      <c r="CB856" s="15"/>
      <c r="CC856" s="16"/>
      <c r="CE856" s="15"/>
      <c r="CF856" s="16"/>
      <c r="CH856" s="15"/>
      <c r="CI856" s="16"/>
      <c r="CK856" s="234"/>
      <c r="CL856" s="235"/>
      <c r="CN856" s="15"/>
      <c r="CO856" s="16"/>
    </row>
    <row r="857" spans="1:93" ht="24.95" customHeight="1">
      <c r="A857" s="407" t="str">
        <f ca="1">IFERROR(IF(INDIRECT($A$14&amp;ROW())&lt;&gt;"",COUNTIF(Summary!$B$30:$B$1105,INDIRECT($A$14&amp;ROW())),""),"")</f>
        <v/>
      </c>
      <c r="B857" s="34"/>
      <c r="C857" s="16"/>
      <c r="E857" s="15"/>
      <c r="F857" s="16"/>
      <c r="H857" s="15"/>
      <c r="I857" s="16"/>
      <c r="K857" s="15"/>
      <c r="L857" s="16"/>
      <c r="N857" s="15"/>
      <c r="O857" s="16"/>
      <c r="Q857" s="15"/>
      <c r="R857" s="16"/>
      <c r="T857" s="15"/>
      <c r="U857" s="16"/>
      <c r="W857" s="15"/>
      <c r="X857" s="16"/>
      <c r="Z857" s="15"/>
      <c r="AA857" s="16"/>
      <c r="AC857" s="15"/>
      <c r="AD857" s="16"/>
      <c r="AF857" s="15"/>
      <c r="AG857" s="16"/>
      <c r="AI857" s="15"/>
      <c r="AJ857" s="16"/>
      <c r="AL857" s="15"/>
      <c r="AM857" s="16"/>
      <c r="AO857" s="15"/>
      <c r="AP857" s="16"/>
      <c r="AR857" s="15"/>
      <c r="AS857" s="16"/>
      <c r="AU857" s="15"/>
      <c r="AV857" s="16"/>
      <c r="AX857" s="15"/>
      <c r="AY857" s="400"/>
      <c r="BA857" s="403"/>
      <c r="BB857" s="404"/>
      <c r="BD857" s="403"/>
      <c r="BE857" s="404"/>
      <c r="BG857" s="15"/>
      <c r="BH857" s="16"/>
      <c r="BJ857" s="15"/>
      <c r="BK857" s="45"/>
      <c r="BM857" s="15"/>
      <c r="BN857" s="16"/>
      <c r="BP857" s="15"/>
      <c r="BQ857" s="16"/>
      <c r="BS857" s="15"/>
      <c r="BT857" s="16"/>
      <c r="BV857" s="15"/>
      <c r="BW857" s="16"/>
      <c r="BY857" s="15"/>
      <c r="BZ857" s="16"/>
      <c r="CB857" s="15"/>
      <c r="CC857" s="16"/>
      <c r="CE857" s="15"/>
      <c r="CF857" s="16"/>
      <c r="CH857" s="15"/>
      <c r="CI857" s="16"/>
      <c r="CK857" s="234"/>
      <c r="CL857" s="235"/>
      <c r="CN857" s="15"/>
      <c r="CO857" s="16"/>
    </row>
    <row r="858" spans="1:93" ht="24.95" customHeight="1">
      <c r="A858" s="407" t="str">
        <f ca="1">IFERROR(IF(INDIRECT($A$14&amp;ROW())&lt;&gt;"",COUNTIF(Summary!$B$30:$B$1105,INDIRECT($A$14&amp;ROW())),""),"")</f>
        <v/>
      </c>
      <c r="B858" s="34"/>
      <c r="C858" s="16"/>
      <c r="E858" s="15"/>
      <c r="F858" s="16"/>
      <c r="H858" s="15"/>
      <c r="I858" s="16"/>
      <c r="K858" s="15"/>
      <c r="L858" s="16"/>
      <c r="N858" s="15"/>
      <c r="O858" s="16"/>
      <c r="Q858" s="15"/>
      <c r="R858" s="16"/>
      <c r="T858" s="15"/>
      <c r="U858" s="16"/>
      <c r="W858" s="15"/>
      <c r="X858" s="16"/>
      <c r="Z858" s="15"/>
      <c r="AA858" s="16"/>
      <c r="AC858" s="15"/>
      <c r="AD858" s="16"/>
      <c r="AF858" s="15"/>
      <c r="AG858" s="16"/>
      <c r="AI858" s="15"/>
      <c r="AJ858" s="16"/>
      <c r="AL858" s="15"/>
      <c r="AM858" s="16"/>
      <c r="AO858" s="15"/>
      <c r="AP858" s="16"/>
      <c r="AR858" s="15"/>
      <c r="AS858" s="16"/>
      <c r="AU858" s="15"/>
      <c r="AV858" s="16"/>
      <c r="AX858" s="15"/>
      <c r="AY858" s="400"/>
      <c r="BA858" s="403"/>
      <c r="BB858" s="404"/>
      <c r="BD858" s="403"/>
      <c r="BE858" s="404"/>
      <c r="BG858" s="15"/>
      <c r="BH858" s="16"/>
      <c r="BJ858" s="15"/>
      <c r="BK858" s="45"/>
      <c r="BM858" s="15"/>
      <c r="BN858" s="16"/>
      <c r="BP858" s="15"/>
      <c r="BQ858" s="16"/>
      <c r="BS858" s="15"/>
      <c r="BT858" s="16"/>
      <c r="BV858" s="15"/>
      <c r="BW858" s="16"/>
      <c r="BY858" s="15"/>
      <c r="BZ858" s="16"/>
      <c r="CB858" s="15"/>
      <c r="CC858" s="16"/>
      <c r="CE858" s="15"/>
      <c r="CF858" s="16"/>
      <c r="CH858" s="15"/>
      <c r="CI858" s="16"/>
      <c r="CK858" s="234"/>
      <c r="CL858" s="235"/>
      <c r="CN858" s="15"/>
      <c r="CO858" s="16"/>
    </row>
    <row r="859" spans="1:93" ht="24.95" customHeight="1">
      <c r="A859" s="407" t="str">
        <f ca="1">IFERROR(IF(INDIRECT($A$14&amp;ROW())&lt;&gt;"",COUNTIF(Summary!$B$30:$B$1105,INDIRECT($A$14&amp;ROW())),""),"")</f>
        <v/>
      </c>
      <c r="B859" s="34"/>
      <c r="C859" s="16"/>
      <c r="E859" s="15"/>
      <c r="F859" s="16"/>
      <c r="H859" s="15"/>
      <c r="I859" s="16"/>
      <c r="K859" s="15"/>
      <c r="L859" s="16"/>
      <c r="N859" s="15"/>
      <c r="O859" s="16"/>
      <c r="Q859" s="15"/>
      <c r="R859" s="16"/>
      <c r="T859" s="15"/>
      <c r="U859" s="16"/>
      <c r="W859" s="15"/>
      <c r="X859" s="16"/>
      <c r="Z859" s="15"/>
      <c r="AA859" s="16"/>
      <c r="AC859" s="15"/>
      <c r="AD859" s="16"/>
      <c r="AF859" s="15"/>
      <c r="AG859" s="16"/>
      <c r="AI859" s="15"/>
      <c r="AJ859" s="16"/>
      <c r="AL859" s="15"/>
      <c r="AM859" s="16"/>
      <c r="AO859" s="15"/>
      <c r="AP859" s="16"/>
      <c r="AR859" s="15"/>
      <c r="AS859" s="16"/>
      <c r="AU859" s="15"/>
      <c r="AV859" s="16"/>
      <c r="AX859" s="15"/>
      <c r="AY859" s="400"/>
      <c r="BA859" s="403"/>
      <c r="BB859" s="404"/>
      <c r="BD859" s="403"/>
      <c r="BE859" s="404"/>
      <c r="BG859" s="15"/>
      <c r="BH859" s="16"/>
      <c r="BJ859" s="15"/>
      <c r="BK859" s="45"/>
      <c r="BM859" s="15"/>
      <c r="BN859" s="16"/>
      <c r="BP859" s="15"/>
      <c r="BQ859" s="16"/>
      <c r="BS859" s="15"/>
      <c r="BT859" s="16"/>
      <c r="BV859" s="15"/>
      <c r="BW859" s="16"/>
      <c r="BY859" s="15"/>
      <c r="BZ859" s="16"/>
      <c r="CB859" s="15"/>
      <c r="CC859" s="16"/>
      <c r="CE859" s="15"/>
      <c r="CF859" s="16"/>
      <c r="CH859" s="15"/>
      <c r="CI859" s="16"/>
      <c r="CK859" s="234"/>
      <c r="CL859" s="235"/>
      <c r="CN859" s="15"/>
      <c r="CO859" s="16"/>
    </row>
    <row r="860" spans="1:93" ht="24.95" customHeight="1">
      <c r="A860" s="407" t="str">
        <f ca="1">IFERROR(IF(INDIRECT($A$14&amp;ROW())&lt;&gt;"",COUNTIF(Summary!$B$30:$B$1105,INDIRECT($A$14&amp;ROW())),""),"")</f>
        <v/>
      </c>
      <c r="B860" s="34"/>
      <c r="C860" s="16"/>
      <c r="E860" s="15"/>
      <c r="F860" s="16"/>
      <c r="H860" s="15"/>
      <c r="I860" s="16"/>
      <c r="K860" s="15"/>
      <c r="L860" s="16"/>
      <c r="N860" s="15"/>
      <c r="O860" s="16"/>
      <c r="Q860" s="15"/>
      <c r="R860" s="16"/>
      <c r="T860" s="15"/>
      <c r="U860" s="16"/>
      <c r="W860" s="15"/>
      <c r="X860" s="16"/>
      <c r="Z860" s="15"/>
      <c r="AA860" s="16"/>
      <c r="AC860" s="15"/>
      <c r="AD860" s="16"/>
      <c r="AF860" s="15"/>
      <c r="AG860" s="16"/>
      <c r="AI860" s="15"/>
      <c r="AJ860" s="16"/>
      <c r="AL860" s="15"/>
      <c r="AM860" s="16"/>
      <c r="AO860" s="15"/>
      <c r="AP860" s="16"/>
      <c r="AR860" s="15"/>
      <c r="AS860" s="16"/>
      <c r="AU860" s="15"/>
      <c r="AV860" s="16"/>
      <c r="AX860" s="15"/>
      <c r="AY860" s="400"/>
      <c r="BA860" s="403"/>
      <c r="BB860" s="404"/>
      <c r="BD860" s="403"/>
      <c r="BE860" s="404"/>
      <c r="BG860" s="15"/>
      <c r="BH860" s="16"/>
      <c r="BJ860" s="15"/>
      <c r="BK860" s="45"/>
      <c r="BM860" s="15"/>
      <c r="BN860" s="16"/>
      <c r="BP860" s="15"/>
      <c r="BQ860" s="16"/>
      <c r="BS860" s="15"/>
      <c r="BT860" s="16"/>
      <c r="BV860" s="15"/>
      <c r="BW860" s="16"/>
      <c r="BY860" s="15"/>
      <c r="BZ860" s="16"/>
      <c r="CB860" s="15"/>
      <c r="CC860" s="16"/>
      <c r="CE860" s="15"/>
      <c r="CF860" s="16"/>
      <c r="CH860" s="15"/>
      <c r="CI860" s="16"/>
      <c r="CK860" s="234"/>
      <c r="CL860" s="235"/>
      <c r="CN860" s="15"/>
      <c r="CO860" s="16"/>
    </row>
    <row r="861" spans="1:93" ht="24.95" customHeight="1">
      <c r="A861" s="407" t="str">
        <f ca="1">IFERROR(IF(INDIRECT($A$14&amp;ROW())&lt;&gt;"",COUNTIF(Summary!$B$30:$B$1105,INDIRECT($A$14&amp;ROW())),""),"")</f>
        <v/>
      </c>
      <c r="B861" s="34"/>
      <c r="C861" s="16"/>
      <c r="E861" s="15"/>
      <c r="F861" s="16"/>
      <c r="H861" s="15"/>
      <c r="I861" s="16"/>
      <c r="K861" s="15"/>
      <c r="L861" s="16"/>
      <c r="N861" s="15"/>
      <c r="O861" s="16"/>
      <c r="Q861" s="15"/>
      <c r="R861" s="16"/>
      <c r="T861" s="15"/>
      <c r="U861" s="16"/>
      <c r="W861" s="15"/>
      <c r="X861" s="16"/>
      <c r="Z861" s="15"/>
      <c r="AA861" s="16"/>
      <c r="AC861" s="15"/>
      <c r="AD861" s="16"/>
      <c r="AF861" s="15"/>
      <c r="AG861" s="16"/>
      <c r="AI861" s="15"/>
      <c r="AJ861" s="16"/>
      <c r="AL861" s="15"/>
      <c r="AM861" s="16"/>
      <c r="AO861" s="15"/>
      <c r="AP861" s="16"/>
      <c r="AR861" s="15"/>
      <c r="AS861" s="16"/>
      <c r="AU861" s="15"/>
      <c r="AV861" s="16"/>
      <c r="AX861" s="15"/>
      <c r="AY861" s="400"/>
      <c r="BA861" s="403"/>
      <c r="BB861" s="404"/>
      <c r="BD861" s="403"/>
      <c r="BE861" s="404"/>
      <c r="BG861" s="15"/>
      <c r="BH861" s="16"/>
      <c r="BJ861" s="15"/>
      <c r="BK861" s="45"/>
      <c r="BM861" s="15"/>
      <c r="BN861" s="16"/>
      <c r="BP861" s="15"/>
      <c r="BQ861" s="16"/>
      <c r="BS861" s="15"/>
      <c r="BT861" s="16"/>
      <c r="BV861" s="15"/>
      <c r="BW861" s="16"/>
      <c r="BY861" s="15"/>
      <c r="BZ861" s="16"/>
      <c r="CB861" s="15"/>
      <c r="CC861" s="16"/>
      <c r="CE861" s="15"/>
      <c r="CF861" s="16"/>
      <c r="CH861" s="15"/>
      <c r="CI861" s="16"/>
      <c r="CK861" s="234"/>
      <c r="CL861" s="235"/>
      <c r="CN861" s="15"/>
      <c r="CO861" s="16"/>
    </row>
    <row r="862" spans="1:93" ht="24.95" customHeight="1">
      <c r="A862" s="407" t="str">
        <f ca="1">IFERROR(IF(INDIRECT($A$14&amp;ROW())&lt;&gt;"",COUNTIF(Summary!$B$30:$B$1105,INDIRECT($A$14&amp;ROW())),""),"")</f>
        <v/>
      </c>
      <c r="B862" s="34"/>
      <c r="C862" s="16"/>
      <c r="E862" s="15"/>
      <c r="F862" s="16"/>
      <c r="H862" s="15"/>
      <c r="I862" s="16"/>
      <c r="K862" s="15"/>
      <c r="L862" s="16"/>
      <c r="N862" s="15"/>
      <c r="O862" s="16"/>
      <c r="Q862" s="15"/>
      <c r="R862" s="16"/>
      <c r="T862" s="15"/>
      <c r="U862" s="16"/>
      <c r="W862" s="15"/>
      <c r="X862" s="16"/>
      <c r="Z862" s="15"/>
      <c r="AA862" s="16"/>
      <c r="AC862" s="15"/>
      <c r="AD862" s="16"/>
      <c r="AF862" s="15"/>
      <c r="AG862" s="16"/>
      <c r="AI862" s="15"/>
      <c r="AJ862" s="16"/>
      <c r="AL862" s="15"/>
      <c r="AM862" s="16"/>
      <c r="AO862" s="15"/>
      <c r="AP862" s="16"/>
      <c r="AR862" s="15"/>
      <c r="AS862" s="16"/>
      <c r="AU862" s="15"/>
      <c r="AV862" s="16"/>
      <c r="AX862" s="15"/>
      <c r="AY862" s="400"/>
      <c r="BA862" s="403"/>
      <c r="BB862" s="404"/>
      <c r="BD862" s="403"/>
      <c r="BE862" s="404"/>
      <c r="BG862" s="15"/>
      <c r="BH862" s="16"/>
      <c r="BJ862" s="15"/>
      <c r="BK862" s="45"/>
      <c r="BM862" s="15"/>
      <c r="BN862" s="16"/>
      <c r="BP862" s="15"/>
      <c r="BQ862" s="16"/>
      <c r="BS862" s="15"/>
      <c r="BT862" s="16"/>
      <c r="BV862" s="15"/>
      <c r="BW862" s="16"/>
      <c r="BY862" s="15"/>
      <c r="BZ862" s="16"/>
      <c r="CB862" s="15"/>
      <c r="CC862" s="16"/>
      <c r="CE862" s="15"/>
      <c r="CF862" s="16"/>
      <c r="CH862" s="15"/>
      <c r="CI862" s="16"/>
      <c r="CK862" s="234"/>
      <c r="CL862" s="235"/>
      <c r="CN862" s="15"/>
      <c r="CO862" s="16"/>
    </row>
    <row r="863" spans="1:93" ht="24.95" customHeight="1">
      <c r="A863" s="407" t="str">
        <f ca="1">IFERROR(IF(INDIRECT($A$14&amp;ROW())&lt;&gt;"",COUNTIF(Summary!$B$30:$B$1105,INDIRECT($A$14&amp;ROW())),""),"")</f>
        <v/>
      </c>
      <c r="B863" s="34"/>
      <c r="C863" s="16"/>
      <c r="E863" s="15"/>
      <c r="F863" s="16"/>
      <c r="H863" s="15"/>
      <c r="I863" s="16"/>
      <c r="K863" s="15"/>
      <c r="L863" s="16"/>
      <c r="N863" s="15"/>
      <c r="O863" s="16"/>
      <c r="Q863" s="15"/>
      <c r="R863" s="16"/>
      <c r="T863" s="15"/>
      <c r="U863" s="16"/>
      <c r="W863" s="15"/>
      <c r="X863" s="16"/>
      <c r="Z863" s="15"/>
      <c r="AA863" s="16"/>
      <c r="AC863" s="15"/>
      <c r="AD863" s="16"/>
      <c r="AF863" s="15"/>
      <c r="AG863" s="16"/>
      <c r="AI863" s="15"/>
      <c r="AJ863" s="16"/>
      <c r="AL863" s="15"/>
      <c r="AM863" s="16"/>
      <c r="AO863" s="15"/>
      <c r="AP863" s="16"/>
      <c r="AR863" s="15"/>
      <c r="AS863" s="16"/>
      <c r="AU863" s="15"/>
      <c r="AV863" s="16"/>
      <c r="AX863" s="15"/>
      <c r="AY863" s="400"/>
      <c r="BA863" s="403"/>
      <c r="BB863" s="404"/>
      <c r="BD863" s="403"/>
      <c r="BE863" s="404"/>
      <c r="BG863" s="15"/>
      <c r="BH863" s="16"/>
      <c r="BJ863" s="15"/>
      <c r="BK863" s="45"/>
      <c r="BM863" s="15"/>
      <c r="BN863" s="16"/>
      <c r="BP863" s="15"/>
      <c r="BQ863" s="16"/>
      <c r="BS863" s="15"/>
      <c r="BT863" s="16"/>
      <c r="BV863" s="15"/>
      <c r="BW863" s="16"/>
      <c r="BY863" s="15"/>
      <c r="BZ863" s="16"/>
      <c r="CB863" s="15"/>
      <c r="CC863" s="16"/>
      <c r="CE863" s="15"/>
      <c r="CF863" s="16"/>
      <c r="CH863" s="15"/>
      <c r="CI863" s="16"/>
      <c r="CK863" s="234"/>
      <c r="CL863" s="235"/>
      <c r="CN863" s="15"/>
      <c r="CO863" s="16"/>
    </row>
    <row r="864" spans="1:93" ht="24.95" customHeight="1">
      <c r="A864" s="407" t="str">
        <f ca="1">IFERROR(IF(INDIRECT($A$14&amp;ROW())&lt;&gt;"",COUNTIF(Summary!$B$30:$B$1105,INDIRECT($A$14&amp;ROW())),""),"")</f>
        <v/>
      </c>
      <c r="B864" s="34"/>
      <c r="C864" s="16"/>
      <c r="E864" s="15"/>
      <c r="F864" s="16"/>
      <c r="H864" s="15"/>
      <c r="I864" s="16"/>
      <c r="K864" s="15"/>
      <c r="L864" s="16"/>
      <c r="N864" s="15"/>
      <c r="O864" s="16"/>
      <c r="Q864" s="15"/>
      <c r="R864" s="16"/>
      <c r="T864" s="15"/>
      <c r="U864" s="16"/>
      <c r="W864" s="15"/>
      <c r="X864" s="16"/>
      <c r="Z864" s="15"/>
      <c r="AA864" s="16"/>
      <c r="AC864" s="15"/>
      <c r="AD864" s="16"/>
      <c r="AF864" s="15"/>
      <c r="AG864" s="16"/>
      <c r="AI864" s="15"/>
      <c r="AJ864" s="16"/>
      <c r="AL864" s="15"/>
      <c r="AM864" s="16"/>
      <c r="AO864" s="15"/>
      <c r="AP864" s="16"/>
      <c r="AR864" s="15"/>
      <c r="AS864" s="16"/>
      <c r="AU864" s="15"/>
      <c r="AV864" s="16"/>
      <c r="AX864" s="15"/>
      <c r="AY864" s="400"/>
      <c r="BA864" s="403"/>
      <c r="BB864" s="404"/>
      <c r="BD864" s="403"/>
      <c r="BE864" s="404"/>
      <c r="BG864" s="15"/>
      <c r="BH864" s="16"/>
      <c r="BJ864" s="15"/>
      <c r="BK864" s="45"/>
      <c r="BM864" s="15"/>
      <c r="BN864" s="16"/>
      <c r="BP864" s="15"/>
      <c r="BQ864" s="16"/>
      <c r="BS864" s="15"/>
      <c r="BT864" s="16"/>
      <c r="BV864" s="15"/>
      <c r="BW864" s="16"/>
      <c r="BY864" s="15"/>
      <c r="BZ864" s="16"/>
      <c r="CB864" s="15"/>
      <c r="CC864" s="16"/>
      <c r="CE864" s="15"/>
      <c r="CF864" s="16"/>
      <c r="CH864" s="15"/>
      <c r="CI864" s="16"/>
      <c r="CK864" s="234"/>
      <c r="CL864" s="235"/>
      <c r="CN864" s="15"/>
      <c r="CO864" s="16"/>
    </row>
    <row r="865" spans="1:93" ht="24.95" customHeight="1">
      <c r="A865" s="407" t="str">
        <f ca="1">IFERROR(IF(INDIRECT($A$14&amp;ROW())&lt;&gt;"",COUNTIF(Summary!$B$30:$B$1105,INDIRECT($A$14&amp;ROW())),""),"")</f>
        <v/>
      </c>
      <c r="B865" s="34"/>
      <c r="C865" s="16"/>
      <c r="E865" s="15"/>
      <c r="F865" s="16"/>
      <c r="H865" s="15"/>
      <c r="I865" s="16"/>
      <c r="K865" s="15"/>
      <c r="L865" s="16"/>
      <c r="N865" s="15"/>
      <c r="O865" s="16"/>
      <c r="Q865" s="15"/>
      <c r="R865" s="16"/>
      <c r="T865" s="15"/>
      <c r="U865" s="16"/>
      <c r="W865" s="15"/>
      <c r="X865" s="16"/>
      <c r="Z865" s="15"/>
      <c r="AA865" s="16"/>
      <c r="AC865" s="15"/>
      <c r="AD865" s="16"/>
      <c r="AF865" s="15"/>
      <c r="AG865" s="16"/>
      <c r="AI865" s="15"/>
      <c r="AJ865" s="16"/>
      <c r="AL865" s="15"/>
      <c r="AM865" s="16"/>
      <c r="AO865" s="15"/>
      <c r="AP865" s="16"/>
      <c r="AR865" s="15"/>
      <c r="AS865" s="16"/>
      <c r="AU865" s="15"/>
      <c r="AV865" s="16"/>
      <c r="AX865" s="15"/>
      <c r="AY865" s="400"/>
      <c r="BA865" s="403"/>
      <c r="BB865" s="404"/>
      <c r="BD865" s="403"/>
      <c r="BE865" s="404"/>
      <c r="BG865" s="15"/>
      <c r="BH865" s="16"/>
      <c r="BJ865" s="15"/>
      <c r="BK865" s="45"/>
      <c r="BM865" s="15"/>
      <c r="BN865" s="16"/>
      <c r="BP865" s="15"/>
      <c r="BQ865" s="16"/>
      <c r="BS865" s="15"/>
      <c r="BT865" s="16"/>
      <c r="BV865" s="15"/>
      <c r="BW865" s="16"/>
      <c r="BY865" s="15"/>
      <c r="BZ865" s="16"/>
      <c r="CB865" s="15"/>
      <c r="CC865" s="16"/>
      <c r="CE865" s="15"/>
      <c r="CF865" s="16"/>
      <c r="CH865" s="15"/>
      <c r="CI865" s="16"/>
      <c r="CK865" s="234"/>
      <c r="CL865" s="235"/>
      <c r="CN865" s="15"/>
      <c r="CO865" s="16"/>
    </row>
    <row r="866" spans="1:93" ht="24.95" customHeight="1">
      <c r="A866" s="407" t="str">
        <f ca="1">IFERROR(IF(INDIRECT($A$14&amp;ROW())&lt;&gt;"",COUNTIF(Summary!$B$30:$B$1105,INDIRECT($A$14&amp;ROW())),""),"")</f>
        <v/>
      </c>
      <c r="B866" s="34"/>
      <c r="C866" s="16"/>
      <c r="E866" s="15"/>
      <c r="F866" s="16"/>
      <c r="H866" s="15"/>
      <c r="I866" s="16"/>
      <c r="K866" s="15"/>
      <c r="L866" s="16"/>
      <c r="N866" s="15"/>
      <c r="O866" s="16"/>
      <c r="Q866" s="15"/>
      <c r="R866" s="16"/>
      <c r="T866" s="15"/>
      <c r="U866" s="16"/>
      <c r="W866" s="15"/>
      <c r="X866" s="16"/>
      <c r="Z866" s="15"/>
      <c r="AA866" s="16"/>
      <c r="AC866" s="15"/>
      <c r="AD866" s="16"/>
      <c r="AF866" s="15"/>
      <c r="AG866" s="16"/>
      <c r="AI866" s="15"/>
      <c r="AJ866" s="16"/>
      <c r="AL866" s="15"/>
      <c r="AM866" s="16"/>
      <c r="AO866" s="15"/>
      <c r="AP866" s="16"/>
      <c r="AR866" s="15"/>
      <c r="AS866" s="16"/>
      <c r="AU866" s="15"/>
      <c r="AV866" s="16"/>
      <c r="AX866" s="15"/>
      <c r="AY866" s="400"/>
      <c r="BA866" s="403"/>
      <c r="BB866" s="404"/>
      <c r="BD866" s="403"/>
      <c r="BE866" s="404"/>
      <c r="BG866" s="15"/>
      <c r="BH866" s="16"/>
      <c r="BJ866" s="15"/>
      <c r="BK866" s="45"/>
      <c r="BM866" s="15"/>
      <c r="BN866" s="16"/>
      <c r="BP866" s="15"/>
      <c r="BQ866" s="16"/>
      <c r="BS866" s="15"/>
      <c r="BT866" s="16"/>
      <c r="BV866" s="15"/>
      <c r="BW866" s="16"/>
      <c r="BY866" s="15"/>
      <c r="BZ866" s="16"/>
      <c r="CB866" s="15"/>
      <c r="CC866" s="16"/>
      <c r="CE866" s="15"/>
      <c r="CF866" s="16"/>
      <c r="CH866" s="15"/>
      <c r="CI866" s="16"/>
      <c r="CK866" s="234"/>
      <c r="CL866" s="235"/>
      <c r="CN866" s="15"/>
      <c r="CO866" s="16"/>
    </row>
    <row r="867" spans="1:93" ht="24.95" customHeight="1">
      <c r="A867" s="407" t="str">
        <f ca="1">IFERROR(IF(INDIRECT($A$14&amp;ROW())&lt;&gt;"",COUNTIF(Summary!$B$30:$B$1105,INDIRECT($A$14&amp;ROW())),""),"")</f>
        <v/>
      </c>
      <c r="B867" s="34"/>
      <c r="C867" s="16"/>
      <c r="E867" s="15"/>
      <c r="F867" s="16"/>
      <c r="H867" s="15"/>
      <c r="I867" s="16"/>
      <c r="K867" s="15"/>
      <c r="L867" s="16"/>
      <c r="N867" s="15"/>
      <c r="O867" s="16"/>
      <c r="Q867" s="15"/>
      <c r="R867" s="16"/>
      <c r="T867" s="15"/>
      <c r="U867" s="16"/>
      <c r="W867" s="15"/>
      <c r="X867" s="16"/>
      <c r="Z867" s="15"/>
      <c r="AA867" s="16"/>
      <c r="AC867" s="15"/>
      <c r="AD867" s="16"/>
      <c r="AF867" s="15"/>
      <c r="AG867" s="16"/>
      <c r="AI867" s="15"/>
      <c r="AJ867" s="16"/>
      <c r="AL867" s="15"/>
      <c r="AM867" s="16"/>
      <c r="AO867" s="15"/>
      <c r="AP867" s="16"/>
      <c r="AR867" s="15"/>
      <c r="AS867" s="16"/>
      <c r="AU867" s="15"/>
      <c r="AV867" s="16"/>
      <c r="AX867" s="15"/>
      <c r="AY867" s="400"/>
      <c r="BA867" s="403"/>
      <c r="BB867" s="404"/>
      <c r="BD867" s="403"/>
      <c r="BE867" s="404"/>
      <c r="BG867" s="15"/>
      <c r="BH867" s="16"/>
      <c r="BJ867" s="15"/>
      <c r="BK867" s="45"/>
      <c r="BM867" s="15"/>
      <c r="BN867" s="16"/>
      <c r="BP867" s="15"/>
      <c r="BQ867" s="16"/>
      <c r="BS867" s="15"/>
      <c r="BT867" s="16"/>
      <c r="BV867" s="15"/>
      <c r="BW867" s="16"/>
      <c r="BY867" s="15"/>
      <c r="BZ867" s="16"/>
      <c r="CB867" s="15"/>
      <c r="CC867" s="16"/>
      <c r="CE867" s="15"/>
      <c r="CF867" s="16"/>
      <c r="CH867" s="15"/>
      <c r="CI867" s="16"/>
      <c r="CK867" s="234"/>
      <c r="CL867" s="235"/>
      <c r="CN867" s="15"/>
      <c r="CO867" s="16"/>
    </row>
    <row r="868" spans="1:93" ht="24.95" customHeight="1">
      <c r="A868" s="407" t="str">
        <f ca="1">IFERROR(IF(INDIRECT($A$14&amp;ROW())&lt;&gt;"",COUNTIF(Summary!$B$30:$B$1105,INDIRECT($A$14&amp;ROW())),""),"")</f>
        <v/>
      </c>
      <c r="B868" s="34"/>
      <c r="C868" s="16"/>
      <c r="E868" s="15"/>
      <c r="F868" s="16"/>
      <c r="H868" s="15"/>
      <c r="I868" s="16"/>
      <c r="K868" s="15"/>
      <c r="L868" s="16"/>
      <c r="N868" s="15"/>
      <c r="O868" s="16"/>
      <c r="Q868" s="15"/>
      <c r="R868" s="16"/>
      <c r="T868" s="15"/>
      <c r="U868" s="16"/>
      <c r="W868" s="15"/>
      <c r="X868" s="16"/>
      <c r="Z868" s="15"/>
      <c r="AA868" s="16"/>
      <c r="AC868" s="15"/>
      <c r="AD868" s="16"/>
      <c r="AF868" s="15"/>
      <c r="AG868" s="16"/>
      <c r="AI868" s="15"/>
      <c r="AJ868" s="16"/>
      <c r="AL868" s="15"/>
      <c r="AM868" s="16"/>
      <c r="AO868" s="15"/>
      <c r="AP868" s="16"/>
      <c r="AR868" s="15"/>
      <c r="AS868" s="16"/>
      <c r="AU868" s="15"/>
      <c r="AV868" s="16"/>
      <c r="AX868" s="15"/>
      <c r="AY868" s="400"/>
      <c r="BA868" s="403"/>
      <c r="BB868" s="404"/>
      <c r="BD868" s="403"/>
      <c r="BE868" s="404"/>
      <c r="BG868" s="15"/>
      <c r="BH868" s="16"/>
      <c r="BJ868" s="15"/>
      <c r="BK868" s="45"/>
      <c r="BM868" s="15"/>
      <c r="BN868" s="16"/>
      <c r="BP868" s="15"/>
      <c r="BQ868" s="16"/>
      <c r="BS868" s="15"/>
      <c r="BT868" s="16"/>
      <c r="BV868" s="15"/>
      <c r="BW868" s="16"/>
      <c r="BY868" s="15"/>
      <c r="BZ868" s="16"/>
      <c r="CB868" s="15"/>
      <c r="CC868" s="16"/>
      <c r="CE868" s="15"/>
      <c r="CF868" s="16"/>
      <c r="CH868" s="15"/>
      <c r="CI868" s="16"/>
      <c r="CK868" s="234"/>
      <c r="CL868" s="235"/>
      <c r="CN868" s="15"/>
      <c r="CO868" s="16"/>
    </row>
    <row r="869" spans="1:93" ht="24.95" customHeight="1">
      <c r="A869" s="407" t="str">
        <f ca="1">IFERROR(IF(INDIRECT($A$14&amp;ROW())&lt;&gt;"",COUNTIF(Summary!$B$30:$B$1105,INDIRECT($A$14&amp;ROW())),""),"")</f>
        <v/>
      </c>
      <c r="B869" s="34"/>
      <c r="C869" s="16"/>
      <c r="E869" s="15"/>
      <c r="F869" s="16"/>
      <c r="H869" s="15"/>
      <c r="I869" s="16"/>
      <c r="K869" s="15"/>
      <c r="L869" s="16"/>
      <c r="N869" s="15"/>
      <c r="O869" s="16"/>
      <c r="Q869" s="15"/>
      <c r="R869" s="16"/>
      <c r="T869" s="15"/>
      <c r="U869" s="16"/>
      <c r="W869" s="15"/>
      <c r="X869" s="16"/>
      <c r="Z869" s="15"/>
      <c r="AA869" s="16"/>
      <c r="AC869" s="15"/>
      <c r="AD869" s="16"/>
      <c r="AF869" s="15"/>
      <c r="AG869" s="16"/>
      <c r="AI869" s="15"/>
      <c r="AJ869" s="16"/>
      <c r="AL869" s="15"/>
      <c r="AM869" s="16"/>
      <c r="AO869" s="15"/>
      <c r="AP869" s="16"/>
      <c r="AR869" s="15"/>
      <c r="AS869" s="16"/>
      <c r="AU869" s="15"/>
      <c r="AV869" s="16"/>
      <c r="AX869" s="15"/>
      <c r="AY869" s="400"/>
      <c r="BA869" s="403"/>
      <c r="BB869" s="404"/>
      <c r="BD869" s="403"/>
      <c r="BE869" s="404"/>
      <c r="BG869" s="15"/>
      <c r="BH869" s="16"/>
      <c r="BJ869" s="15"/>
      <c r="BK869" s="45"/>
      <c r="BM869" s="15"/>
      <c r="BN869" s="16"/>
      <c r="BP869" s="15"/>
      <c r="BQ869" s="16"/>
      <c r="BS869" s="15"/>
      <c r="BT869" s="16"/>
      <c r="BV869" s="15"/>
      <c r="BW869" s="16"/>
      <c r="BY869" s="15"/>
      <c r="BZ869" s="16"/>
      <c r="CB869" s="15"/>
      <c r="CC869" s="16"/>
      <c r="CE869" s="15"/>
      <c r="CF869" s="16"/>
      <c r="CH869" s="15"/>
      <c r="CI869" s="16"/>
      <c r="CK869" s="234"/>
      <c r="CL869" s="235"/>
      <c r="CN869" s="15"/>
      <c r="CO869" s="16"/>
    </row>
    <row r="870" spans="1:93" ht="24.95" customHeight="1">
      <c r="A870" s="407" t="str">
        <f ca="1">IFERROR(IF(INDIRECT($A$14&amp;ROW())&lt;&gt;"",COUNTIF(Summary!$B$30:$B$1105,INDIRECT($A$14&amp;ROW())),""),"")</f>
        <v/>
      </c>
      <c r="B870" s="34"/>
      <c r="C870" s="16"/>
      <c r="E870" s="15"/>
      <c r="F870" s="16"/>
      <c r="H870" s="15"/>
      <c r="I870" s="16"/>
      <c r="K870" s="15"/>
      <c r="L870" s="16"/>
      <c r="N870" s="15"/>
      <c r="O870" s="16"/>
      <c r="Q870" s="15"/>
      <c r="R870" s="16"/>
      <c r="T870" s="15"/>
      <c r="U870" s="16"/>
      <c r="W870" s="15"/>
      <c r="X870" s="16"/>
      <c r="Z870" s="15"/>
      <c r="AA870" s="16"/>
      <c r="AC870" s="15"/>
      <c r="AD870" s="16"/>
      <c r="AF870" s="15"/>
      <c r="AG870" s="16"/>
      <c r="AI870" s="15"/>
      <c r="AJ870" s="16"/>
      <c r="AL870" s="15"/>
      <c r="AM870" s="16"/>
      <c r="AO870" s="15"/>
      <c r="AP870" s="16"/>
      <c r="AR870" s="15"/>
      <c r="AS870" s="16"/>
      <c r="AU870" s="15"/>
      <c r="AV870" s="16"/>
      <c r="AX870" s="15"/>
      <c r="AY870" s="400"/>
      <c r="BA870" s="403"/>
      <c r="BB870" s="404"/>
      <c r="BD870" s="403"/>
      <c r="BE870" s="404"/>
      <c r="BG870" s="15"/>
      <c r="BH870" s="16"/>
      <c r="BJ870" s="15"/>
      <c r="BK870" s="45"/>
      <c r="BM870" s="15"/>
      <c r="BN870" s="16"/>
      <c r="BP870" s="15"/>
      <c r="BQ870" s="16"/>
      <c r="BS870" s="15"/>
      <c r="BT870" s="16"/>
      <c r="BV870" s="15"/>
      <c r="BW870" s="16"/>
      <c r="BY870" s="15"/>
      <c r="BZ870" s="16"/>
      <c r="CB870" s="15"/>
      <c r="CC870" s="16"/>
      <c r="CE870" s="15"/>
      <c r="CF870" s="16"/>
      <c r="CH870" s="15"/>
      <c r="CI870" s="16"/>
      <c r="CK870" s="234"/>
      <c r="CL870" s="235"/>
      <c r="CN870" s="15"/>
      <c r="CO870" s="16"/>
    </row>
    <row r="871" spans="1:93" ht="24.95" customHeight="1">
      <c r="A871" s="407" t="str">
        <f ca="1">IFERROR(IF(INDIRECT($A$14&amp;ROW())&lt;&gt;"",COUNTIF(Summary!$B$30:$B$1105,INDIRECT($A$14&amp;ROW())),""),"")</f>
        <v/>
      </c>
      <c r="B871" s="34"/>
      <c r="C871" s="16"/>
      <c r="E871" s="15"/>
      <c r="F871" s="16"/>
      <c r="H871" s="15"/>
      <c r="I871" s="16"/>
      <c r="K871" s="15"/>
      <c r="L871" s="16"/>
      <c r="N871" s="15"/>
      <c r="O871" s="16"/>
      <c r="Q871" s="15"/>
      <c r="R871" s="16"/>
      <c r="T871" s="15"/>
      <c r="U871" s="16"/>
      <c r="W871" s="15"/>
      <c r="X871" s="16"/>
      <c r="Z871" s="15"/>
      <c r="AA871" s="16"/>
      <c r="AC871" s="15"/>
      <c r="AD871" s="16"/>
      <c r="AF871" s="15"/>
      <c r="AG871" s="16"/>
      <c r="AI871" s="15"/>
      <c r="AJ871" s="16"/>
      <c r="AL871" s="15"/>
      <c r="AM871" s="16"/>
      <c r="AO871" s="15"/>
      <c r="AP871" s="16"/>
      <c r="AR871" s="15"/>
      <c r="AS871" s="16"/>
      <c r="AU871" s="15"/>
      <c r="AV871" s="16"/>
      <c r="AX871" s="15"/>
      <c r="AY871" s="400"/>
      <c r="BA871" s="403"/>
      <c r="BB871" s="404"/>
      <c r="BD871" s="403"/>
      <c r="BE871" s="404"/>
      <c r="BG871" s="15"/>
      <c r="BH871" s="16"/>
      <c r="BJ871" s="15"/>
      <c r="BK871" s="45"/>
      <c r="BM871" s="15"/>
      <c r="BN871" s="16"/>
      <c r="BP871" s="15"/>
      <c r="BQ871" s="16"/>
      <c r="BS871" s="15"/>
      <c r="BT871" s="16"/>
      <c r="BV871" s="15"/>
      <c r="BW871" s="16"/>
      <c r="BY871" s="15"/>
      <c r="BZ871" s="16"/>
      <c r="CB871" s="15"/>
      <c r="CC871" s="16"/>
      <c r="CE871" s="15"/>
      <c r="CF871" s="16"/>
      <c r="CH871" s="15"/>
      <c r="CI871" s="16"/>
      <c r="CK871" s="234"/>
      <c r="CL871" s="235"/>
      <c r="CN871" s="15"/>
      <c r="CO871" s="16"/>
    </row>
    <row r="872" spans="1:93" ht="24.95" customHeight="1">
      <c r="A872" s="407" t="str">
        <f ca="1">IFERROR(IF(INDIRECT($A$14&amp;ROW())&lt;&gt;"",COUNTIF(Summary!$B$30:$B$1105,INDIRECT($A$14&amp;ROW())),""),"")</f>
        <v/>
      </c>
      <c r="B872" s="34"/>
      <c r="C872" s="16"/>
      <c r="E872" s="15"/>
      <c r="F872" s="16"/>
      <c r="H872" s="15"/>
      <c r="I872" s="16"/>
      <c r="K872" s="15"/>
      <c r="L872" s="16"/>
      <c r="N872" s="15"/>
      <c r="O872" s="16"/>
      <c r="Q872" s="15"/>
      <c r="R872" s="16"/>
      <c r="T872" s="15"/>
      <c r="U872" s="16"/>
      <c r="W872" s="15"/>
      <c r="X872" s="16"/>
      <c r="Z872" s="15"/>
      <c r="AA872" s="16"/>
      <c r="AC872" s="15"/>
      <c r="AD872" s="16"/>
      <c r="AF872" s="15"/>
      <c r="AG872" s="16"/>
      <c r="AI872" s="15"/>
      <c r="AJ872" s="16"/>
      <c r="AL872" s="15"/>
      <c r="AM872" s="16"/>
      <c r="AO872" s="15"/>
      <c r="AP872" s="16"/>
      <c r="AR872" s="15"/>
      <c r="AS872" s="16"/>
      <c r="AU872" s="15"/>
      <c r="AV872" s="16"/>
      <c r="AX872" s="15"/>
      <c r="AY872" s="400"/>
      <c r="BA872" s="403"/>
      <c r="BB872" s="404"/>
      <c r="BD872" s="403"/>
      <c r="BE872" s="404"/>
      <c r="BG872" s="15"/>
      <c r="BH872" s="16"/>
      <c r="BJ872" s="15"/>
      <c r="BK872" s="45"/>
      <c r="BM872" s="15"/>
      <c r="BN872" s="16"/>
      <c r="BP872" s="15"/>
      <c r="BQ872" s="16"/>
      <c r="BS872" s="15"/>
      <c r="BT872" s="16"/>
      <c r="BV872" s="15"/>
      <c r="BW872" s="16"/>
      <c r="BY872" s="15"/>
      <c r="BZ872" s="16"/>
      <c r="CB872" s="15"/>
      <c r="CC872" s="16"/>
      <c r="CE872" s="15"/>
      <c r="CF872" s="16"/>
      <c r="CH872" s="15"/>
      <c r="CI872" s="16"/>
      <c r="CK872" s="234"/>
      <c r="CL872" s="235"/>
      <c r="CN872" s="15"/>
      <c r="CO872" s="16"/>
    </row>
    <row r="873" spans="1:93" ht="24.95" customHeight="1">
      <c r="A873" s="407" t="str">
        <f ca="1">IFERROR(IF(INDIRECT($A$14&amp;ROW())&lt;&gt;"",COUNTIF(Summary!$B$30:$B$1105,INDIRECT($A$14&amp;ROW())),""),"")</f>
        <v/>
      </c>
      <c r="B873" s="34"/>
      <c r="C873" s="16"/>
      <c r="E873" s="15"/>
      <c r="F873" s="16"/>
      <c r="H873" s="15"/>
      <c r="I873" s="16"/>
      <c r="K873" s="15"/>
      <c r="L873" s="16"/>
      <c r="N873" s="15"/>
      <c r="O873" s="16"/>
      <c r="Q873" s="15"/>
      <c r="R873" s="16"/>
      <c r="T873" s="15"/>
      <c r="U873" s="16"/>
      <c r="W873" s="15"/>
      <c r="X873" s="16"/>
      <c r="Z873" s="15"/>
      <c r="AA873" s="16"/>
      <c r="AC873" s="15"/>
      <c r="AD873" s="16"/>
      <c r="AF873" s="15"/>
      <c r="AG873" s="16"/>
      <c r="AI873" s="15"/>
      <c r="AJ873" s="16"/>
      <c r="AL873" s="15"/>
      <c r="AM873" s="16"/>
      <c r="AO873" s="15"/>
      <c r="AP873" s="16"/>
      <c r="AR873" s="15"/>
      <c r="AS873" s="16"/>
      <c r="AU873" s="15"/>
      <c r="AV873" s="16"/>
      <c r="AX873" s="15"/>
      <c r="AY873" s="400"/>
      <c r="BA873" s="403"/>
      <c r="BB873" s="404"/>
      <c r="BD873" s="403"/>
      <c r="BE873" s="404"/>
      <c r="BG873" s="15"/>
      <c r="BH873" s="16"/>
      <c r="BJ873" s="15"/>
      <c r="BK873" s="45"/>
      <c r="BM873" s="15"/>
      <c r="BN873" s="16"/>
      <c r="BP873" s="15"/>
      <c r="BQ873" s="16"/>
      <c r="BS873" s="15"/>
      <c r="BT873" s="16"/>
      <c r="BV873" s="15"/>
      <c r="BW873" s="16"/>
      <c r="BY873" s="15"/>
      <c r="BZ873" s="16"/>
      <c r="CB873" s="15"/>
      <c r="CC873" s="16"/>
      <c r="CE873" s="15"/>
      <c r="CF873" s="16"/>
      <c r="CH873" s="15"/>
      <c r="CI873" s="16"/>
      <c r="CK873" s="234"/>
      <c r="CL873" s="235"/>
      <c r="CN873" s="15"/>
      <c r="CO873" s="16"/>
    </row>
    <row r="874" spans="1:93" ht="24.95" customHeight="1">
      <c r="A874" s="407" t="str">
        <f ca="1">IFERROR(IF(INDIRECT($A$14&amp;ROW())&lt;&gt;"",COUNTIF(Summary!$B$30:$B$1105,INDIRECT($A$14&amp;ROW())),""),"")</f>
        <v/>
      </c>
      <c r="B874" s="34"/>
      <c r="C874" s="16"/>
      <c r="E874" s="15"/>
      <c r="F874" s="16"/>
      <c r="H874" s="15"/>
      <c r="I874" s="16"/>
      <c r="K874" s="15"/>
      <c r="L874" s="16"/>
      <c r="N874" s="15"/>
      <c r="O874" s="16"/>
      <c r="Q874" s="15"/>
      <c r="R874" s="16"/>
      <c r="T874" s="15"/>
      <c r="U874" s="16"/>
      <c r="W874" s="15"/>
      <c r="X874" s="16"/>
      <c r="Z874" s="15"/>
      <c r="AA874" s="16"/>
      <c r="AC874" s="15"/>
      <c r="AD874" s="16"/>
      <c r="AF874" s="15"/>
      <c r="AG874" s="16"/>
      <c r="AI874" s="15"/>
      <c r="AJ874" s="16"/>
      <c r="AL874" s="15"/>
      <c r="AM874" s="16"/>
      <c r="AO874" s="15"/>
      <c r="AP874" s="16"/>
      <c r="AR874" s="15"/>
      <c r="AS874" s="16"/>
      <c r="AU874" s="15"/>
      <c r="AV874" s="16"/>
      <c r="AX874" s="15"/>
      <c r="AY874" s="400"/>
      <c r="BA874" s="403"/>
      <c r="BB874" s="404"/>
      <c r="BD874" s="403"/>
      <c r="BE874" s="404"/>
      <c r="BG874" s="15"/>
      <c r="BH874" s="16"/>
      <c r="BJ874" s="15"/>
      <c r="BK874" s="45"/>
      <c r="BM874" s="15"/>
      <c r="BN874" s="16"/>
      <c r="BP874" s="15"/>
      <c r="BQ874" s="16"/>
      <c r="BS874" s="15"/>
      <c r="BT874" s="16"/>
      <c r="BV874" s="15"/>
      <c r="BW874" s="16"/>
      <c r="BY874" s="15"/>
      <c r="BZ874" s="16"/>
      <c r="CB874" s="15"/>
      <c r="CC874" s="16"/>
      <c r="CE874" s="15"/>
      <c r="CF874" s="16"/>
      <c r="CH874" s="15"/>
      <c r="CI874" s="16"/>
      <c r="CK874" s="234"/>
      <c r="CL874" s="235"/>
      <c r="CN874" s="15"/>
      <c r="CO874" s="16"/>
    </row>
    <row r="875" spans="1:93" ht="24.95" customHeight="1">
      <c r="A875" s="407" t="str">
        <f ca="1">IFERROR(IF(INDIRECT($A$14&amp;ROW())&lt;&gt;"",COUNTIF(Summary!$B$30:$B$1105,INDIRECT($A$14&amp;ROW())),""),"")</f>
        <v/>
      </c>
      <c r="B875" s="34"/>
      <c r="C875" s="16"/>
      <c r="E875" s="15"/>
      <c r="F875" s="16"/>
      <c r="H875" s="15"/>
      <c r="I875" s="16"/>
      <c r="K875" s="15"/>
      <c r="L875" s="16"/>
      <c r="N875" s="15"/>
      <c r="O875" s="16"/>
      <c r="Q875" s="15"/>
      <c r="R875" s="16"/>
      <c r="T875" s="15"/>
      <c r="U875" s="16"/>
      <c r="W875" s="15"/>
      <c r="X875" s="16"/>
      <c r="Z875" s="15"/>
      <c r="AA875" s="16"/>
      <c r="AC875" s="15"/>
      <c r="AD875" s="16"/>
      <c r="AF875" s="15"/>
      <c r="AG875" s="16"/>
      <c r="AI875" s="15"/>
      <c r="AJ875" s="16"/>
      <c r="AL875" s="15"/>
      <c r="AM875" s="16"/>
      <c r="AO875" s="15"/>
      <c r="AP875" s="16"/>
      <c r="AR875" s="15"/>
      <c r="AS875" s="16"/>
      <c r="AU875" s="15"/>
      <c r="AV875" s="16"/>
      <c r="AX875" s="15"/>
      <c r="AY875" s="400"/>
      <c r="BA875" s="403"/>
      <c r="BB875" s="404"/>
      <c r="BD875" s="403"/>
      <c r="BE875" s="404"/>
      <c r="BG875" s="15"/>
      <c r="BH875" s="16"/>
      <c r="BJ875" s="15"/>
      <c r="BK875" s="45"/>
      <c r="BM875" s="15"/>
      <c r="BN875" s="16"/>
      <c r="BP875" s="15"/>
      <c r="BQ875" s="16"/>
      <c r="BS875" s="15"/>
      <c r="BT875" s="16"/>
      <c r="BV875" s="15"/>
      <c r="BW875" s="16"/>
      <c r="BY875" s="15"/>
      <c r="BZ875" s="16"/>
      <c r="CB875" s="15"/>
      <c r="CC875" s="16"/>
      <c r="CE875" s="15"/>
      <c r="CF875" s="16"/>
      <c r="CH875" s="15"/>
      <c r="CI875" s="16"/>
      <c r="CK875" s="234"/>
      <c r="CL875" s="235"/>
      <c r="CN875" s="15"/>
      <c r="CO875" s="16"/>
    </row>
    <row r="876" spans="1:93" ht="24.95" customHeight="1">
      <c r="A876" s="407" t="str">
        <f ca="1">IFERROR(IF(INDIRECT($A$14&amp;ROW())&lt;&gt;"",COUNTIF(Summary!$B$30:$B$1105,INDIRECT($A$14&amp;ROW())),""),"")</f>
        <v/>
      </c>
      <c r="B876" s="34"/>
      <c r="C876" s="16"/>
      <c r="E876" s="15"/>
      <c r="F876" s="16"/>
      <c r="H876" s="15"/>
      <c r="I876" s="16"/>
      <c r="K876" s="15"/>
      <c r="L876" s="16"/>
      <c r="N876" s="15"/>
      <c r="O876" s="16"/>
      <c r="Q876" s="15"/>
      <c r="R876" s="16"/>
      <c r="T876" s="15"/>
      <c r="U876" s="16"/>
      <c r="W876" s="15"/>
      <c r="X876" s="16"/>
      <c r="Z876" s="15"/>
      <c r="AA876" s="16"/>
      <c r="AC876" s="15"/>
      <c r="AD876" s="16"/>
      <c r="AF876" s="15"/>
      <c r="AG876" s="16"/>
      <c r="AI876" s="15"/>
      <c r="AJ876" s="16"/>
      <c r="AL876" s="15"/>
      <c r="AM876" s="16"/>
      <c r="AO876" s="15"/>
      <c r="AP876" s="16"/>
      <c r="AR876" s="15"/>
      <c r="AS876" s="16"/>
      <c r="AU876" s="15"/>
      <c r="AV876" s="16"/>
      <c r="AX876" s="15"/>
      <c r="AY876" s="400"/>
      <c r="BA876" s="403"/>
      <c r="BB876" s="404"/>
      <c r="BD876" s="403"/>
      <c r="BE876" s="404"/>
      <c r="BG876" s="15"/>
      <c r="BH876" s="16"/>
      <c r="BJ876" s="15"/>
      <c r="BK876" s="45"/>
      <c r="BM876" s="15"/>
      <c r="BN876" s="16"/>
      <c r="BP876" s="15"/>
      <c r="BQ876" s="16"/>
      <c r="BS876" s="15"/>
      <c r="BT876" s="16"/>
      <c r="BV876" s="15"/>
      <c r="BW876" s="16"/>
      <c r="BY876" s="15"/>
      <c r="BZ876" s="16"/>
      <c r="CB876" s="15"/>
      <c r="CC876" s="16"/>
      <c r="CE876" s="15"/>
      <c r="CF876" s="16"/>
      <c r="CH876" s="15"/>
      <c r="CI876" s="16"/>
      <c r="CK876" s="234"/>
      <c r="CL876" s="235"/>
      <c r="CN876" s="15"/>
      <c r="CO876" s="16"/>
    </row>
    <row r="877" spans="1:93" ht="24.95" customHeight="1">
      <c r="A877" s="407" t="str">
        <f ca="1">IFERROR(IF(INDIRECT($A$14&amp;ROW())&lt;&gt;"",COUNTIF(Summary!$B$30:$B$1105,INDIRECT($A$14&amp;ROW())),""),"")</f>
        <v/>
      </c>
      <c r="B877" s="34"/>
      <c r="C877" s="16"/>
      <c r="E877" s="15"/>
      <c r="F877" s="16"/>
      <c r="H877" s="15"/>
      <c r="I877" s="16"/>
      <c r="K877" s="15"/>
      <c r="L877" s="16"/>
      <c r="N877" s="15"/>
      <c r="O877" s="16"/>
      <c r="Q877" s="15"/>
      <c r="R877" s="16"/>
      <c r="T877" s="15"/>
      <c r="U877" s="16"/>
      <c r="W877" s="15"/>
      <c r="X877" s="16"/>
      <c r="Z877" s="15"/>
      <c r="AA877" s="16"/>
      <c r="AC877" s="15"/>
      <c r="AD877" s="16"/>
      <c r="AF877" s="15"/>
      <c r="AG877" s="16"/>
      <c r="AI877" s="15"/>
      <c r="AJ877" s="16"/>
      <c r="AL877" s="15"/>
      <c r="AM877" s="16"/>
      <c r="AO877" s="15"/>
      <c r="AP877" s="16"/>
      <c r="AR877" s="15"/>
      <c r="AS877" s="16"/>
      <c r="AU877" s="15"/>
      <c r="AV877" s="16"/>
      <c r="AX877" s="15"/>
      <c r="AY877" s="400"/>
      <c r="BA877" s="403"/>
      <c r="BB877" s="404"/>
      <c r="BD877" s="403"/>
      <c r="BE877" s="404"/>
      <c r="BG877" s="15"/>
      <c r="BH877" s="16"/>
      <c r="BJ877" s="15"/>
      <c r="BK877" s="45"/>
      <c r="BM877" s="15"/>
      <c r="BN877" s="16"/>
      <c r="BP877" s="15"/>
      <c r="BQ877" s="16"/>
      <c r="BS877" s="15"/>
      <c r="BT877" s="16"/>
      <c r="BV877" s="15"/>
      <c r="BW877" s="16"/>
      <c r="BY877" s="15"/>
      <c r="BZ877" s="16"/>
      <c r="CB877" s="15"/>
      <c r="CC877" s="16"/>
      <c r="CE877" s="15"/>
      <c r="CF877" s="16"/>
      <c r="CH877" s="15"/>
      <c r="CI877" s="16"/>
      <c r="CK877" s="234"/>
      <c r="CL877" s="235"/>
      <c r="CN877" s="15"/>
      <c r="CO877" s="16"/>
    </row>
    <row r="878" spans="1:93" ht="24.95" customHeight="1">
      <c r="A878" s="407" t="str">
        <f ca="1">IFERROR(IF(INDIRECT($A$14&amp;ROW())&lt;&gt;"",COUNTIF(Summary!$B$30:$B$1105,INDIRECT($A$14&amp;ROW())),""),"")</f>
        <v/>
      </c>
      <c r="B878" s="34"/>
      <c r="C878" s="16"/>
      <c r="E878" s="15"/>
      <c r="F878" s="16"/>
      <c r="H878" s="15"/>
      <c r="I878" s="16"/>
      <c r="K878" s="15"/>
      <c r="L878" s="16"/>
      <c r="N878" s="15"/>
      <c r="O878" s="16"/>
      <c r="Q878" s="15"/>
      <c r="R878" s="16"/>
      <c r="T878" s="15"/>
      <c r="U878" s="16"/>
      <c r="W878" s="15"/>
      <c r="X878" s="16"/>
      <c r="Z878" s="15"/>
      <c r="AA878" s="16"/>
      <c r="AC878" s="15"/>
      <c r="AD878" s="16"/>
      <c r="AF878" s="15"/>
      <c r="AG878" s="16"/>
      <c r="AI878" s="15"/>
      <c r="AJ878" s="16"/>
      <c r="AL878" s="15"/>
      <c r="AM878" s="16"/>
      <c r="AO878" s="15"/>
      <c r="AP878" s="16"/>
      <c r="AR878" s="15"/>
      <c r="AS878" s="16"/>
      <c r="AU878" s="15"/>
      <c r="AV878" s="16"/>
      <c r="AX878" s="15"/>
      <c r="AY878" s="400"/>
      <c r="BA878" s="403"/>
      <c r="BB878" s="404"/>
      <c r="BD878" s="403"/>
      <c r="BE878" s="404"/>
      <c r="BG878" s="15"/>
      <c r="BH878" s="16"/>
      <c r="BJ878" s="15"/>
      <c r="BK878" s="45"/>
      <c r="BM878" s="15"/>
      <c r="BN878" s="16"/>
      <c r="BP878" s="15"/>
      <c r="BQ878" s="16"/>
      <c r="BS878" s="15"/>
      <c r="BT878" s="16"/>
      <c r="BV878" s="15"/>
      <c r="BW878" s="16"/>
      <c r="BY878" s="15"/>
      <c r="BZ878" s="16"/>
      <c r="CB878" s="15"/>
      <c r="CC878" s="16"/>
      <c r="CE878" s="15"/>
      <c r="CF878" s="16"/>
      <c r="CH878" s="15"/>
      <c r="CI878" s="16"/>
      <c r="CK878" s="234"/>
      <c r="CL878" s="235"/>
      <c r="CN878" s="15"/>
      <c r="CO878" s="16"/>
    </row>
    <row r="879" spans="1:93" ht="24.95" customHeight="1">
      <c r="A879" s="407" t="str">
        <f ca="1">IFERROR(IF(INDIRECT($A$14&amp;ROW())&lt;&gt;"",COUNTIF(Summary!$B$30:$B$1105,INDIRECT($A$14&amp;ROW())),""),"")</f>
        <v/>
      </c>
      <c r="B879" s="34"/>
      <c r="C879" s="16"/>
      <c r="E879" s="15"/>
      <c r="F879" s="16"/>
      <c r="H879" s="15"/>
      <c r="I879" s="16"/>
      <c r="K879" s="15"/>
      <c r="L879" s="16"/>
      <c r="N879" s="15"/>
      <c r="O879" s="16"/>
      <c r="Q879" s="15"/>
      <c r="R879" s="16"/>
      <c r="T879" s="15"/>
      <c r="U879" s="16"/>
      <c r="W879" s="15"/>
      <c r="X879" s="16"/>
      <c r="Z879" s="15"/>
      <c r="AA879" s="16"/>
      <c r="AC879" s="15"/>
      <c r="AD879" s="16"/>
      <c r="AF879" s="15"/>
      <c r="AG879" s="16"/>
      <c r="AI879" s="15"/>
      <c r="AJ879" s="16"/>
      <c r="AL879" s="15"/>
      <c r="AM879" s="16"/>
      <c r="AO879" s="15"/>
      <c r="AP879" s="16"/>
      <c r="AR879" s="15"/>
      <c r="AS879" s="16"/>
      <c r="AU879" s="15"/>
      <c r="AV879" s="16"/>
      <c r="AX879" s="15"/>
      <c r="AY879" s="400"/>
      <c r="BA879" s="403"/>
      <c r="BB879" s="404"/>
      <c r="BD879" s="403"/>
      <c r="BE879" s="404"/>
      <c r="BG879" s="15"/>
      <c r="BH879" s="16"/>
      <c r="BJ879" s="15"/>
      <c r="BK879" s="45"/>
      <c r="BM879" s="15"/>
      <c r="BN879" s="16"/>
      <c r="BP879" s="15"/>
      <c r="BQ879" s="16"/>
      <c r="BS879" s="15"/>
      <c r="BT879" s="16"/>
      <c r="BV879" s="15"/>
      <c r="BW879" s="16"/>
      <c r="BY879" s="15"/>
      <c r="BZ879" s="16"/>
      <c r="CB879" s="15"/>
      <c r="CC879" s="16"/>
      <c r="CE879" s="15"/>
      <c r="CF879" s="16"/>
      <c r="CH879" s="15"/>
      <c r="CI879" s="16"/>
      <c r="CK879" s="234"/>
      <c r="CL879" s="235"/>
      <c r="CN879" s="15"/>
      <c r="CO879" s="16"/>
    </row>
    <row r="880" spans="1:93" ht="24.95" customHeight="1">
      <c r="A880" s="407" t="str">
        <f ca="1">IFERROR(IF(INDIRECT($A$14&amp;ROW())&lt;&gt;"",COUNTIF(Summary!$B$30:$B$1105,INDIRECT($A$14&amp;ROW())),""),"")</f>
        <v/>
      </c>
      <c r="B880" s="34"/>
      <c r="C880" s="16"/>
      <c r="E880" s="15"/>
      <c r="F880" s="16"/>
      <c r="H880" s="15"/>
      <c r="I880" s="16"/>
      <c r="K880" s="15"/>
      <c r="L880" s="16"/>
      <c r="N880" s="15"/>
      <c r="O880" s="16"/>
      <c r="Q880" s="15"/>
      <c r="R880" s="16"/>
      <c r="T880" s="15"/>
      <c r="U880" s="16"/>
      <c r="W880" s="15"/>
      <c r="X880" s="16"/>
      <c r="Z880" s="15"/>
      <c r="AA880" s="16"/>
      <c r="AC880" s="15"/>
      <c r="AD880" s="16"/>
      <c r="AF880" s="15"/>
      <c r="AG880" s="16"/>
      <c r="AI880" s="15"/>
      <c r="AJ880" s="16"/>
      <c r="AL880" s="15"/>
      <c r="AM880" s="16"/>
      <c r="AO880" s="15"/>
      <c r="AP880" s="16"/>
      <c r="AR880" s="15"/>
      <c r="AS880" s="16"/>
      <c r="AU880" s="15"/>
      <c r="AV880" s="16"/>
      <c r="AX880" s="15"/>
      <c r="AY880" s="400"/>
      <c r="BA880" s="403"/>
      <c r="BB880" s="404"/>
      <c r="BD880" s="403"/>
      <c r="BE880" s="404"/>
      <c r="BG880" s="15"/>
      <c r="BH880" s="16"/>
      <c r="BJ880" s="15"/>
      <c r="BK880" s="45"/>
      <c r="BM880" s="15"/>
      <c r="BN880" s="16"/>
      <c r="BP880" s="15"/>
      <c r="BQ880" s="16"/>
      <c r="BS880" s="15"/>
      <c r="BT880" s="16"/>
      <c r="BV880" s="15"/>
      <c r="BW880" s="16"/>
      <c r="BY880" s="15"/>
      <c r="BZ880" s="16"/>
      <c r="CB880" s="15"/>
      <c r="CC880" s="16"/>
      <c r="CE880" s="15"/>
      <c r="CF880" s="16"/>
      <c r="CH880" s="15"/>
      <c r="CI880" s="16"/>
      <c r="CK880" s="234"/>
      <c r="CL880" s="235"/>
      <c r="CN880" s="15"/>
      <c r="CO880" s="16"/>
    </row>
    <row r="881" spans="1:93" ht="24.95" customHeight="1">
      <c r="A881" s="407" t="str">
        <f ca="1">IFERROR(IF(INDIRECT($A$14&amp;ROW())&lt;&gt;"",COUNTIF(Summary!$B$30:$B$1105,INDIRECT($A$14&amp;ROW())),""),"")</f>
        <v/>
      </c>
      <c r="B881" s="34"/>
      <c r="C881" s="16"/>
      <c r="E881" s="15"/>
      <c r="F881" s="16"/>
      <c r="H881" s="15"/>
      <c r="I881" s="16"/>
      <c r="K881" s="15"/>
      <c r="L881" s="16"/>
      <c r="N881" s="15"/>
      <c r="O881" s="16"/>
      <c r="Q881" s="15"/>
      <c r="R881" s="16"/>
      <c r="T881" s="15"/>
      <c r="U881" s="16"/>
      <c r="W881" s="15"/>
      <c r="X881" s="16"/>
      <c r="Z881" s="15"/>
      <c r="AA881" s="16"/>
      <c r="AC881" s="15"/>
      <c r="AD881" s="16"/>
      <c r="AF881" s="15"/>
      <c r="AG881" s="16"/>
      <c r="AI881" s="15"/>
      <c r="AJ881" s="16"/>
      <c r="AL881" s="15"/>
      <c r="AM881" s="16"/>
      <c r="AO881" s="15"/>
      <c r="AP881" s="16"/>
      <c r="AR881" s="15"/>
      <c r="AS881" s="16"/>
      <c r="AU881" s="15"/>
      <c r="AV881" s="16"/>
      <c r="AX881" s="15"/>
      <c r="AY881" s="400"/>
      <c r="BA881" s="403"/>
      <c r="BB881" s="404"/>
      <c r="BD881" s="403"/>
      <c r="BE881" s="404"/>
      <c r="BG881" s="15"/>
      <c r="BH881" s="16"/>
      <c r="BJ881" s="15"/>
      <c r="BK881" s="45"/>
      <c r="BM881" s="15"/>
      <c r="BN881" s="16"/>
      <c r="BP881" s="15"/>
      <c r="BQ881" s="16"/>
      <c r="BS881" s="15"/>
      <c r="BT881" s="16"/>
      <c r="BV881" s="15"/>
      <c r="BW881" s="16"/>
      <c r="BY881" s="15"/>
      <c r="BZ881" s="16"/>
      <c r="CB881" s="15"/>
      <c r="CC881" s="16"/>
      <c r="CE881" s="15"/>
      <c r="CF881" s="16"/>
      <c r="CH881" s="15"/>
      <c r="CI881" s="16"/>
      <c r="CK881" s="234"/>
      <c r="CL881" s="235"/>
      <c r="CN881" s="15"/>
      <c r="CO881" s="16"/>
    </row>
    <row r="882" spans="1:93" ht="24.95" customHeight="1">
      <c r="A882" s="407" t="str">
        <f ca="1">IFERROR(IF(INDIRECT($A$14&amp;ROW())&lt;&gt;"",COUNTIF(Summary!$B$30:$B$1105,INDIRECT($A$14&amp;ROW())),""),"")</f>
        <v/>
      </c>
      <c r="B882" s="34"/>
      <c r="C882" s="16"/>
      <c r="E882" s="15"/>
      <c r="F882" s="16"/>
      <c r="H882" s="15"/>
      <c r="I882" s="16"/>
      <c r="K882" s="15"/>
      <c r="L882" s="16"/>
      <c r="N882" s="15"/>
      <c r="O882" s="16"/>
      <c r="Q882" s="15"/>
      <c r="R882" s="16"/>
      <c r="T882" s="15"/>
      <c r="U882" s="16"/>
      <c r="W882" s="15"/>
      <c r="X882" s="16"/>
      <c r="Z882" s="15"/>
      <c r="AA882" s="16"/>
      <c r="AC882" s="15"/>
      <c r="AD882" s="16"/>
      <c r="AF882" s="15"/>
      <c r="AG882" s="16"/>
      <c r="AI882" s="15"/>
      <c r="AJ882" s="16"/>
      <c r="AL882" s="15"/>
      <c r="AM882" s="16"/>
      <c r="AO882" s="15"/>
      <c r="AP882" s="16"/>
      <c r="AR882" s="15"/>
      <c r="AS882" s="16"/>
      <c r="AU882" s="15"/>
      <c r="AV882" s="16"/>
      <c r="AX882" s="15"/>
      <c r="AY882" s="400"/>
      <c r="BA882" s="403"/>
      <c r="BB882" s="404"/>
      <c r="BD882" s="403"/>
      <c r="BE882" s="404"/>
      <c r="BG882" s="15"/>
      <c r="BH882" s="16"/>
      <c r="BJ882" s="15"/>
      <c r="BK882" s="45"/>
      <c r="BM882" s="15"/>
      <c r="BN882" s="16"/>
      <c r="BP882" s="15"/>
      <c r="BQ882" s="16"/>
      <c r="BS882" s="15"/>
      <c r="BT882" s="16"/>
      <c r="BV882" s="15"/>
      <c r="BW882" s="16"/>
      <c r="BY882" s="15"/>
      <c r="BZ882" s="16"/>
      <c r="CB882" s="15"/>
      <c r="CC882" s="16"/>
      <c r="CE882" s="15"/>
      <c r="CF882" s="16"/>
      <c r="CH882" s="15"/>
      <c r="CI882" s="16"/>
      <c r="CK882" s="234"/>
      <c r="CL882" s="235"/>
      <c r="CN882" s="15"/>
      <c r="CO882" s="16"/>
    </row>
    <row r="883" spans="1:93" ht="24.95" customHeight="1">
      <c r="A883" s="407" t="str">
        <f ca="1">IFERROR(IF(INDIRECT($A$14&amp;ROW())&lt;&gt;"",COUNTIF(Summary!$B$30:$B$1105,INDIRECT($A$14&amp;ROW())),""),"")</f>
        <v/>
      </c>
      <c r="B883" s="34"/>
      <c r="C883" s="16"/>
      <c r="E883" s="15"/>
      <c r="F883" s="16"/>
      <c r="H883" s="15"/>
      <c r="I883" s="16"/>
      <c r="K883" s="15"/>
      <c r="L883" s="16"/>
      <c r="N883" s="15"/>
      <c r="O883" s="16"/>
      <c r="Q883" s="15"/>
      <c r="R883" s="16"/>
      <c r="T883" s="15"/>
      <c r="U883" s="16"/>
      <c r="W883" s="15"/>
      <c r="X883" s="16"/>
      <c r="Z883" s="15"/>
      <c r="AA883" s="16"/>
      <c r="AC883" s="15"/>
      <c r="AD883" s="16"/>
      <c r="AF883" s="15"/>
      <c r="AG883" s="16"/>
      <c r="AI883" s="15"/>
      <c r="AJ883" s="16"/>
      <c r="AL883" s="15"/>
      <c r="AM883" s="16"/>
      <c r="AO883" s="15"/>
      <c r="AP883" s="16"/>
      <c r="AR883" s="15"/>
      <c r="AS883" s="16"/>
      <c r="AU883" s="15"/>
      <c r="AV883" s="16"/>
      <c r="AX883" s="15"/>
      <c r="AY883" s="400"/>
      <c r="BA883" s="403"/>
      <c r="BB883" s="404"/>
      <c r="BD883" s="403"/>
      <c r="BE883" s="404"/>
      <c r="BG883" s="15"/>
      <c r="BH883" s="16"/>
      <c r="BJ883" s="15"/>
      <c r="BK883" s="45"/>
      <c r="BM883" s="15"/>
      <c r="BN883" s="16"/>
      <c r="BP883" s="15"/>
      <c r="BQ883" s="16"/>
      <c r="BS883" s="15"/>
      <c r="BT883" s="16"/>
      <c r="BV883" s="15"/>
      <c r="BW883" s="16"/>
      <c r="BY883" s="15"/>
      <c r="BZ883" s="16"/>
      <c r="CB883" s="15"/>
      <c r="CC883" s="16"/>
      <c r="CE883" s="15"/>
      <c r="CF883" s="16"/>
      <c r="CH883" s="15"/>
      <c r="CI883" s="16"/>
      <c r="CK883" s="234"/>
      <c r="CL883" s="235"/>
      <c r="CN883" s="15"/>
      <c r="CO883" s="16"/>
    </row>
    <row r="884" spans="1:93" ht="24.95" customHeight="1">
      <c r="A884" s="407" t="str">
        <f ca="1">IFERROR(IF(INDIRECT($A$14&amp;ROW())&lt;&gt;"",COUNTIF(Summary!$B$30:$B$1105,INDIRECT($A$14&amp;ROW())),""),"")</f>
        <v/>
      </c>
      <c r="B884" s="34"/>
      <c r="C884" s="16"/>
      <c r="E884" s="15"/>
      <c r="F884" s="16"/>
      <c r="H884" s="15"/>
      <c r="I884" s="16"/>
      <c r="K884" s="15"/>
      <c r="L884" s="16"/>
      <c r="N884" s="15"/>
      <c r="O884" s="16"/>
      <c r="Q884" s="15"/>
      <c r="R884" s="16"/>
      <c r="T884" s="15"/>
      <c r="U884" s="16"/>
      <c r="W884" s="15"/>
      <c r="X884" s="16"/>
      <c r="Z884" s="15"/>
      <c r="AA884" s="16"/>
      <c r="AC884" s="15"/>
      <c r="AD884" s="16"/>
      <c r="AF884" s="15"/>
      <c r="AG884" s="16"/>
      <c r="AI884" s="15"/>
      <c r="AJ884" s="16"/>
      <c r="AL884" s="15"/>
      <c r="AM884" s="16"/>
      <c r="AO884" s="15"/>
      <c r="AP884" s="16"/>
      <c r="AR884" s="15"/>
      <c r="AS884" s="16"/>
      <c r="AU884" s="15"/>
      <c r="AV884" s="16"/>
      <c r="AX884" s="15"/>
      <c r="AY884" s="400"/>
      <c r="BA884" s="403"/>
      <c r="BB884" s="404"/>
      <c r="BD884" s="403"/>
      <c r="BE884" s="404"/>
      <c r="BG884" s="15"/>
      <c r="BH884" s="16"/>
      <c r="BJ884" s="15"/>
      <c r="BK884" s="45"/>
      <c r="BM884" s="15"/>
      <c r="BN884" s="16"/>
      <c r="BP884" s="15"/>
      <c r="BQ884" s="16"/>
      <c r="BS884" s="15"/>
      <c r="BT884" s="16"/>
      <c r="BV884" s="15"/>
      <c r="BW884" s="16"/>
      <c r="BY884" s="15"/>
      <c r="BZ884" s="16"/>
      <c r="CB884" s="15"/>
      <c r="CC884" s="16"/>
      <c r="CE884" s="15"/>
      <c r="CF884" s="16"/>
      <c r="CH884" s="15"/>
      <c r="CI884" s="16"/>
      <c r="CK884" s="234"/>
      <c r="CL884" s="235"/>
      <c r="CN884" s="15"/>
      <c r="CO884" s="16"/>
    </row>
    <row r="885" spans="1:93" ht="24.95" customHeight="1">
      <c r="A885" s="407" t="str">
        <f ca="1">IFERROR(IF(INDIRECT($A$14&amp;ROW())&lt;&gt;"",COUNTIF(Summary!$B$30:$B$1105,INDIRECT($A$14&amp;ROW())),""),"")</f>
        <v/>
      </c>
      <c r="B885" s="34"/>
      <c r="C885" s="16"/>
      <c r="E885" s="15"/>
      <c r="F885" s="16"/>
      <c r="H885" s="15"/>
      <c r="I885" s="16"/>
      <c r="K885" s="15"/>
      <c r="L885" s="16"/>
      <c r="N885" s="15"/>
      <c r="O885" s="16"/>
      <c r="Q885" s="15"/>
      <c r="R885" s="16"/>
      <c r="T885" s="15"/>
      <c r="U885" s="16"/>
      <c r="W885" s="15"/>
      <c r="X885" s="16"/>
      <c r="Z885" s="15"/>
      <c r="AA885" s="16"/>
      <c r="AC885" s="15"/>
      <c r="AD885" s="16"/>
      <c r="AF885" s="15"/>
      <c r="AG885" s="16"/>
      <c r="AI885" s="15"/>
      <c r="AJ885" s="16"/>
      <c r="AL885" s="15"/>
      <c r="AM885" s="16"/>
      <c r="AO885" s="15"/>
      <c r="AP885" s="16"/>
      <c r="AR885" s="15"/>
      <c r="AS885" s="16"/>
      <c r="AU885" s="15"/>
      <c r="AV885" s="16"/>
      <c r="AX885" s="15"/>
      <c r="AY885" s="400"/>
      <c r="BA885" s="403"/>
      <c r="BB885" s="404"/>
      <c r="BD885" s="403"/>
      <c r="BE885" s="404"/>
      <c r="BG885" s="15"/>
      <c r="BH885" s="16"/>
      <c r="BJ885" s="15"/>
      <c r="BK885" s="45"/>
      <c r="BM885" s="15"/>
      <c r="BN885" s="16"/>
      <c r="BP885" s="15"/>
      <c r="BQ885" s="16"/>
      <c r="BS885" s="15"/>
      <c r="BT885" s="16"/>
      <c r="BV885" s="15"/>
      <c r="BW885" s="16"/>
      <c r="BY885" s="15"/>
      <c r="BZ885" s="16"/>
      <c r="CB885" s="15"/>
      <c r="CC885" s="16"/>
      <c r="CE885" s="15"/>
      <c r="CF885" s="16"/>
      <c r="CH885" s="15"/>
      <c r="CI885" s="16"/>
      <c r="CK885" s="234"/>
      <c r="CL885" s="235"/>
      <c r="CN885" s="15"/>
      <c r="CO885" s="16"/>
    </row>
    <row r="886" spans="1:93" ht="24.95" customHeight="1">
      <c r="A886" s="407" t="str">
        <f ca="1">IFERROR(IF(INDIRECT($A$14&amp;ROW())&lt;&gt;"",COUNTIF(Summary!$B$30:$B$1105,INDIRECT($A$14&amp;ROW())),""),"")</f>
        <v/>
      </c>
      <c r="B886" s="34"/>
      <c r="C886" s="16"/>
      <c r="E886" s="15"/>
      <c r="F886" s="16"/>
      <c r="H886" s="15"/>
      <c r="I886" s="16"/>
      <c r="K886" s="15"/>
      <c r="L886" s="16"/>
      <c r="N886" s="15"/>
      <c r="O886" s="16"/>
      <c r="Q886" s="15"/>
      <c r="R886" s="16"/>
      <c r="T886" s="15"/>
      <c r="U886" s="16"/>
      <c r="W886" s="15"/>
      <c r="X886" s="16"/>
      <c r="Z886" s="15"/>
      <c r="AA886" s="16"/>
      <c r="AC886" s="15"/>
      <c r="AD886" s="16"/>
      <c r="AF886" s="15"/>
      <c r="AG886" s="16"/>
      <c r="AI886" s="15"/>
      <c r="AJ886" s="16"/>
      <c r="AL886" s="15"/>
      <c r="AM886" s="16"/>
      <c r="AO886" s="15"/>
      <c r="AP886" s="16"/>
      <c r="AR886" s="15"/>
      <c r="AS886" s="16"/>
      <c r="AU886" s="15"/>
      <c r="AV886" s="16"/>
      <c r="AX886" s="15"/>
      <c r="AY886" s="400"/>
      <c r="BA886" s="403"/>
      <c r="BB886" s="404"/>
      <c r="BD886" s="403"/>
      <c r="BE886" s="404"/>
      <c r="BG886" s="15"/>
      <c r="BH886" s="16"/>
      <c r="BJ886" s="15"/>
      <c r="BK886" s="45"/>
      <c r="BM886" s="15"/>
      <c r="BN886" s="16"/>
      <c r="BP886" s="15"/>
      <c r="BQ886" s="16"/>
      <c r="BS886" s="15"/>
      <c r="BT886" s="16"/>
      <c r="BV886" s="15"/>
      <c r="BW886" s="16"/>
      <c r="BY886" s="15"/>
      <c r="BZ886" s="16"/>
      <c r="CB886" s="15"/>
      <c r="CC886" s="16"/>
      <c r="CE886" s="15"/>
      <c r="CF886" s="16"/>
      <c r="CH886" s="15"/>
      <c r="CI886" s="16"/>
      <c r="CK886" s="234"/>
      <c r="CL886" s="235"/>
      <c r="CN886" s="15"/>
      <c r="CO886" s="16"/>
    </row>
    <row r="887" spans="1:93" ht="24.95" customHeight="1">
      <c r="A887" s="407" t="str">
        <f ca="1">IFERROR(IF(INDIRECT($A$14&amp;ROW())&lt;&gt;"",COUNTIF(Summary!$B$30:$B$1105,INDIRECT($A$14&amp;ROW())),""),"")</f>
        <v/>
      </c>
      <c r="B887" s="34"/>
      <c r="C887" s="16"/>
      <c r="E887" s="15"/>
      <c r="F887" s="16"/>
      <c r="H887" s="15"/>
      <c r="I887" s="16"/>
      <c r="K887" s="15"/>
      <c r="L887" s="16"/>
      <c r="N887" s="15"/>
      <c r="O887" s="16"/>
      <c r="Q887" s="15"/>
      <c r="R887" s="16"/>
      <c r="T887" s="15"/>
      <c r="U887" s="16"/>
      <c r="W887" s="15"/>
      <c r="X887" s="16"/>
      <c r="Z887" s="15"/>
      <c r="AA887" s="16"/>
      <c r="AC887" s="15"/>
      <c r="AD887" s="16"/>
      <c r="AF887" s="15"/>
      <c r="AG887" s="16"/>
      <c r="AI887" s="15"/>
      <c r="AJ887" s="16"/>
      <c r="AL887" s="15"/>
      <c r="AM887" s="16"/>
      <c r="AO887" s="15"/>
      <c r="AP887" s="16"/>
      <c r="AR887" s="15"/>
      <c r="AS887" s="16"/>
      <c r="AU887" s="15"/>
      <c r="AV887" s="16"/>
      <c r="AX887" s="15"/>
      <c r="AY887" s="400"/>
      <c r="BA887" s="403"/>
      <c r="BB887" s="404"/>
      <c r="BD887" s="403"/>
      <c r="BE887" s="404"/>
      <c r="BG887" s="15"/>
      <c r="BH887" s="16"/>
      <c r="BJ887" s="15"/>
      <c r="BK887" s="45"/>
      <c r="BM887" s="15"/>
      <c r="BN887" s="16"/>
      <c r="BP887" s="15"/>
      <c r="BQ887" s="16"/>
      <c r="BS887" s="15"/>
      <c r="BT887" s="16"/>
      <c r="BV887" s="15"/>
      <c r="BW887" s="16"/>
      <c r="BY887" s="15"/>
      <c r="BZ887" s="16"/>
      <c r="CB887" s="15"/>
      <c r="CC887" s="16"/>
      <c r="CE887" s="15"/>
      <c r="CF887" s="16"/>
      <c r="CH887" s="15"/>
      <c r="CI887" s="16"/>
      <c r="CK887" s="234"/>
      <c r="CL887" s="235"/>
      <c r="CN887" s="15"/>
      <c r="CO887" s="16"/>
    </row>
    <row r="888" spans="1:93" ht="24.95" customHeight="1">
      <c r="A888" s="407" t="str">
        <f ca="1">IFERROR(IF(INDIRECT($A$14&amp;ROW())&lt;&gt;"",COUNTIF(Summary!$B$30:$B$1105,INDIRECT($A$14&amp;ROW())),""),"")</f>
        <v/>
      </c>
      <c r="B888" s="34"/>
      <c r="C888" s="16"/>
      <c r="E888" s="15"/>
      <c r="F888" s="16"/>
      <c r="H888" s="15"/>
      <c r="I888" s="16"/>
      <c r="K888" s="15"/>
      <c r="L888" s="16"/>
      <c r="N888" s="15"/>
      <c r="O888" s="16"/>
      <c r="Q888" s="15"/>
      <c r="R888" s="16"/>
      <c r="T888" s="15"/>
      <c r="U888" s="16"/>
      <c r="W888" s="15"/>
      <c r="X888" s="16"/>
      <c r="Z888" s="15"/>
      <c r="AA888" s="16"/>
      <c r="AC888" s="15"/>
      <c r="AD888" s="16"/>
      <c r="AF888" s="15"/>
      <c r="AG888" s="16"/>
      <c r="AI888" s="15"/>
      <c r="AJ888" s="16"/>
      <c r="AL888" s="15"/>
      <c r="AM888" s="16"/>
      <c r="AO888" s="15"/>
      <c r="AP888" s="16"/>
      <c r="AR888" s="15"/>
      <c r="AS888" s="16"/>
      <c r="AU888" s="15"/>
      <c r="AV888" s="16"/>
      <c r="AX888" s="15"/>
      <c r="AY888" s="400"/>
      <c r="BA888" s="403"/>
      <c r="BB888" s="404"/>
      <c r="BD888" s="403"/>
      <c r="BE888" s="404"/>
      <c r="BG888" s="15"/>
      <c r="BH888" s="16"/>
      <c r="BJ888" s="15"/>
      <c r="BK888" s="45"/>
      <c r="BM888" s="15"/>
      <c r="BN888" s="16"/>
      <c r="BP888" s="15"/>
      <c r="BQ888" s="16"/>
      <c r="BS888" s="15"/>
      <c r="BT888" s="16"/>
      <c r="BV888" s="15"/>
      <c r="BW888" s="16"/>
      <c r="BY888" s="15"/>
      <c r="BZ888" s="16"/>
      <c r="CB888" s="15"/>
      <c r="CC888" s="16"/>
      <c r="CE888" s="15"/>
      <c r="CF888" s="16"/>
      <c r="CH888" s="15"/>
      <c r="CI888" s="16"/>
      <c r="CK888" s="234"/>
      <c r="CL888" s="235"/>
      <c r="CN888" s="15"/>
      <c r="CO888" s="16"/>
    </row>
    <row r="889" spans="1:93" ht="24.95" customHeight="1">
      <c r="A889" s="407" t="str">
        <f ca="1">IFERROR(IF(INDIRECT($A$14&amp;ROW())&lt;&gt;"",COUNTIF(Summary!$B$30:$B$1105,INDIRECT($A$14&amp;ROW())),""),"")</f>
        <v/>
      </c>
      <c r="B889" s="34"/>
      <c r="C889" s="16"/>
      <c r="E889" s="15"/>
      <c r="F889" s="16"/>
      <c r="H889" s="15"/>
      <c r="I889" s="16"/>
      <c r="K889" s="15"/>
      <c r="L889" s="16"/>
      <c r="N889" s="15"/>
      <c r="O889" s="16"/>
      <c r="Q889" s="15"/>
      <c r="R889" s="16"/>
      <c r="T889" s="15"/>
      <c r="U889" s="16"/>
      <c r="W889" s="15"/>
      <c r="X889" s="16"/>
      <c r="Z889" s="15"/>
      <c r="AA889" s="16"/>
      <c r="AC889" s="15"/>
      <c r="AD889" s="16"/>
      <c r="AF889" s="15"/>
      <c r="AG889" s="16"/>
      <c r="AI889" s="15"/>
      <c r="AJ889" s="16"/>
      <c r="AL889" s="15"/>
      <c r="AM889" s="16"/>
      <c r="AO889" s="15"/>
      <c r="AP889" s="16"/>
      <c r="AR889" s="15"/>
      <c r="AS889" s="16"/>
      <c r="AU889" s="15"/>
      <c r="AV889" s="16"/>
      <c r="AX889" s="15"/>
      <c r="AY889" s="400"/>
      <c r="BA889" s="403"/>
      <c r="BB889" s="404"/>
      <c r="BD889" s="403"/>
      <c r="BE889" s="404"/>
      <c r="BG889" s="15"/>
      <c r="BH889" s="16"/>
      <c r="BJ889" s="15"/>
      <c r="BK889" s="45"/>
      <c r="BM889" s="15"/>
      <c r="BN889" s="16"/>
      <c r="BP889" s="15"/>
      <c r="BQ889" s="16"/>
      <c r="BS889" s="15"/>
      <c r="BT889" s="16"/>
      <c r="BV889" s="15"/>
      <c r="BW889" s="16"/>
      <c r="BY889" s="15"/>
      <c r="BZ889" s="16"/>
      <c r="CB889" s="15"/>
      <c r="CC889" s="16"/>
      <c r="CE889" s="15"/>
      <c r="CF889" s="16"/>
      <c r="CH889" s="15"/>
      <c r="CI889" s="16"/>
      <c r="CK889" s="234"/>
      <c r="CL889" s="235"/>
      <c r="CN889" s="15"/>
      <c r="CO889" s="16"/>
    </row>
    <row r="890" spans="1:93" ht="24.95" customHeight="1">
      <c r="A890" s="407" t="str">
        <f ca="1">IFERROR(IF(INDIRECT($A$14&amp;ROW())&lt;&gt;"",COUNTIF(Summary!$B$30:$B$1105,INDIRECT($A$14&amp;ROW())),""),"")</f>
        <v/>
      </c>
      <c r="B890" s="34"/>
      <c r="C890" s="16"/>
      <c r="E890" s="15"/>
      <c r="F890" s="16"/>
      <c r="H890" s="15"/>
      <c r="I890" s="16"/>
      <c r="K890" s="15"/>
      <c r="L890" s="16"/>
      <c r="N890" s="15"/>
      <c r="O890" s="16"/>
      <c r="Q890" s="15"/>
      <c r="R890" s="16"/>
      <c r="T890" s="15"/>
      <c r="U890" s="16"/>
      <c r="W890" s="15"/>
      <c r="X890" s="16"/>
      <c r="Z890" s="15"/>
      <c r="AA890" s="16"/>
      <c r="AC890" s="15"/>
      <c r="AD890" s="16"/>
      <c r="AF890" s="15"/>
      <c r="AG890" s="16"/>
      <c r="AI890" s="15"/>
      <c r="AJ890" s="16"/>
      <c r="AL890" s="15"/>
      <c r="AM890" s="16"/>
      <c r="AO890" s="15"/>
      <c r="AP890" s="16"/>
      <c r="AR890" s="15"/>
      <c r="AS890" s="16"/>
      <c r="AU890" s="15"/>
      <c r="AV890" s="16"/>
      <c r="AX890" s="15"/>
      <c r="AY890" s="400"/>
      <c r="BA890" s="403"/>
      <c r="BB890" s="404"/>
      <c r="BD890" s="403"/>
      <c r="BE890" s="404"/>
      <c r="BG890" s="15"/>
      <c r="BH890" s="16"/>
      <c r="BJ890" s="15"/>
      <c r="BK890" s="45"/>
      <c r="BM890" s="15"/>
      <c r="BN890" s="16"/>
      <c r="BP890" s="15"/>
      <c r="BQ890" s="16"/>
      <c r="BS890" s="15"/>
      <c r="BT890" s="16"/>
      <c r="BV890" s="15"/>
      <c r="BW890" s="16"/>
      <c r="BY890" s="15"/>
      <c r="BZ890" s="16"/>
      <c r="CB890" s="15"/>
      <c r="CC890" s="16"/>
      <c r="CE890" s="15"/>
      <c r="CF890" s="16"/>
      <c r="CH890" s="15"/>
      <c r="CI890" s="16"/>
      <c r="CK890" s="234"/>
      <c r="CL890" s="235"/>
      <c r="CN890" s="15"/>
      <c r="CO890" s="16"/>
    </row>
    <row r="891" spans="1:93" ht="24.95" customHeight="1">
      <c r="A891" s="407" t="str">
        <f ca="1">IFERROR(IF(INDIRECT($A$14&amp;ROW())&lt;&gt;"",COUNTIF(Summary!$B$30:$B$1105,INDIRECT($A$14&amp;ROW())),""),"")</f>
        <v/>
      </c>
      <c r="B891" s="34"/>
      <c r="C891" s="16"/>
      <c r="E891" s="15"/>
      <c r="F891" s="16"/>
      <c r="H891" s="15"/>
      <c r="I891" s="16"/>
      <c r="K891" s="15"/>
      <c r="L891" s="16"/>
      <c r="N891" s="15"/>
      <c r="O891" s="16"/>
      <c r="Q891" s="15"/>
      <c r="R891" s="16"/>
      <c r="T891" s="15"/>
      <c r="U891" s="16"/>
      <c r="W891" s="15"/>
      <c r="X891" s="16"/>
      <c r="Z891" s="15"/>
      <c r="AA891" s="16"/>
      <c r="AC891" s="15"/>
      <c r="AD891" s="16"/>
      <c r="AF891" s="15"/>
      <c r="AG891" s="16"/>
      <c r="AI891" s="15"/>
      <c r="AJ891" s="16"/>
      <c r="AL891" s="15"/>
      <c r="AM891" s="16"/>
      <c r="AO891" s="15"/>
      <c r="AP891" s="16"/>
      <c r="AR891" s="15"/>
      <c r="AS891" s="16"/>
      <c r="AU891" s="15"/>
      <c r="AV891" s="16"/>
      <c r="AX891" s="15"/>
      <c r="AY891" s="400"/>
      <c r="BA891" s="403"/>
      <c r="BB891" s="404"/>
      <c r="BD891" s="403"/>
      <c r="BE891" s="404"/>
      <c r="BG891" s="15"/>
      <c r="BH891" s="16"/>
      <c r="BJ891" s="15"/>
      <c r="BK891" s="45"/>
      <c r="BM891" s="15"/>
      <c r="BN891" s="16"/>
      <c r="BP891" s="15"/>
      <c r="BQ891" s="16"/>
      <c r="BS891" s="15"/>
      <c r="BT891" s="16"/>
      <c r="BV891" s="15"/>
      <c r="BW891" s="16"/>
      <c r="BY891" s="15"/>
      <c r="BZ891" s="16"/>
      <c r="CB891" s="15"/>
      <c r="CC891" s="16"/>
      <c r="CE891" s="15"/>
      <c r="CF891" s="16"/>
      <c r="CH891" s="15"/>
      <c r="CI891" s="16"/>
      <c r="CK891" s="234"/>
      <c r="CL891" s="235"/>
      <c r="CN891" s="15"/>
      <c r="CO891" s="16"/>
    </row>
    <row r="892" spans="1:93" ht="24.95" customHeight="1">
      <c r="A892" s="407" t="str">
        <f ca="1">IFERROR(IF(INDIRECT($A$14&amp;ROW())&lt;&gt;"",COUNTIF(Summary!$B$30:$B$1105,INDIRECT($A$14&amp;ROW())),""),"")</f>
        <v/>
      </c>
      <c r="B892" s="34"/>
      <c r="C892" s="16"/>
      <c r="E892" s="15"/>
      <c r="F892" s="16"/>
      <c r="H892" s="15"/>
      <c r="I892" s="16"/>
      <c r="K892" s="15"/>
      <c r="L892" s="16"/>
      <c r="N892" s="15"/>
      <c r="O892" s="16"/>
      <c r="Q892" s="15"/>
      <c r="R892" s="16"/>
      <c r="T892" s="15"/>
      <c r="U892" s="16"/>
      <c r="W892" s="15"/>
      <c r="X892" s="16"/>
      <c r="Z892" s="15"/>
      <c r="AA892" s="16"/>
      <c r="AC892" s="15"/>
      <c r="AD892" s="16"/>
      <c r="AF892" s="15"/>
      <c r="AG892" s="16"/>
      <c r="AI892" s="15"/>
      <c r="AJ892" s="16"/>
      <c r="AL892" s="15"/>
      <c r="AM892" s="16"/>
      <c r="AO892" s="15"/>
      <c r="AP892" s="16"/>
      <c r="AR892" s="15"/>
      <c r="AS892" s="16"/>
      <c r="AU892" s="15"/>
      <c r="AV892" s="16"/>
      <c r="AX892" s="15"/>
      <c r="AY892" s="400"/>
      <c r="BA892" s="403"/>
      <c r="BB892" s="404"/>
      <c r="BD892" s="403"/>
      <c r="BE892" s="404"/>
      <c r="BG892" s="15"/>
      <c r="BH892" s="16"/>
      <c r="BJ892" s="15"/>
      <c r="BK892" s="45"/>
      <c r="BM892" s="15"/>
      <c r="BN892" s="16"/>
      <c r="BP892" s="15"/>
      <c r="BQ892" s="16"/>
      <c r="BS892" s="15"/>
      <c r="BT892" s="16"/>
      <c r="BV892" s="15"/>
      <c r="BW892" s="16"/>
      <c r="BY892" s="15"/>
      <c r="BZ892" s="16"/>
      <c r="CB892" s="15"/>
      <c r="CC892" s="16"/>
      <c r="CE892" s="15"/>
      <c r="CF892" s="16"/>
      <c r="CH892" s="15"/>
      <c r="CI892" s="16"/>
      <c r="CK892" s="234"/>
      <c r="CL892" s="235"/>
      <c r="CN892" s="15"/>
      <c r="CO892" s="16"/>
    </row>
    <row r="893" spans="1:93" ht="24.95" customHeight="1">
      <c r="A893" s="407" t="str">
        <f ca="1">IFERROR(IF(INDIRECT($A$14&amp;ROW())&lt;&gt;"",COUNTIF(Summary!$B$30:$B$1105,INDIRECT($A$14&amp;ROW())),""),"")</f>
        <v/>
      </c>
      <c r="B893" s="34"/>
      <c r="C893" s="16"/>
      <c r="E893" s="15"/>
      <c r="F893" s="16"/>
      <c r="H893" s="15"/>
      <c r="I893" s="16"/>
      <c r="K893" s="15"/>
      <c r="L893" s="16"/>
      <c r="N893" s="15"/>
      <c r="O893" s="16"/>
      <c r="Q893" s="15"/>
      <c r="R893" s="16"/>
      <c r="T893" s="15"/>
      <c r="U893" s="16"/>
      <c r="W893" s="15"/>
      <c r="X893" s="16"/>
      <c r="Z893" s="15"/>
      <c r="AA893" s="16"/>
      <c r="AC893" s="15"/>
      <c r="AD893" s="16"/>
      <c r="AF893" s="15"/>
      <c r="AG893" s="16"/>
      <c r="AI893" s="15"/>
      <c r="AJ893" s="16"/>
      <c r="AL893" s="15"/>
      <c r="AM893" s="16"/>
      <c r="AO893" s="15"/>
      <c r="AP893" s="16"/>
      <c r="AR893" s="15"/>
      <c r="AS893" s="16"/>
      <c r="AU893" s="15"/>
      <c r="AV893" s="16"/>
      <c r="AX893" s="15"/>
      <c r="AY893" s="400"/>
      <c r="BA893" s="403"/>
      <c r="BB893" s="404"/>
      <c r="BD893" s="403"/>
      <c r="BE893" s="404"/>
      <c r="BG893" s="15"/>
      <c r="BH893" s="16"/>
      <c r="BJ893" s="15"/>
      <c r="BK893" s="45"/>
      <c r="BM893" s="15"/>
      <c r="BN893" s="16"/>
      <c r="BP893" s="15"/>
      <c r="BQ893" s="16"/>
      <c r="BS893" s="15"/>
      <c r="BT893" s="16"/>
      <c r="BV893" s="15"/>
      <c r="BW893" s="16"/>
      <c r="BY893" s="15"/>
      <c r="BZ893" s="16"/>
      <c r="CB893" s="15"/>
      <c r="CC893" s="16"/>
      <c r="CE893" s="15"/>
      <c r="CF893" s="16"/>
      <c r="CH893" s="15"/>
      <c r="CI893" s="16"/>
      <c r="CK893" s="234"/>
      <c r="CL893" s="235"/>
      <c r="CN893" s="15"/>
      <c r="CO893" s="16"/>
    </row>
    <row r="894" spans="1:93" ht="24.95" customHeight="1">
      <c r="A894" s="407" t="str">
        <f ca="1">IFERROR(IF(INDIRECT($A$14&amp;ROW())&lt;&gt;"",COUNTIF(Summary!$B$30:$B$1105,INDIRECT($A$14&amp;ROW())),""),"")</f>
        <v/>
      </c>
      <c r="B894" s="34"/>
      <c r="C894" s="16"/>
      <c r="E894" s="15"/>
      <c r="F894" s="16"/>
      <c r="H894" s="15"/>
      <c r="I894" s="16"/>
      <c r="K894" s="15"/>
      <c r="L894" s="16"/>
      <c r="N894" s="15"/>
      <c r="O894" s="16"/>
      <c r="Q894" s="15"/>
      <c r="R894" s="16"/>
      <c r="T894" s="15"/>
      <c r="U894" s="16"/>
      <c r="W894" s="15"/>
      <c r="X894" s="16"/>
      <c r="Z894" s="15"/>
      <c r="AA894" s="16"/>
      <c r="AC894" s="15"/>
      <c r="AD894" s="16"/>
      <c r="AF894" s="15"/>
      <c r="AG894" s="16"/>
      <c r="AI894" s="15"/>
      <c r="AJ894" s="16"/>
      <c r="AL894" s="15"/>
      <c r="AM894" s="16"/>
      <c r="AO894" s="15"/>
      <c r="AP894" s="16"/>
      <c r="AR894" s="15"/>
      <c r="AS894" s="16"/>
      <c r="AU894" s="15"/>
      <c r="AV894" s="16"/>
      <c r="AX894" s="15"/>
      <c r="AY894" s="400"/>
      <c r="BA894" s="403"/>
      <c r="BB894" s="404"/>
      <c r="BD894" s="403"/>
      <c r="BE894" s="404"/>
      <c r="BG894" s="15"/>
      <c r="BH894" s="16"/>
      <c r="BJ894" s="15"/>
      <c r="BK894" s="45"/>
      <c r="BM894" s="15"/>
      <c r="BN894" s="16"/>
      <c r="BP894" s="15"/>
      <c r="BQ894" s="16"/>
      <c r="BS894" s="15"/>
      <c r="BT894" s="16"/>
      <c r="BV894" s="15"/>
      <c r="BW894" s="16"/>
      <c r="BY894" s="15"/>
      <c r="BZ894" s="16"/>
      <c r="CB894" s="15"/>
      <c r="CC894" s="16"/>
      <c r="CE894" s="15"/>
      <c r="CF894" s="16"/>
      <c r="CH894" s="15"/>
      <c r="CI894" s="16"/>
      <c r="CK894" s="234"/>
      <c r="CL894" s="235"/>
      <c r="CN894" s="15"/>
      <c r="CO894" s="16"/>
    </row>
    <row r="895" spans="1:93" ht="24.95" customHeight="1">
      <c r="A895" s="407" t="str">
        <f ca="1">IFERROR(IF(INDIRECT($A$14&amp;ROW())&lt;&gt;"",COUNTIF(Summary!$B$30:$B$1105,INDIRECT($A$14&amp;ROW())),""),"")</f>
        <v/>
      </c>
      <c r="B895" s="34"/>
      <c r="C895" s="16"/>
      <c r="E895" s="15"/>
      <c r="F895" s="16"/>
      <c r="H895" s="15"/>
      <c r="I895" s="16"/>
      <c r="K895" s="15"/>
      <c r="L895" s="16"/>
      <c r="N895" s="15"/>
      <c r="O895" s="16"/>
      <c r="Q895" s="15"/>
      <c r="R895" s="16"/>
      <c r="T895" s="15"/>
      <c r="U895" s="16"/>
      <c r="W895" s="15"/>
      <c r="X895" s="16"/>
      <c r="Z895" s="15"/>
      <c r="AA895" s="16"/>
      <c r="AC895" s="15"/>
      <c r="AD895" s="16"/>
      <c r="AF895" s="15"/>
      <c r="AG895" s="16"/>
      <c r="AI895" s="15"/>
      <c r="AJ895" s="16"/>
      <c r="AL895" s="15"/>
      <c r="AM895" s="16"/>
      <c r="AO895" s="15"/>
      <c r="AP895" s="16"/>
      <c r="AR895" s="15"/>
      <c r="AS895" s="16"/>
      <c r="AU895" s="15"/>
      <c r="AV895" s="16"/>
      <c r="AX895" s="15"/>
      <c r="AY895" s="400"/>
      <c r="BA895" s="403"/>
      <c r="BB895" s="404"/>
      <c r="BD895" s="403"/>
      <c r="BE895" s="404"/>
      <c r="BG895" s="15"/>
      <c r="BH895" s="16"/>
      <c r="BJ895" s="15"/>
      <c r="BK895" s="45"/>
      <c r="BM895" s="15"/>
      <c r="BN895" s="16"/>
      <c r="BP895" s="15"/>
      <c r="BQ895" s="16"/>
      <c r="BS895" s="15"/>
      <c r="BT895" s="16"/>
      <c r="BV895" s="15"/>
      <c r="BW895" s="16"/>
      <c r="BY895" s="15"/>
      <c r="BZ895" s="16"/>
      <c r="CB895" s="15"/>
      <c r="CC895" s="16"/>
      <c r="CE895" s="15"/>
      <c r="CF895" s="16"/>
      <c r="CH895" s="15"/>
      <c r="CI895" s="16"/>
      <c r="CK895" s="234"/>
      <c r="CL895" s="235"/>
      <c r="CN895" s="15"/>
      <c r="CO895" s="16"/>
    </row>
    <row r="896" spans="1:93" ht="24.95" customHeight="1">
      <c r="A896" s="407" t="str">
        <f ca="1">IFERROR(IF(INDIRECT($A$14&amp;ROW())&lt;&gt;"",COUNTIF(Summary!$B$30:$B$1105,INDIRECT($A$14&amp;ROW())),""),"")</f>
        <v/>
      </c>
      <c r="B896" s="34"/>
      <c r="C896" s="16"/>
      <c r="E896" s="15"/>
      <c r="F896" s="16"/>
      <c r="H896" s="15"/>
      <c r="I896" s="16"/>
      <c r="K896" s="15"/>
      <c r="L896" s="16"/>
      <c r="N896" s="15"/>
      <c r="O896" s="16"/>
      <c r="Q896" s="15"/>
      <c r="R896" s="16"/>
      <c r="T896" s="15"/>
      <c r="U896" s="16"/>
      <c r="W896" s="15"/>
      <c r="X896" s="16"/>
      <c r="Z896" s="15"/>
      <c r="AA896" s="16"/>
      <c r="AC896" s="15"/>
      <c r="AD896" s="16"/>
      <c r="AF896" s="15"/>
      <c r="AG896" s="16"/>
      <c r="AI896" s="15"/>
      <c r="AJ896" s="16"/>
      <c r="AL896" s="15"/>
      <c r="AM896" s="16"/>
      <c r="AO896" s="15"/>
      <c r="AP896" s="16"/>
      <c r="AR896" s="15"/>
      <c r="AS896" s="16"/>
      <c r="AU896" s="15"/>
      <c r="AV896" s="16"/>
      <c r="AX896" s="15"/>
      <c r="AY896" s="400"/>
      <c r="BA896" s="403"/>
      <c r="BB896" s="404"/>
      <c r="BD896" s="403"/>
      <c r="BE896" s="404"/>
      <c r="BG896" s="15"/>
      <c r="BH896" s="16"/>
      <c r="BJ896" s="15"/>
      <c r="BK896" s="45"/>
      <c r="BM896" s="15"/>
      <c r="BN896" s="16"/>
      <c r="BP896" s="15"/>
      <c r="BQ896" s="16"/>
      <c r="BS896" s="15"/>
      <c r="BT896" s="16"/>
      <c r="BV896" s="15"/>
      <c r="BW896" s="16"/>
      <c r="BY896" s="15"/>
      <c r="BZ896" s="16"/>
      <c r="CB896" s="15"/>
      <c r="CC896" s="16"/>
      <c r="CE896" s="15"/>
      <c r="CF896" s="16"/>
      <c r="CH896" s="15"/>
      <c r="CI896" s="16"/>
      <c r="CK896" s="234"/>
      <c r="CL896" s="235"/>
      <c r="CN896" s="15"/>
      <c r="CO896" s="16"/>
    </row>
    <row r="897" spans="1:93" ht="24.95" customHeight="1">
      <c r="A897" s="407" t="str">
        <f ca="1">IFERROR(IF(INDIRECT($A$14&amp;ROW())&lt;&gt;"",COUNTIF(Summary!$B$30:$B$1105,INDIRECT($A$14&amp;ROW())),""),"")</f>
        <v/>
      </c>
      <c r="B897" s="34"/>
      <c r="C897" s="16"/>
      <c r="E897" s="15"/>
      <c r="F897" s="16"/>
      <c r="H897" s="15"/>
      <c r="I897" s="16"/>
      <c r="K897" s="15"/>
      <c r="L897" s="16"/>
      <c r="N897" s="15"/>
      <c r="O897" s="16"/>
      <c r="Q897" s="15"/>
      <c r="R897" s="16"/>
      <c r="T897" s="15"/>
      <c r="U897" s="16"/>
      <c r="W897" s="15"/>
      <c r="X897" s="16"/>
      <c r="Z897" s="15"/>
      <c r="AA897" s="16"/>
      <c r="AC897" s="15"/>
      <c r="AD897" s="16"/>
      <c r="AF897" s="15"/>
      <c r="AG897" s="16"/>
      <c r="AI897" s="15"/>
      <c r="AJ897" s="16"/>
      <c r="AL897" s="15"/>
      <c r="AM897" s="16"/>
      <c r="AO897" s="15"/>
      <c r="AP897" s="16"/>
      <c r="AR897" s="15"/>
      <c r="AS897" s="16"/>
      <c r="AU897" s="15"/>
      <c r="AV897" s="16"/>
      <c r="AX897" s="15"/>
      <c r="AY897" s="400"/>
      <c r="BA897" s="403"/>
      <c r="BB897" s="404"/>
      <c r="BD897" s="403"/>
      <c r="BE897" s="404"/>
      <c r="BG897" s="15"/>
      <c r="BH897" s="16"/>
      <c r="BJ897" s="15"/>
      <c r="BK897" s="45"/>
      <c r="BM897" s="15"/>
      <c r="BN897" s="16"/>
      <c r="BP897" s="15"/>
      <c r="BQ897" s="16"/>
      <c r="BS897" s="15"/>
      <c r="BT897" s="16"/>
      <c r="BV897" s="15"/>
      <c r="BW897" s="16"/>
      <c r="BY897" s="15"/>
      <c r="BZ897" s="16"/>
      <c r="CB897" s="15"/>
      <c r="CC897" s="16"/>
      <c r="CE897" s="15"/>
      <c r="CF897" s="16"/>
      <c r="CH897" s="15"/>
      <c r="CI897" s="16"/>
      <c r="CK897" s="234"/>
      <c r="CL897" s="235"/>
      <c r="CN897" s="15"/>
      <c r="CO897" s="16"/>
    </row>
    <row r="898" spans="1:93" ht="24.95" customHeight="1">
      <c r="A898" s="407" t="str">
        <f ca="1">IFERROR(IF(INDIRECT($A$14&amp;ROW())&lt;&gt;"",COUNTIF(Summary!$B$30:$B$1105,INDIRECT($A$14&amp;ROW())),""),"")</f>
        <v/>
      </c>
      <c r="B898" s="34"/>
      <c r="C898" s="16"/>
      <c r="E898" s="15"/>
      <c r="F898" s="16"/>
      <c r="H898" s="15"/>
      <c r="I898" s="16"/>
      <c r="K898" s="15"/>
      <c r="L898" s="16"/>
      <c r="N898" s="15"/>
      <c r="O898" s="16"/>
      <c r="Q898" s="15"/>
      <c r="R898" s="16"/>
      <c r="T898" s="15"/>
      <c r="U898" s="16"/>
      <c r="W898" s="15"/>
      <c r="X898" s="16"/>
      <c r="Z898" s="15"/>
      <c r="AA898" s="16"/>
      <c r="AC898" s="15"/>
      <c r="AD898" s="16"/>
      <c r="AF898" s="15"/>
      <c r="AG898" s="16"/>
      <c r="AI898" s="15"/>
      <c r="AJ898" s="16"/>
      <c r="AL898" s="15"/>
      <c r="AM898" s="16"/>
      <c r="AO898" s="15"/>
      <c r="AP898" s="16"/>
      <c r="AR898" s="15"/>
      <c r="AS898" s="16"/>
      <c r="AU898" s="15"/>
      <c r="AV898" s="16"/>
      <c r="AX898" s="15"/>
      <c r="AY898" s="400"/>
      <c r="BA898" s="403"/>
      <c r="BB898" s="404"/>
      <c r="BD898" s="403"/>
      <c r="BE898" s="404"/>
      <c r="BG898" s="15"/>
      <c r="BH898" s="16"/>
      <c r="BJ898" s="15"/>
      <c r="BK898" s="45"/>
      <c r="BM898" s="15"/>
      <c r="BN898" s="16"/>
      <c r="BP898" s="15"/>
      <c r="BQ898" s="16"/>
      <c r="BS898" s="15"/>
      <c r="BT898" s="16"/>
      <c r="BV898" s="15"/>
      <c r="BW898" s="16"/>
      <c r="BY898" s="15"/>
      <c r="BZ898" s="16"/>
      <c r="CB898" s="15"/>
      <c r="CC898" s="16"/>
      <c r="CE898" s="15"/>
      <c r="CF898" s="16"/>
      <c r="CH898" s="15"/>
      <c r="CI898" s="16"/>
      <c r="CK898" s="234"/>
      <c r="CL898" s="235"/>
      <c r="CN898" s="15"/>
      <c r="CO898" s="16"/>
    </row>
    <row r="899" spans="1:93" ht="24.95" customHeight="1">
      <c r="A899" s="407" t="str">
        <f ca="1">IFERROR(IF(INDIRECT($A$14&amp;ROW())&lt;&gt;"",COUNTIF(Summary!$B$30:$B$1105,INDIRECT($A$14&amp;ROW())),""),"")</f>
        <v/>
      </c>
      <c r="B899" s="34"/>
      <c r="C899" s="16"/>
      <c r="E899" s="15"/>
      <c r="F899" s="16"/>
      <c r="H899" s="15"/>
      <c r="I899" s="16"/>
      <c r="K899" s="15"/>
      <c r="L899" s="16"/>
      <c r="N899" s="15"/>
      <c r="O899" s="16"/>
      <c r="Q899" s="15"/>
      <c r="R899" s="16"/>
      <c r="T899" s="15"/>
      <c r="U899" s="16"/>
      <c r="W899" s="15"/>
      <c r="X899" s="16"/>
      <c r="Z899" s="15"/>
      <c r="AA899" s="16"/>
      <c r="AC899" s="15"/>
      <c r="AD899" s="16"/>
      <c r="AF899" s="15"/>
      <c r="AG899" s="16"/>
      <c r="AI899" s="15"/>
      <c r="AJ899" s="16"/>
      <c r="AL899" s="15"/>
      <c r="AM899" s="16"/>
      <c r="AO899" s="15"/>
      <c r="AP899" s="16"/>
      <c r="AR899" s="15"/>
      <c r="AS899" s="16"/>
      <c r="AU899" s="15"/>
      <c r="AV899" s="16"/>
      <c r="AX899" s="15"/>
      <c r="AY899" s="400"/>
      <c r="BA899" s="403"/>
      <c r="BB899" s="404"/>
      <c r="BD899" s="403"/>
      <c r="BE899" s="404"/>
      <c r="BG899" s="15"/>
      <c r="BH899" s="16"/>
      <c r="BJ899" s="15"/>
      <c r="BK899" s="45"/>
      <c r="BM899" s="15"/>
      <c r="BN899" s="16"/>
      <c r="BP899" s="15"/>
      <c r="BQ899" s="16"/>
      <c r="BS899" s="15"/>
      <c r="BT899" s="16"/>
      <c r="BV899" s="15"/>
      <c r="BW899" s="16"/>
      <c r="BY899" s="15"/>
      <c r="BZ899" s="16"/>
      <c r="CB899" s="15"/>
      <c r="CC899" s="16"/>
      <c r="CE899" s="15"/>
      <c r="CF899" s="16"/>
      <c r="CH899" s="15"/>
      <c r="CI899" s="16"/>
      <c r="CK899" s="234"/>
      <c r="CL899" s="235"/>
      <c r="CN899" s="15"/>
      <c r="CO899" s="16"/>
    </row>
    <row r="900" spans="1:93" ht="24.95" customHeight="1">
      <c r="A900" s="407" t="str">
        <f ca="1">IFERROR(IF(INDIRECT($A$14&amp;ROW())&lt;&gt;"",COUNTIF(Summary!$B$30:$B$1105,INDIRECT($A$14&amp;ROW())),""),"")</f>
        <v/>
      </c>
      <c r="B900" s="34"/>
      <c r="C900" s="16"/>
      <c r="E900" s="15"/>
      <c r="F900" s="16"/>
      <c r="H900" s="15"/>
      <c r="I900" s="16"/>
      <c r="K900" s="15"/>
      <c r="L900" s="16"/>
      <c r="N900" s="15"/>
      <c r="O900" s="16"/>
      <c r="Q900" s="15"/>
      <c r="R900" s="16"/>
      <c r="T900" s="15"/>
      <c r="U900" s="16"/>
      <c r="W900" s="15"/>
      <c r="X900" s="16"/>
      <c r="Z900" s="15"/>
      <c r="AA900" s="16"/>
      <c r="AC900" s="15"/>
      <c r="AD900" s="16"/>
      <c r="AF900" s="15"/>
      <c r="AG900" s="16"/>
      <c r="AI900" s="15"/>
      <c r="AJ900" s="16"/>
      <c r="AL900" s="15"/>
      <c r="AM900" s="16"/>
      <c r="AO900" s="15"/>
      <c r="AP900" s="16"/>
      <c r="AR900" s="15"/>
      <c r="AS900" s="16"/>
      <c r="AU900" s="15"/>
      <c r="AV900" s="16"/>
      <c r="AX900" s="15"/>
      <c r="AY900" s="400"/>
      <c r="BA900" s="403"/>
      <c r="BB900" s="404"/>
      <c r="BD900" s="403"/>
      <c r="BE900" s="404"/>
      <c r="BG900" s="15"/>
      <c r="BH900" s="16"/>
      <c r="BJ900" s="15"/>
      <c r="BK900" s="45"/>
      <c r="BM900" s="15"/>
      <c r="BN900" s="16"/>
      <c r="BP900" s="15"/>
      <c r="BQ900" s="16"/>
      <c r="BS900" s="15"/>
      <c r="BT900" s="16"/>
      <c r="BV900" s="15"/>
      <c r="BW900" s="16"/>
      <c r="BY900" s="15"/>
      <c r="BZ900" s="16"/>
      <c r="CB900" s="15"/>
      <c r="CC900" s="16"/>
      <c r="CE900" s="15"/>
      <c r="CF900" s="16"/>
      <c r="CH900" s="15"/>
      <c r="CI900" s="16"/>
      <c r="CK900" s="234"/>
      <c r="CL900" s="235"/>
      <c r="CN900" s="15"/>
      <c r="CO900" s="16"/>
    </row>
    <row r="901" spans="1:93" ht="24.95" customHeight="1">
      <c r="A901" s="407" t="str">
        <f ca="1">IFERROR(IF(INDIRECT($A$14&amp;ROW())&lt;&gt;"",COUNTIF(Summary!$B$30:$B$1105,INDIRECT($A$14&amp;ROW())),""),"")</f>
        <v/>
      </c>
      <c r="B901" s="34"/>
      <c r="C901" s="16"/>
      <c r="E901" s="15"/>
      <c r="F901" s="16"/>
      <c r="H901" s="15"/>
      <c r="I901" s="16"/>
      <c r="K901" s="15"/>
      <c r="L901" s="16"/>
      <c r="N901" s="15"/>
      <c r="O901" s="16"/>
      <c r="Q901" s="15"/>
      <c r="R901" s="16"/>
      <c r="T901" s="15"/>
      <c r="U901" s="16"/>
      <c r="W901" s="15"/>
      <c r="X901" s="16"/>
      <c r="Z901" s="15"/>
      <c r="AA901" s="16"/>
      <c r="AC901" s="15"/>
      <c r="AD901" s="16"/>
      <c r="AF901" s="15"/>
      <c r="AG901" s="16"/>
      <c r="AI901" s="15"/>
      <c r="AJ901" s="16"/>
      <c r="AL901" s="15"/>
      <c r="AM901" s="16"/>
      <c r="AO901" s="15"/>
      <c r="AP901" s="16"/>
      <c r="AR901" s="15"/>
      <c r="AS901" s="16"/>
      <c r="AU901" s="15"/>
      <c r="AV901" s="16"/>
      <c r="AX901" s="15"/>
      <c r="AY901" s="400"/>
      <c r="BA901" s="403"/>
      <c r="BB901" s="404"/>
      <c r="BD901" s="403"/>
      <c r="BE901" s="404"/>
      <c r="BG901" s="15"/>
      <c r="BH901" s="16"/>
      <c r="BJ901" s="15"/>
      <c r="BK901" s="45"/>
      <c r="BM901" s="15"/>
      <c r="BN901" s="16"/>
      <c r="BP901" s="15"/>
      <c r="BQ901" s="16"/>
      <c r="BS901" s="15"/>
      <c r="BT901" s="16"/>
      <c r="BV901" s="15"/>
      <c r="BW901" s="16"/>
      <c r="BY901" s="15"/>
      <c r="BZ901" s="16"/>
      <c r="CB901" s="15"/>
      <c r="CC901" s="16"/>
      <c r="CE901" s="15"/>
      <c r="CF901" s="16"/>
      <c r="CH901" s="15"/>
      <c r="CI901" s="16"/>
      <c r="CK901" s="234"/>
      <c r="CL901" s="235"/>
      <c r="CN901" s="15"/>
      <c r="CO901" s="16"/>
    </row>
    <row r="902" spans="1:93" ht="24.95" customHeight="1">
      <c r="A902" s="407" t="str">
        <f ca="1">IFERROR(IF(INDIRECT($A$14&amp;ROW())&lt;&gt;"",COUNTIF(Summary!$B$30:$B$1105,INDIRECT($A$14&amp;ROW())),""),"")</f>
        <v/>
      </c>
      <c r="B902" s="34"/>
      <c r="C902" s="16"/>
      <c r="E902" s="15"/>
      <c r="F902" s="16"/>
      <c r="H902" s="15"/>
      <c r="I902" s="16"/>
      <c r="K902" s="15"/>
      <c r="L902" s="16"/>
      <c r="N902" s="15"/>
      <c r="O902" s="16"/>
      <c r="Q902" s="15"/>
      <c r="R902" s="16"/>
      <c r="T902" s="15"/>
      <c r="U902" s="16"/>
      <c r="W902" s="15"/>
      <c r="X902" s="16"/>
      <c r="Z902" s="15"/>
      <c r="AA902" s="16"/>
      <c r="AC902" s="15"/>
      <c r="AD902" s="16"/>
      <c r="AF902" s="15"/>
      <c r="AG902" s="16"/>
      <c r="AI902" s="15"/>
      <c r="AJ902" s="16"/>
      <c r="AL902" s="15"/>
      <c r="AM902" s="16"/>
      <c r="AO902" s="15"/>
      <c r="AP902" s="16"/>
      <c r="AR902" s="15"/>
      <c r="AS902" s="16"/>
      <c r="AU902" s="15"/>
      <c r="AV902" s="16"/>
      <c r="AX902" s="15"/>
      <c r="AY902" s="400"/>
      <c r="BA902" s="403"/>
      <c r="BB902" s="404"/>
      <c r="BD902" s="403"/>
      <c r="BE902" s="404"/>
      <c r="BG902" s="15"/>
      <c r="BH902" s="16"/>
      <c r="BJ902" s="15"/>
      <c r="BK902" s="45"/>
      <c r="BM902" s="15"/>
      <c r="BN902" s="16"/>
      <c r="BP902" s="15"/>
      <c r="BQ902" s="16"/>
      <c r="BS902" s="15"/>
      <c r="BT902" s="16"/>
      <c r="BV902" s="15"/>
      <c r="BW902" s="16"/>
      <c r="BY902" s="15"/>
      <c r="BZ902" s="16"/>
      <c r="CB902" s="15"/>
      <c r="CC902" s="16"/>
      <c r="CE902" s="15"/>
      <c r="CF902" s="16"/>
      <c r="CH902" s="15"/>
      <c r="CI902" s="16"/>
      <c r="CK902" s="234"/>
      <c r="CL902" s="235"/>
      <c r="CN902" s="15"/>
      <c r="CO902" s="16"/>
    </row>
    <row r="903" spans="1:93" ht="24.95" customHeight="1">
      <c r="A903" s="407" t="str">
        <f ca="1">IFERROR(IF(INDIRECT($A$14&amp;ROW())&lt;&gt;"",COUNTIF(Summary!$B$30:$B$1105,INDIRECT($A$14&amp;ROW())),""),"")</f>
        <v/>
      </c>
      <c r="B903" s="34"/>
      <c r="C903" s="16"/>
      <c r="E903" s="15"/>
      <c r="F903" s="16"/>
      <c r="H903" s="15"/>
      <c r="I903" s="16"/>
      <c r="K903" s="15"/>
      <c r="L903" s="16"/>
      <c r="N903" s="15"/>
      <c r="O903" s="16"/>
      <c r="Q903" s="15"/>
      <c r="R903" s="16"/>
      <c r="T903" s="15"/>
      <c r="U903" s="16"/>
      <c r="W903" s="15"/>
      <c r="X903" s="16"/>
      <c r="Z903" s="15"/>
      <c r="AA903" s="16"/>
      <c r="AC903" s="15"/>
      <c r="AD903" s="16"/>
      <c r="AF903" s="15"/>
      <c r="AG903" s="16"/>
      <c r="AI903" s="15"/>
      <c r="AJ903" s="16"/>
      <c r="AL903" s="15"/>
      <c r="AM903" s="16"/>
      <c r="AO903" s="15"/>
      <c r="AP903" s="16"/>
      <c r="AR903" s="15"/>
      <c r="AS903" s="16"/>
      <c r="AU903" s="15"/>
      <c r="AV903" s="16"/>
      <c r="AX903" s="15"/>
      <c r="AY903" s="400"/>
      <c r="BA903" s="403"/>
      <c r="BB903" s="404"/>
      <c r="BD903" s="403"/>
      <c r="BE903" s="404"/>
      <c r="BG903" s="15"/>
      <c r="BH903" s="16"/>
      <c r="BJ903" s="15"/>
      <c r="BK903" s="45"/>
      <c r="BM903" s="15"/>
      <c r="BN903" s="16"/>
      <c r="BP903" s="15"/>
      <c r="BQ903" s="16"/>
      <c r="BS903" s="15"/>
      <c r="BT903" s="16"/>
      <c r="BV903" s="15"/>
      <c r="BW903" s="16"/>
      <c r="BY903" s="15"/>
      <c r="BZ903" s="16"/>
      <c r="CB903" s="15"/>
      <c r="CC903" s="16"/>
      <c r="CE903" s="15"/>
      <c r="CF903" s="16"/>
      <c r="CH903" s="15"/>
      <c r="CI903" s="16"/>
      <c r="CK903" s="234"/>
      <c r="CL903" s="235"/>
      <c r="CN903" s="15"/>
      <c r="CO903" s="16"/>
    </row>
    <row r="904" spans="1:93" ht="24.95" customHeight="1">
      <c r="A904" s="407" t="str">
        <f ca="1">IFERROR(IF(INDIRECT($A$14&amp;ROW())&lt;&gt;"",COUNTIF(Summary!$B$30:$B$1105,INDIRECT($A$14&amp;ROW())),""),"")</f>
        <v/>
      </c>
      <c r="B904" s="34"/>
      <c r="C904" s="16"/>
      <c r="E904" s="15"/>
      <c r="F904" s="16"/>
      <c r="H904" s="15"/>
      <c r="I904" s="16"/>
      <c r="K904" s="15"/>
      <c r="L904" s="16"/>
      <c r="N904" s="15"/>
      <c r="O904" s="16"/>
      <c r="Q904" s="15"/>
      <c r="R904" s="16"/>
      <c r="T904" s="15"/>
      <c r="U904" s="16"/>
      <c r="W904" s="15"/>
      <c r="X904" s="16"/>
      <c r="Z904" s="15"/>
      <c r="AA904" s="16"/>
      <c r="AC904" s="15"/>
      <c r="AD904" s="16"/>
      <c r="AF904" s="15"/>
      <c r="AG904" s="16"/>
      <c r="AI904" s="15"/>
      <c r="AJ904" s="16"/>
      <c r="AL904" s="15"/>
      <c r="AM904" s="16"/>
      <c r="AO904" s="15"/>
      <c r="AP904" s="16"/>
      <c r="AR904" s="15"/>
      <c r="AS904" s="16"/>
      <c r="AU904" s="15"/>
      <c r="AV904" s="16"/>
      <c r="AX904" s="15"/>
      <c r="AY904" s="400"/>
      <c r="BA904" s="403"/>
      <c r="BB904" s="404"/>
      <c r="BD904" s="403"/>
      <c r="BE904" s="404"/>
      <c r="BG904" s="15"/>
      <c r="BH904" s="16"/>
      <c r="BJ904" s="15"/>
      <c r="BK904" s="45"/>
      <c r="BM904" s="15"/>
      <c r="BN904" s="16"/>
      <c r="BP904" s="15"/>
      <c r="BQ904" s="16"/>
      <c r="BS904" s="15"/>
      <c r="BT904" s="16"/>
      <c r="BV904" s="15"/>
      <c r="BW904" s="16"/>
      <c r="BY904" s="15"/>
      <c r="BZ904" s="16"/>
      <c r="CB904" s="15"/>
      <c r="CC904" s="16"/>
      <c r="CE904" s="15"/>
      <c r="CF904" s="16"/>
      <c r="CH904" s="15"/>
      <c r="CI904" s="16"/>
      <c r="CK904" s="234"/>
      <c r="CL904" s="235"/>
      <c r="CN904" s="15"/>
      <c r="CO904" s="16"/>
    </row>
    <row r="905" spans="1:93" ht="24.95" customHeight="1">
      <c r="A905" s="407" t="str">
        <f ca="1">IFERROR(IF(INDIRECT($A$14&amp;ROW())&lt;&gt;"",COUNTIF(Summary!$B$30:$B$1105,INDIRECT($A$14&amp;ROW())),""),"")</f>
        <v/>
      </c>
      <c r="B905" s="34"/>
      <c r="C905" s="16"/>
      <c r="E905" s="15"/>
      <c r="F905" s="16"/>
      <c r="H905" s="15"/>
      <c r="I905" s="16"/>
      <c r="K905" s="15"/>
      <c r="L905" s="16"/>
      <c r="N905" s="15"/>
      <c r="O905" s="16"/>
      <c r="Q905" s="15"/>
      <c r="R905" s="16"/>
      <c r="T905" s="15"/>
      <c r="U905" s="16"/>
      <c r="W905" s="15"/>
      <c r="X905" s="16"/>
      <c r="Z905" s="15"/>
      <c r="AA905" s="16"/>
      <c r="AC905" s="15"/>
      <c r="AD905" s="16"/>
      <c r="AF905" s="15"/>
      <c r="AG905" s="16"/>
      <c r="AI905" s="15"/>
      <c r="AJ905" s="16"/>
      <c r="AL905" s="15"/>
      <c r="AM905" s="16"/>
      <c r="AO905" s="15"/>
      <c r="AP905" s="16"/>
      <c r="AR905" s="15"/>
      <c r="AS905" s="16"/>
      <c r="AU905" s="15"/>
      <c r="AV905" s="16"/>
      <c r="AX905" s="15"/>
      <c r="AY905" s="400"/>
      <c r="BA905" s="403"/>
      <c r="BB905" s="404"/>
      <c r="BD905" s="403"/>
      <c r="BE905" s="404"/>
      <c r="BG905" s="15"/>
      <c r="BH905" s="16"/>
      <c r="BJ905" s="15"/>
      <c r="BK905" s="45"/>
      <c r="BM905" s="15"/>
      <c r="BN905" s="16"/>
      <c r="BP905" s="15"/>
      <c r="BQ905" s="16"/>
      <c r="BS905" s="15"/>
      <c r="BT905" s="16"/>
      <c r="BV905" s="15"/>
      <c r="BW905" s="16"/>
      <c r="BY905" s="15"/>
      <c r="BZ905" s="16"/>
      <c r="CB905" s="15"/>
      <c r="CC905" s="16"/>
      <c r="CE905" s="15"/>
      <c r="CF905" s="16"/>
      <c r="CH905" s="15"/>
      <c r="CI905" s="16"/>
      <c r="CK905" s="234"/>
      <c r="CL905" s="235"/>
      <c r="CN905" s="15"/>
      <c r="CO905" s="16"/>
    </row>
    <row r="906" spans="1:93" ht="24.95" customHeight="1">
      <c r="A906" s="407" t="str">
        <f ca="1">IFERROR(IF(INDIRECT($A$14&amp;ROW())&lt;&gt;"",COUNTIF(Summary!$B$30:$B$1105,INDIRECT($A$14&amp;ROW())),""),"")</f>
        <v/>
      </c>
      <c r="B906" s="34"/>
      <c r="C906" s="16"/>
      <c r="E906" s="15"/>
      <c r="F906" s="16"/>
      <c r="H906" s="15"/>
      <c r="I906" s="16"/>
      <c r="K906" s="15"/>
      <c r="L906" s="16"/>
      <c r="N906" s="15"/>
      <c r="O906" s="16"/>
      <c r="Q906" s="15"/>
      <c r="R906" s="16"/>
      <c r="T906" s="15"/>
      <c r="U906" s="16"/>
      <c r="W906" s="15"/>
      <c r="X906" s="16"/>
      <c r="Z906" s="15"/>
      <c r="AA906" s="16"/>
      <c r="AC906" s="15"/>
      <c r="AD906" s="16"/>
      <c r="AF906" s="15"/>
      <c r="AG906" s="16"/>
      <c r="AI906" s="15"/>
      <c r="AJ906" s="16"/>
      <c r="AL906" s="15"/>
      <c r="AM906" s="16"/>
      <c r="AO906" s="15"/>
      <c r="AP906" s="16"/>
      <c r="AR906" s="15"/>
      <c r="AS906" s="16"/>
      <c r="AU906" s="15"/>
      <c r="AV906" s="16"/>
      <c r="AX906" s="15"/>
      <c r="AY906" s="400"/>
      <c r="BA906" s="403"/>
      <c r="BB906" s="404"/>
      <c r="BD906" s="403"/>
      <c r="BE906" s="404"/>
      <c r="BG906" s="15"/>
      <c r="BH906" s="16"/>
      <c r="BJ906" s="15"/>
      <c r="BK906" s="45"/>
      <c r="BM906" s="15"/>
      <c r="BN906" s="16"/>
      <c r="BP906" s="15"/>
      <c r="BQ906" s="16"/>
      <c r="BS906" s="15"/>
      <c r="BT906" s="16"/>
      <c r="BV906" s="15"/>
      <c r="BW906" s="16"/>
      <c r="BY906" s="15"/>
      <c r="BZ906" s="16"/>
      <c r="CB906" s="15"/>
      <c r="CC906" s="16"/>
      <c r="CE906" s="15"/>
      <c r="CF906" s="16"/>
      <c r="CH906" s="15"/>
      <c r="CI906" s="16"/>
      <c r="CK906" s="234"/>
      <c r="CL906" s="235"/>
      <c r="CN906" s="15"/>
      <c r="CO906" s="16"/>
    </row>
    <row r="907" spans="1:93" ht="24.95" customHeight="1">
      <c r="A907" s="407" t="str">
        <f ca="1">IFERROR(IF(INDIRECT($A$14&amp;ROW())&lt;&gt;"",COUNTIF(Summary!$B$30:$B$1105,INDIRECT($A$14&amp;ROW())),""),"")</f>
        <v/>
      </c>
      <c r="B907" s="34"/>
      <c r="C907" s="16"/>
      <c r="E907" s="15"/>
      <c r="F907" s="16"/>
      <c r="H907" s="15"/>
      <c r="I907" s="16"/>
      <c r="K907" s="15"/>
      <c r="L907" s="16"/>
      <c r="N907" s="15"/>
      <c r="O907" s="16"/>
      <c r="Q907" s="15"/>
      <c r="R907" s="16"/>
      <c r="T907" s="15"/>
      <c r="U907" s="16"/>
      <c r="W907" s="15"/>
      <c r="X907" s="16"/>
      <c r="Z907" s="15"/>
      <c r="AA907" s="16"/>
      <c r="AC907" s="15"/>
      <c r="AD907" s="16"/>
      <c r="AF907" s="15"/>
      <c r="AG907" s="16"/>
      <c r="AI907" s="15"/>
      <c r="AJ907" s="16"/>
      <c r="AL907" s="15"/>
      <c r="AM907" s="16"/>
      <c r="AO907" s="15"/>
      <c r="AP907" s="16"/>
      <c r="AR907" s="15"/>
      <c r="AS907" s="16"/>
      <c r="AU907" s="15"/>
      <c r="AV907" s="16"/>
      <c r="AX907" s="15"/>
      <c r="AY907" s="400"/>
      <c r="BA907" s="403"/>
      <c r="BB907" s="404"/>
      <c r="BD907" s="403"/>
      <c r="BE907" s="404"/>
      <c r="BG907" s="15"/>
      <c r="BH907" s="16"/>
      <c r="BJ907" s="15"/>
      <c r="BK907" s="45"/>
      <c r="BM907" s="15"/>
      <c r="BN907" s="16"/>
      <c r="BP907" s="15"/>
      <c r="BQ907" s="16"/>
      <c r="BS907" s="15"/>
      <c r="BT907" s="16"/>
      <c r="BV907" s="15"/>
      <c r="BW907" s="16"/>
      <c r="BY907" s="15"/>
      <c r="BZ907" s="16"/>
      <c r="CB907" s="15"/>
      <c r="CC907" s="16"/>
      <c r="CE907" s="15"/>
      <c r="CF907" s="16"/>
      <c r="CH907" s="15"/>
      <c r="CI907" s="16"/>
      <c r="CK907" s="234"/>
      <c r="CL907" s="235"/>
      <c r="CN907" s="15"/>
      <c r="CO907" s="16"/>
    </row>
    <row r="908" spans="1:93" ht="24.95" customHeight="1">
      <c r="A908" s="407" t="str">
        <f ca="1">IFERROR(IF(INDIRECT($A$14&amp;ROW())&lt;&gt;"",COUNTIF(Summary!$B$30:$B$1105,INDIRECT($A$14&amp;ROW())),""),"")</f>
        <v/>
      </c>
      <c r="B908" s="34"/>
      <c r="C908" s="16"/>
      <c r="E908" s="15"/>
      <c r="F908" s="16"/>
      <c r="H908" s="15"/>
      <c r="I908" s="16"/>
      <c r="K908" s="15"/>
      <c r="L908" s="16"/>
      <c r="N908" s="15"/>
      <c r="O908" s="16"/>
      <c r="Q908" s="15"/>
      <c r="R908" s="16"/>
      <c r="T908" s="15"/>
      <c r="U908" s="16"/>
      <c r="W908" s="15"/>
      <c r="X908" s="16"/>
      <c r="Z908" s="15"/>
      <c r="AA908" s="16"/>
      <c r="AC908" s="15"/>
      <c r="AD908" s="16"/>
      <c r="AF908" s="15"/>
      <c r="AG908" s="16"/>
      <c r="AI908" s="15"/>
      <c r="AJ908" s="16"/>
      <c r="AL908" s="15"/>
      <c r="AM908" s="16"/>
      <c r="AO908" s="15"/>
      <c r="AP908" s="16"/>
      <c r="AR908" s="15"/>
      <c r="AS908" s="16"/>
      <c r="AU908" s="15"/>
      <c r="AV908" s="16"/>
      <c r="AX908" s="15"/>
      <c r="AY908" s="400"/>
      <c r="BA908" s="403"/>
      <c r="BB908" s="404"/>
      <c r="BD908" s="403"/>
      <c r="BE908" s="404"/>
      <c r="BG908" s="15"/>
      <c r="BH908" s="16"/>
      <c r="BJ908" s="15"/>
      <c r="BK908" s="45"/>
      <c r="BM908" s="15"/>
      <c r="BN908" s="16"/>
      <c r="BP908" s="15"/>
      <c r="BQ908" s="16"/>
      <c r="BS908" s="15"/>
      <c r="BT908" s="16"/>
      <c r="BV908" s="15"/>
      <c r="BW908" s="16"/>
      <c r="BY908" s="15"/>
      <c r="BZ908" s="16"/>
      <c r="CB908" s="15"/>
      <c r="CC908" s="16"/>
      <c r="CE908" s="15"/>
      <c r="CF908" s="16"/>
      <c r="CH908" s="15"/>
      <c r="CI908" s="16"/>
      <c r="CK908" s="234"/>
      <c r="CL908" s="235"/>
      <c r="CN908" s="15"/>
      <c r="CO908" s="16"/>
    </row>
    <row r="909" spans="1:93" ht="24.95" customHeight="1">
      <c r="A909" s="407" t="str">
        <f ca="1">IFERROR(IF(INDIRECT($A$14&amp;ROW())&lt;&gt;"",COUNTIF(Summary!$B$30:$B$1105,INDIRECT($A$14&amp;ROW())),""),"")</f>
        <v/>
      </c>
      <c r="B909" s="34"/>
      <c r="C909" s="16"/>
      <c r="E909" s="15"/>
      <c r="F909" s="16"/>
      <c r="H909" s="15"/>
      <c r="I909" s="16"/>
      <c r="K909" s="15"/>
      <c r="L909" s="16"/>
      <c r="N909" s="15"/>
      <c r="O909" s="16"/>
      <c r="Q909" s="15"/>
      <c r="R909" s="16"/>
      <c r="T909" s="15"/>
      <c r="U909" s="16"/>
      <c r="W909" s="15"/>
      <c r="X909" s="16"/>
      <c r="Z909" s="15"/>
      <c r="AA909" s="16"/>
      <c r="AC909" s="15"/>
      <c r="AD909" s="16"/>
      <c r="AF909" s="15"/>
      <c r="AG909" s="16"/>
      <c r="AI909" s="15"/>
      <c r="AJ909" s="16"/>
      <c r="AL909" s="15"/>
      <c r="AM909" s="16"/>
      <c r="AO909" s="15"/>
      <c r="AP909" s="16"/>
      <c r="AR909" s="15"/>
      <c r="AS909" s="16"/>
      <c r="AU909" s="15"/>
      <c r="AV909" s="16"/>
      <c r="AX909" s="15"/>
      <c r="AY909" s="400"/>
      <c r="BA909" s="403"/>
      <c r="BB909" s="404"/>
      <c r="BD909" s="403"/>
      <c r="BE909" s="404"/>
      <c r="BG909" s="15"/>
      <c r="BH909" s="16"/>
      <c r="BJ909" s="15"/>
      <c r="BK909" s="45"/>
      <c r="BM909" s="15"/>
      <c r="BN909" s="16"/>
      <c r="BP909" s="15"/>
      <c r="BQ909" s="16"/>
      <c r="BS909" s="15"/>
      <c r="BT909" s="16"/>
      <c r="BV909" s="15"/>
      <c r="BW909" s="16"/>
      <c r="BY909" s="15"/>
      <c r="BZ909" s="16"/>
      <c r="CB909" s="15"/>
      <c r="CC909" s="16"/>
      <c r="CE909" s="15"/>
      <c r="CF909" s="16"/>
      <c r="CH909" s="15"/>
      <c r="CI909" s="16"/>
      <c r="CK909" s="234"/>
      <c r="CL909" s="235"/>
      <c r="CN909" s="15"/>
      <c r="CO909" s="16"/>
    </row>
    <row r="910" spans="1:93" ht="24.95" customHeight="1">
      <c r="A910" s="407" t="str">
        <f ca="1">IFERROR(IF(INDIRECT($A$14&amp;ROW())&lt;&gt;"",COUNTIF(Summary!$B$30:$B$1105,INDIRECT($A$14&amp;ROW())),""),"")</f>
        <v/>
      </c>
      <c r="B910" s="34"/>
      <c r="C910" s="16"/>
      <c r="E910" s="15"/>
      <c r="F910" s="16"/>
      <c r="H910" s="15"/>
      <c r="I910" s="16"/>
      <c r="K910" s="15"/>
      <c r="L910" s="16"/>
      <c r="N910" s="15"/>
      <c r="O910" s="16"/>
      <c r="Q910" s="15"/>
      <c r="R910" s="16"/>
      <c r="T910" s="15"/>
      <c r="U910" s="16"/>
      <c r="W910" s="15"/>
      <c r="X910" s="16"/>
      <c r="Z910" s="15"/>
      <c r="AA910" s="16"/>
      <c r="AC910" s="15"/>
      <c r="AD910" s="16"/>
      <c r="AF910" s="15"/>
      <c r="AG910" s="16"/>
      <c r="AI910" s="15"/>
      <c r="AJ910" s="16"/>
      <c r="AL910" s="15"/>
      <c r="AM910" s="16"/>
      <c r="AO910" s="15"/>
      <c r="AP910" s="16"/>
      <c r="AR910" s="15"/>
      <c r="AS910" s="16"/>
      <c r="AU910" s="15"/>
      <c r="AV910" s="16"/>
      <c r="AX910" s="15"/>
      <c r="AY910" s="400"/>
      <c r="BA910" s="403"/>
      <c r="BB910" s="404"/>
      <c r="BD910" s="403"/>
      <c r="BE910" s="404"/>
      <c r="BG910" s="15"/>
      <c r="BH910" s="16"/>
      <c r="BJ910" s="15"/>
      <c r="BK910" s="45"/>
      <c r="BM910" s="15"/>
      <c r="BN910" s="16"/>
      <c r="BP910" s="15"/>
      <c r="BQ910" s="16"/>
      <c r="BS910" s="15"/>
      <c r="BT910" s="16"/>
      <c r="BV910" s="15"/>
      <c r="BW910" s="16"/>
      <c r="BY910" s="15"/>
      <c r="BZ910" s="16"/>
      <c r="CB910" s="15"/>
      <c r="CC910" s="16"/>
      <c r="CE910" s="15"/>
      <c r="CF910" s="16"/>
      <c r="CH910" s="15"/>
      <c r="CI910" s="16"/>
      <c r="CK910" s="234"/>
      <c r="CL910" s="235"/>
      <c r="CN910" s="15"/>
      <c r="CO910" s="16"/>
    </row>
    <row r="911" spans="1:93" ht="24.95" customHeight="1">
      <c r="A911" s="407" t="str">
        <f ca="1">IFERROR(IF(INDIRECT($A$14&amp;ROW())&lt;&gt;"",COUNTIF(Summary!$B$30:$B$1105,INDIRECT($A$14&amp;ROW())),""),"")</f>
        <v/>
      </c>
      <c r="B911" s="34"/>
      <c r="C911" s="16"/>
      <c r="E911" s="15"/>
      <c r="F911" s="16"/>
      <c r="H911" s="15"/>
      <c r="I911" s="16"/>
      <c r="K911" s="15"/>
      <c r="L911" s="16"/>
      <c r="N911" s="15"/>
      <c r="O911" s="16"/>
      <c r="Q911" s="15"/>
      <c r="R911" s="16"/>
      <c r="T911" s="15"/>
      <c r="U911" s="16"/>
      <c r="W911" s="15"/>
      <c r="X911" s="16"/>
      <c r="Z911" s="15"/>
      <c r="AA911" s="16"/>
      <c r="AC911" s="15"/>
      <c r="AD911" s="16"/>
      <c r="AF911" s="15"/>
      <c r="AG911" s="16"/>
      <c r="AI911" s="15"/>
      <c r="AJ911" s="16"/>
      <c r="AL911" s="15"/>
      <c r="AM911" s="16"/>
      <c r="AO911" s="15"/>
      <c r="AP911" s="16"/>
      <c r="AR911" s="15"/>
      <c r="AS911" s="16"/>
      <c r="AU911" s="15"/>
      <c r="AV911" s="16"/>
      <c r="AX911" s="15"/>
      <c r="AY911" s="400"/>
      <c r="BA911" s="403"/>
      <c r="BB911" s="404"/>
      <c r="BD911" s="403"/>
      <c r="BE911" s="404"/>
      <c r="BG911" s="15"/>
      <c r="BH911" s="16"/>
      <c r="BJ911" s="15"/>
      <c r="BK911" s="45"/>
      <c r="BM911" s="15"/>
      <c r="BN911" s="16"/>
      <c r="BP911" s="15"/>
      <c r="BQ911" s="16"/>
      <c r="BS911" s="15"/>
      <c r="BT911" s="16"/>
      <c r="BV911" s="15"/>
      <c r="BW911" s="16"/>
      <c r="BY911" s="15"/>
      <c r="BZ911" s="16"/>
      <c r="CB911" s="15"/>
      <c r="CC911" s="16"/>
      <c r="CE911" s="15"/>
      <c r="CF911" s="16"/>
      <c r="CH911" s="15"/>
      <c r="CI911" s="16"/>
      <c r="CK911" s="234"/>
      <c r="CL911" s="235"/>
      <c r="CN911" s="15"/>
      <c r="CO911" s="16"/>
    </row>
    <row r="912" spans="1:93" ht="24.95" customHeight="1">
      <c r="A912" s="407" t="str">
        <f ca="1">IFERROR(IF(INDIRECT($A$14&amp;ROW())&lt;&gt;"",COUNTIF(Summary!$B$30:$B$1105,INDIRECT($A$14&amp;ROW())),""),"")</f>
        <v/>
      </c>
      <c r="B912" s="34"/>
      <c r="C912" s="16"/>
      <c r="E912" s="15"/>
      <c r="F912" s="16"/>
      <c r="H912" s="15"/>
      <c r="I912" s="16"/>
      <c r="K912" s="15"/>
      <c r="L912" s="16"/>
      <c r="N912" s="15"/>
      <c r="O912" s="16"/>
      <c r="Q912" s="15"/>
      <c r="R912" s="16"/>
      <c r="T912" s="15"/>
      <c r="U912" s="16"/>
      <c r="W912" s="15"/>
      <c r="X912" s="16"/>
      <c r="Z912" s="15"/>
      <c r="AA912" s="16"/>
      <c r="AC912" s="15"/>
      <c r="AD912" s="16"/>
      <c r="AF912" s="15"/>
      <c r="AG912" s="16"/>
      <c r="AI912" s="15"/>
      <c r="AJ912" s="16"/>
      <c r="AL912" s="15"/>
      <c r="AM912" s="16"/>
      <c r="AO912" s="15"/>
      <c r="AP912" s="16"/>
      <c r="AR912" s="15"/>
      <c r="AS912" s="16"/>
      <c r="AU912" s="15"/>
      <c r="AV912" s="16"/>
      <c r="AX912" s="15"/>
      <c r="AY912" s="400"/>
      <c r="BA912" s="403"/>
      <c r="BB912" s="404"/>
      <c r="BD912" s="403"/>
      <c r="BE912" s="404"/>
      <c r="BG912" s="15"/>
      <c r="BH912" s="16"/>
      <c r="BJ912" s="15"/>
      <c r="BK912" s="45"/>
      <c r="BM912" s="15"/>
      <c r="BN912" s="16"/>
      <c r="BP912" s="15"/>
      <c r="BQ912" s="16"/>
      <c r="BS912" s="15"/>
      <c r="BT912" s="16"/>
      <c r="BV912" s="15"/>
      <c r="BW912" s="16"/>
      <c r="BY912" s="15"/>
      <c r="BZ912" s="16"/>
      <c r="CB912" s="15"/>
      <c r="CC912" s="16"/>
      <c r="CE912" s="15"/>
      <c r="CF912" s="16"/>
      <c r="CH912" s="15"/>
      <c r="CI912" s="16"/>
      <c r="CK912" s="234"/>
      <c r="CL912" s="235"/>
      <c r="CN912" s="15"/>
      <c r="CO912" s="16"/>
    </row>
    <row r="913" spans="1:93" ht="24.95" customHeight="1">
      <c r="A913" s="407" t="str">
        <f ca="1">IFERROR(IF(INDIRECT($A$14&amp;ROW())&lt;&gt;"",COUNTIF(Summary!$B$30:$B$1105,INDIRECT($A$14&amp;ROW())),""),"")</f>
        <v/>
      </c>
      <c r="B913" s="34"/>
      <c r="C913" s="16"/>
      <c r="E913" s="15"/>
      <c r="F913" s="16"/>
      <c r="H913" s="15"/>
      <c r="I913" s="16"/>
      <c r="K913" s="15"/>
      <c r="L913" s="16"/>
      <c r="N913" s="15"/>
      <c r="O913" s="16"/>
      <c r="Q913" s="15"/>
      <c r="R913" s="16"/>
      <c r="T913" s="15"/>
      <c r="U913" s="16"/>
      <c r="W913" s="15"/>
      <c r="X913" s="16"/>
      <c r="Z913" s="15"/>
      <c r="AA913" s="16"/>
      <c r="AC913" s="15"/>
      <c r="AD913" s="16"/>
      <c r="AF913" s="15"/>
      <c r="AG913" s="16"/>
      <c r="AI913" s="15"/>
      <c r="AJ913" s="16"/>
      <c r="AL913" s="15"/>
      <c r="AM913" s="16"/>
      <c r="AO913" s="15"/>
      <c r="AP913" s="16"/>
      <c r="AR913" s="15"/>
      <c r="AS913" s="16"/>
      <c r="AU913" s="15"/>
      <c r="AV913" s="16"/>
      <c r="AX913" s="15"/>
      <c r="AY913" s="400"/>
      <c r="BA913" s="403"/>
      <c r="BB913" s="404"/>
      <c r="BD913" s="403"/>
      <c r="BE913" s="404"/>
      <c r="BG913" s="15"/>
      <c r="BH913" s="16"/>
      <c r="BJ913" s="15"/>
      <c r="BK913" s="45"/>
      <c r="BM913" s="15"/>
      <c r="BN913" s="16"/>
      <c r="BP913" s="15"/>
      <c r="BQ913" s="16"/>
      <c r="BS913" s="15"/>
      <c r="BT913" s="16"/>
      <c r="BV913" s="15"/>
      <c r="BW913" s="16"/>
      <c r="BY913" s="15"/>
      <c r="BZ913" s="16"/>
      <c r="CB913" s="15"/>
      <c r="CC913" s="16"/>
      <c r="CE913" s="15"/>
      <c r="CF913" s="16"/>
      <c r="CH913" s="15"/>
      <c r="CI913" s="16"/>
      <c r="CK913" s="234"/>
      <c r="CL913" s="235"/>
      <c r="CN913" s="15"/>
      <c r="CO913" s="16"/>
    </row>
    <row r="914" spans="1:93" ht="24.95" customHeight="1">
      <c r="A914" s="407" t="str">
        <f ca="1">IFERROR(IF(INDIRECT($A$14&amp;ROW())&lt;&gt;"",COUNTIF(Summary!$B$30:$B$1105,INDIRECT($A$14&amp;ROW())),""),"")</f>
        <v/>
      </c>
      <c r="B914" s="34"/>
      <c r="C914" s="16"/>
      <c r="E914" s="15"/>
      <c r="F914" s="16"/>
      <c r="H914" s="15"/>
      <c r="I914" s="16"/>
      <c r="K914" s="15"/>
      <c r="L914" s="16"/>
      <c r="N914" s="15"/>
      <c r="O914" s="16"/>
      <c r="Q914" s="15"/>
      <c r="R914" s="16"/>
      <c r="T914" s="15"/>
      <c r="U914" s="16"/>
      <c r="W914" s="15"/>
      <c r="X914" s="16"/>
      <c r="Z914" s="15"/>
      <c r="AA914" s="16"/>
      <c r="AC914" s="15"/>
      <c r="AD914" s="16"/>
      <c r="AF914" s="15"/>
      <c r="AG914" s="16"/>
      <c r="AI914" s="15"/>
      <c r="AJ914" s="16"/>
      <c r="AL914" s="15"/>
      <c r="AM914" s="16"/>
      <c r="AO914" s="15"/>
      <c r="AP914" s="16"/>
      <c r="AR914" s="15"/>
      <c r="AS914" s="16"/>
      <c r="AU914" s="15"/>
      <c r="AV914" s="16"/>
      <c r="AX914" s="15"/>
      <c r="AY914" s="400"/>
      <c r="BA914" s="403"/>
      <c r="BB914" s="404"/>
      <c r="BD914" s="403"/>
      <c r="BE914" s="404"/>
      <c r="BG914" s="15"/>
      <c r="BH914" s="16"/>
      <c r="BJ914" s="15"/>
      <c r="BK914" s="45"/>
      <c r="BM914" s="15"/>
      <c r="BN914" s="16"/>
      <c r="BP914" s="15"/>
      <c r="BQ914" s="16"/>
      <c r="BS914" s="15"/>
      <c r="BT914" s="16"/>
      <c r="BV914" s="15"/>
      <c r="BW914" s="16"/>
      <c r="BY914" s="15"/>
      <c r="BZ914" s="16"/>
      <c r="CB914" s="15"/>
      <c r="CC914" s="16"/>
      <c r="CE914" s="15"/>
      <c r="CF914" s="16"/>
      <c r="CH914" s="15"/>
      <c r="CI914" s="16"/>
      <c r="CK914" s="234"/>
      <c r="CL914" s="235"/>
      <c r="CN914" s="15"/>
      <c r="CO914" s="16"/>
    </row>
    <row r="915" spans="1:93" ht="24.95" customHeight="1">
      <c r="A915" s="407" t="str">
        <f ca="1">IFERROR(IF(INDIRECT($A$14&amp;ROW())&lt;&gt;"",COUNTIF(Summary!$B$30:$B$1105,INDIRECT($A$14&amp;ROW())),""),"")</f>
        <v/>
      </c>
      <c r="B915" s="34"/>
      <c r="C915" s="16"/>
      <c r="E915" s="15"/>
      <c r="F915" s="16"/>
      <c r="H915" s="15"/>
      <c r="I915" s="16"/>
      <c r="K915" s="15"/>
      <c r="L915" s="16"/>
      <c r="N915" s="15"/>
      <c r="O915" s="16"/>
      <c r="Q915" s="15"/>
      <c r="R915" s="16"/>
      <c r="T915" s="15"/>
      <c r="U915" s="16"/>
      <c r="W915" s="15"/>
      <c r="X915" s="16"/>
      <c r="Z915" s="15"/>
      <c r="AA915" s="16"/>
      <c r="AC915" s="15"/>
      <c r="AD915" s="16"/>
      <c r="AF915" s="15"/>
      <c r="AG915" s="16"/>
      <c r="AI915" s="15"/>
      <c r="AJ915" s="16"/>
      <c r="AL915" s="15"/>
      <c r="AM915" s="16"/>
      <c r="AO915" s="15"/>
      <c r="AP915" s="16"/>
      <c r="AR915" s="15"/>
      <c r="AS915" s="16"/>
      <c r="AU915" s="15"/>
      <c r="AV915" s="16"/>
      <c r="AX915" s="15"/>
      <c r="AY915" s="400"/>
      <c r="BA915" s="403"/>
      <c r="BB915" s="404"/>
      <c r="BD915" s="403"/>
      <c r="BE915" s="404"/>
      <c r="BG915" s="15"/>
      <c r="BH915" s="16"/>
      <c r="BJ915" s="15"/>
      <c r="BK915" s="45"/>
      <c r="BM915" s="15"/>
      <c r="BN915" s="16"/>
      <c r="BP915" s="15"/>
      <c r="BQ915" s="16"/>
      <c r="BS915" s="15"/>
      <c r="BT915" s="16"/>
      <c r="BV915" s="15"/>
      <c r="BW915" s="16"/>
      <c r="BY915" s="15"/>
      <c r="BZ915" s="16"/>
      <c r="CB915" s="15"/>
      <c r="CC915" s="16"/>
      <c r="CE915" s="15"/>
      <c r="CF915" s="16"/>
      <c r="CH915" s="15"/>
      <c r="CI915" s="16"/>
      <c r="CK915" s="234"/>
      <c r="CL915" s="235"/>
      <c r="CN915" s="15"/>
      <c r="CO915" s="16"/>
    </row>
    <row r="916" spans="1:93" ht="24.95" customHeight="1">
      <c r="A916" s="407" t="str">
        <f ca="1">IFERROR(IF(INDIRECT($A$14&amp;ROW())&lt;&gt;"",COUNTIF(Summary!$B$30:$B$1105,INDIRECT($A$14&amp;ROW())),""),"")</f>
        <v/>
      </c>
      <c r="B916" s="34"/>
      <c r="C916" s="16"/>
      <c r="E916" s="15"/>
      <c r="F916" s="16"/>
      <c r="H916" s="15"/>
      <c r="I916" s="16"/>
      <c r="K916" s="15"/>
      <c r="L916" s="16"/>
      <c r="N916" s="15"/>
      <c r="O916" s="16"/>
      <c r="Q916" s="15"/>
      <c r="R916" s="16"/>
      <c r="T916" s="15"/>
      <c r="U916" s="16"/>
      <c r="W916" s="15"/>
      <c r="X916" s="16"/>
      <c r="Z916" s="15"/>
      <c r="AA916" s="16"/>
      <c r="AC916" s="15"/>
      <c r="AD916" s="16"/>
      <c r="AF916" s="15"/>
      <c r="AG916" s="16"/>
      <c r="AI916" s="15"/>
      <c r="AJ916" s="16"/>
      <c r="AL916" s="15"/>
      <c r="AM916" s="16"/>
      <c r="AO916" s="15"/>
      <c r="AP916" s="16"/>
      <c r="AR916" s="15"/>
      <c r="AS916" s="16"/>
      <c r="AU916" s="15"/>
      <c r="AV916" s="16"/>
      <c r="AX916" s="15"/>
      <c r="AY916" s="400"/>
      <c r="BA916" s="403"/>
      <c r="BB916" s="404"/>
      <c r="BD916" s="403"/>
      <c r="BE916" s="404"/>
      <c r="BG916" s="15"/>
      <c r="BH916" s="16"/>
      <c r="BJ916" s="15"/>
      <c r="BK916" s="45"/>
      <c r="BM916" s="15"/>
      <c r="BN916" s="16"/>
      <c r="BP916" s="15"/>
      <c r="BQ916" s="16"/>
      <c r="BS916" s="15"/>
      <c r="BT916" s="16"/>
      <c r="BV916" s="15"/>
      <c r="BW916" s="16"/>
      <c r="BY916" s="15"/>
      <c r="BZ916" s="16"/>
      <c r="CB916" s="15"/>
      <c r="CC916" s="16"/>
      <c r="CE916" s="15"/>
      <c r="CF916" s="16"/>
      <c r="CH916" s="15"/>
      <c r="CI916" s="16"/>
      <c r="CK916" s="234"/>
      <c r="CL916" s="235"/>
      <c r="CN916" s="15"/>
      <c r="CO916" s="16"/>
    </row>
    <row r="917" spans="1:93" ht="24.95" customHeight="1">
      <c r="A917" s="407" t="str">
        <f ca="1">IFERROR(IF(INDIRECT($A$14&amp;ROW())&lt;&gt;"",COUNTIF(Summary!$B$30:$B$1105,INDIRECT($A$14&amp;ROW())),""),"")</f>
        <v/>
      </c>
      <c r="B917" s="34"/>
      <c r="C917" s="16"/>
      <c r="E917" s="15"/>
      <c r="F917" s="16"/>
      <c r="H917" s="15"/>
      <c r="I917" s="16"/>
      <c r="K917" s="15"/>
      <c r="L917" s="16"/>
      <c r="N917" s="15"/>
      <c r="O917" s="16"/>
      <c r="Q917" s="15"/>
      <c r="R917" s="16"/>
      <c r="T917" s="15"/>
      <c r="U917" s="16"/>
      <c r="W917" s="15"/>
      <c r="X917" s="16"/>
      <c r="Z917" s="15"/>
      <c r="AA917" s="16"/>
      <c r="AC917" s="15"/>
      <c r="AD917" s="16"/>
      <c r="AF917" s="15"/>
      <c r="AG917" s="16"/>
      <c r="AI917" s="15"/>
      <c r="AJ917" s="16"/>
      <c r="AL917" s="15"/>
      <c r="AM917" s="16"/>
      <c r="AO917" s="15"/>
      <c r="AP917" s="16"/>
      <c r="AR917" s="15"/>
      <c r="AS917" s="16"/>
      <c r="AU917" s="15"/>
      <c r="AV917" s="16"/>
      <c r="AX917" s="15"/>
      <c r="AY917" s="400"/>
      <c r="BA917" s="403"/>
      <c r="BB917" s="404"/>
      <c r="BD917" s="403"/>
      <c r="BE917" s="404"/>
      <c r="BG917" s="15"/>
      <c r="BH917" s="16"/>
      <c r="BJ917" s="15"/>
      <c r="BK917" s="45"/>
      <c r="BM917" s="15"/>
      <c r="BN917" s="16"/>
      <c r="BP917" s="15"/>
      <c r="BQ917" s="16"/>
      <c r="BS917" s="15"/>
      <c r="BT917" s="16"/>
      <c r="BV917" s="15"/>
      <c r="BW917" s="16"/>
      <c r="BY917" s="15"/>
      <c r="BZ917" s="16"/>
      <c r="CB917" s="15"/>
      <c r="CC917" s="16"/>
      <c r="CE917" s="15"/>
      <c r="CF917" s="16"/>
      <c r="CH917" s="15"/>
      <c r="CI917" s="16"/>
      <c r="CK917" s="234"/>
      <c r="CL917" s="235"/>
      <c r="CN917" s="15"/>
      <c r="CO917" s="16"/>
    </row>
    <row r="918" spans="1:93" ht="24.95" customHeight="1">
      <c r="A918" s="407" t="str">
        <f ca="1">IFERROR(IF(INDIRECT($A$14&amp;ROW())&lt;&gt;"",COUNTIF(Summary!$B$30:$B$1105,INDIRECT($A$14&amp;ROW())),""),"")</f>
        <v/>
      </c>
      <c r="B918" s="34"/>
      <c r="C918" s="16"/>
      <c r="E918" s="15"/>
      <c r="F918" s="16"/>
      <c r="H918" s="15"/>
      <c r="I918" s="16"/>
      <c r="K918" s="15"/>
      <c r="L918" s="16"/>
      <c r="N918" s="15"/>
      <c r="O918" s="16"/>
      <c r="Q918" s="15"/>
      <c r="R918" s="16"/>
      <c r="T918" s="15"/>
      <c r="U918" s="16"/>
      <c r="W918" s="15"/>
      <c r="X918" s="16"/>
      <c r="Z918" s="15"/>
      <c r="AA918" s="16"/>
      <c r="AC918" s="15"/>
      <c r="AD918" s="16"/>
      <c r="AF918" s="15"/>
      <c r="AG918" s="16"/>
      <c r="AI918" s="15"/>
      <c r="AJ918" s="16"/>
      <c r="AL918" s="15"/>
      <c r="AM918" s="16"/>
      <c r="AO918" s="15"/>
      <c r="AP918" s="16"/>
      <c r="AR918" s="15"/>
      <c r="AS918" s="16"/>
      <c r="AU918" s="15"/>
      <c r="AV918" s="16"/>
      <c r="AX918" s="15"/>
      <c r="AY918" s="400"/>
      <c r="BA918" s="403"/>
      <c r="BB918" s="404"/>
      <c r="BD918" s="403"/>
      <c r="BE918" s="404"/>
      <c r="BG918" s="15"/>
      <c r="BH918" s="16"/>
      <c r="BJ918" s="15"/>
      <c r="BK918" s="45"/>
      <c r="BM918" s="15"/>
      <c r="BN918" s="16"/>
      <c r="BP918" s="15"/>
      <c r="BQ918" s="16"/>
      <c r="BS918" s="15"/>
      <c r="BT918" s="16"/>
      <c r="BV918" s="15"/>
      <c r="BW918" s="16"/>
      <c r="BY918" s="15"/>
      <c r="BZ918" s="16"/>
      <c r="CB918" s="15"/>
      <c r="CC918" s="16"/>
      <c r="CE918" s="15"/>
      <c r="CF918" s="16"/>
      <c r="CH918" s="15"/>
      <c r="CI918" s="16"/>
      <c r="CK918" s="234"/>
      <c r="CL918" s="235"/>
      <c r="CN918" s="15"/>
      <c r="CO918" s="16"/>
    </row>
    <row r="919" spans="1:93" ht="24.95" customHeight="1">
      <c r="A919" s="407" t="str">
        <f ca="1">IFERROR(IF(INDIRECT($A$14&amp;ROW())&lt;&gt;"",COUNTIF(Summary!$B$30:$B$1105,INDIRECT($A$14&amp;ROW())),""),"")</f>
        <v/>
      </c>
      <c r="B919" s="34"/>
      <c r="C919" s="16"/>
      <c r="E919" s="15"/>
      <c r="F919" s="16"/>
      <c r="H919" s="15"/>
      <c r="I919" s="16"/>
      <c r="K919" s="15"/>
      <c r="L919" s="16"/>
      <c r="N919" s="15"/>
      <c r="O919" s="16"/>
      <c r="Q919" s="15"/>
      <c r="R919" s="16"/>
      <c r="T919" s="15"/>
      <c r="U919" s="16"/>
      <c r="W919" s="15"/>
      <c r="X919" s="16"/>
      <c r="Z919" s="15"/>
      <c r="AA919" s="16"/>
      <c r="AC919" s="15"/>
      <c r="AD919" s="16"/>
      <c r="AF919" s="15"/>
      <c r="AG919" s="16"/>
      <c r="AI919" s="15"/>
      <c r="AJ919" s="16"/>
      <c r="AL919" s="15"/>
      <c r="AM919" s="16"/>
      <c r="AO919" s="15"/>
      <c r="AP919" s="16"/>
      <c r="AR919" s="15"/>
      <c r="AS919" s="16"/>
      <c r="AU919" s="15"/>
      <c r="AV919" s="16"/>
      <c r="AX919" s="15"/>
      <c r="AY919" s="400"/>
      <c r="BA919" s="403"/>
      <c r="BB919" s="404"/>
      <c r="BD919" s="403"/>
      <c r="BE919" s="404"/>
      <c r="BG919" s="15"/>
      <c r="BH919" s="16"/>
      <c r="BJ919" s="15"/>
      <c r="BK919" s="45"/>
      <c r="BM919" s="15"/>
      <c r="BN919" s="16"/>
      <c r="BP919" s="15"/>
      <c r="BQ919" s="16"/>
      <c r="BS919" s="15"/>
      <c r="BT919" s="16"/>
      <c r="BV919" s="15"/>
      <c r="BW919" s="16"/>
      <c r="BY919" s="15"/>
      <c r="BZ919" s="16"/>
      <c r="CB919" s="15"/>
      <c r="CC919" s="16"/>
      <c r="CE919" s="15"/>
      <c r="CF919" s="16"/>
      <c r="CH919" s="15"/>
      <c r="CI919" s="16"/>
      <c r="CK919" s="234"/>
      <c r="CL919" s="235"/>
      <c r="CN919" s="15"/>
      <c r="CO919" s="16"/>
    </row>
    <row r="920" spans="1:93" ht="24.95" customHeight="1">
      <c r="A920" s="407" t="str">
        <f ca="1">IFERROR(IF(INDIRECT($A$14&amp;ROW())&lt;&gt;"",COUNTIF(Summary!$B$30:$B$1105,INDIRECT($A$14&amp;ROW())),""),"")</f>
        <v/>
      </c>
      <c r="B920" s="34"/>
      <c r="C920" s="16"/>
      <c r="E920" s="15"/>
      <c r="F920" s="16"/>
      <c r="H920" s="15"/>
      <c r="I920" s="16"/>
      <c r="K920" s="15"/>
      <c r="L920" s="16"/>
      <c r="N920" s="15"/>
      <c r="O920" s="16"/>
      <c r="Q920" s="15"/>
      <c r="R920" s="16"/>
      <c r="T920" s="15"/>
      <c r="U920" s="16"/>
      <c r="W920" s="15"/>
      <c r="X920" s="16"/>
      <c r="Z920" s="15"/>
      <c r="AA920" s="16"/>
      <c r="AC920" s="15"/>
      <c r="AD920" s="16"/>
      <c r="AF920" s="15"/>
      <c r="AG920" s="16"/>
      <c r="AI920" s="15"/>
      <c r="AJ920" s="16"/>
      <c r="AL920" s="15"/>
      <c r="AM920" s="16"/>
      <c r="AO920" s="15"/>
      <c r="AP920" s="16"/>
      <c r="AR920" s="15"/>
      <c r="AS920" s="16"/>
      <c r="AU920" s="15"/>
      <c r="AV920" s="16"/>
      <c r="AX920" s="15"/>
      <c r="AY920" s="400"/>
      <c r="BA920" s="403"/>
      <c r="BB920" s="404"/>
      <c r="BD920" s="403"/>
      <c r="BE920" s="404"/>
      <c r="BG920" s="15"/>
      <c r="BH920" s="16"/>
      <c r="BJ920" s="15"/>
      <c r="BK920" s="45"/>
      <c r="BM920" s="15"/>
      <c r="BN920" s="16"/>
      <c r="BP920" s="15"/>
      <c r="BQ920" s="16"/>
      <c r="BS920" s="15"/>
      <c r="BT920" s="16"/>
      <c r="BV920" s="15"/>
      <c r="BW920" s="16"/>
      <c r="BY920" s="15"/>
      <c r="BZ920" s="16"/>
      <c r="CB920" s="15"/>
      <c r="CC920" s="16"/>
      <c r="CE920" s="15"/>
      <c r="CF920" s="16"/>
      <c r="CH920" s="15"/>
      <c r="CI920" s="16"/>
      <c r="CK920" s="234"/>
      <c r="CL920" s="235"/>
      <c r="CN920" s="15"/>
      <c r="CO920" s="16"/>
    </row>
    <row r="921" spans="1:93" ht="24.95" customHeight="1">
      <c r="A921" s="407" t="str">
        <f ca="1">IFERROR(IF(INDIRECT($A$14&amp;ROW())&lt;&gt;"",COUNTIF(Summary!$B$30:$B$1105,INDIRECT($A$14&amp;ROW())),""),"")</f>
        <v/>
      </c>
      <c r="B921" s="34"/>
      <c r="C921" s="16"/>
      <c r="E921" s="15"/>
      <c r="F921" s="16"/>
      <c r="H921" s="15"/>
      <c r="I921" s="16"/>
      <c r="K921" s="15"/>
      <c r="L921" s="16"/>
      <c r="N921" s="15"/>
      <c r="O921" s="16"/>
      <c r="Q921" s="15"/>
      <c r="R921" s="16"/>
      <c r="T921" s="15"/>
      <c r="U921" s="16"/>
      <c r="W921" s="15"/>
      <c r="X921" s="16"/>
      <c r="Z921" s="15"/>
      <c r="AA921" s="16"/>
      <c r="AC921" s="15"/>
      <c r="AD921" s="16"/>
      <c r="AF921" s="15"/>
      <c r="AG921" s="16"/>
      <c r="AI921" s="15"/>
      <c r="AJ921" s="16"/>
      <c r="AL921" s="15"/>
      <c r="AM921" s="16"/>
      <c r="AO921" s="15"/>
      <c r="AP921" s="16"/>
      <c r="AR921" s="15"/>
      <c r="AS921" s="16"/>
      <c r="AU921" s="15"/>
      <c r="AV921" s="16"/>
      <c r="AX921" s="15"/>
      <c r="AY921" s="400"/>
      <c r="BA921" s="403"/>
      <c r="BB921" s="404"/>
      <c r="BD921" s="403"/>
      <c r="BE921" s="404"/>
      <c r="BG921" s="15"/>
      <c r="BH921" s="16"/>
      <c r="BJ921" s="15"/>
      <c r="BK921" s="45"/>
      <c r="BM921" s="15"/>
      <c r="BN921" s="16"/>
      <c r="BP921" s="15"/>
      <c r="BQ921" s="16"/>
      <c r="BS921" s="15"/>
      <c r="BT921" s="16"/>
      <c r="BV921" s="15"/>
      <c r="BW921" s="16"/>
      <c r="BY921" s="15"/>
      <c r="BZ921" s="16"/>
      <c r="CB921" s="15"/>
      <c r="CC921" s="16"/>
      <c r="CE921" s="15"/>
      <c r="CF921" s="16"/>
      <c r="CH921" s="15"/>
      <c r="CI921" s="16"/>
      <c r="CK921" s="234"/>
      <c r="CL921" s="235"/>
      <c r="CN921" s="15"/>
      <c r="CO921" s="16"/>
    </row>
    <row r="922" spans="1:93" ht="24.95" customHeight="1">
      <c r="A922" s="407" t="str">
        <f ca="1">IFERROR(IF(INDIRECT($A$14&amp;ROW())&lt;&gt;"",COUNTIF(Summary!$B$30:$B$1105,INDIRECT($A$14&amp;ROW())),""),"")</f>
        <v/>
      </c>
      <c r="B922" s="34"/>
      <c r="C922" s="16"/>
      <c r="E922" s="15"/>
      <c r="F922" s="16"/>
      <c r="H922" s="15"/>
      <c r="I922" s="16"/>
      <c r="K922" s="15"/>
      <c r="L922" s="16"/>
      <c r="N922" s="15"/>
      <c r="O922" s="16"/>
      <c r="Q922" s="15"/>
      <c r="R922" s="16"/>
      <c r="T922" s="15"/>
      <c r="U922" s="16"/>
      <c r="W922" s="15"/>
      <c r="X922" s="16"/>
      <c r="Z922" s="15"/>
      <c r="AA922" s="16"/>
      <c r="AC922" s="15"/>
      <c r="AD922" s="16"/>
      <c r="AF922" s="15"/>
      <c r="AG922" s="16"/>
      <c r="AI922" s="15"/>
      <c r="AJ922" s="16"/>
      <c r="AL922" s="15"/>
      <c r="AM922" s="16"/>
      <c r="AO922" s="15"/>
      <c r="AP922" s="16"/>
      <c r="AR922" s="15"/>
      <c r="AS922" s="16"/>
      <c r="AU922" s="15"/>
      <c r="AV922" s="16"/>
      <c r="AX922" s="15"/>
      <c r="AY922" s="400"/>
      <c r="BA922" s="403"/>
      <c r="BB922" s="404"/>
      <c r="BD922" s="403"/>
      <c r="BE922" s="404"/>
      <c r="BG922" s="15"/>
      <c r="BH922" s="16"/>
      <c r="BJ922" s="15"/>
      <c r="BK922" s="45"/>
      <c r="BM922" s="15"/>
      <c r="BN922" s="16"/>
      <c r="BP922" s="15"/>
      <c r="BQ922" s="16"/>
      <c r="BS922" s="15"/>
      <c r="BT922" s="16"/>
      <c r="BV922" s="15"/>
      <c r="BW922" s="16"/>
      <c r="BY922" s="15"/>
      <c r="BZ922" s="16"/>
      <c r="CB922" s="15"/>
      <c r="CC922" s="16"/>
      <c r="CE922" s="15"/>
      <c r="CF922" s="16"/>
      <c r="CH922" s="15"/>
      <c r="CI922" s="16"/>
      <c r="CK922" s="234"/>
      <c r="CL922" s="235"/>
      <c r="CN922" s="15"/>
      <c r="CO922" s="16"/>
    </row>
    <row r="923" spans="1:93" ht="24.95" customHeight="1">
      <c r="A923" s="407" t="str">
        <f ca="1">IFERROR(IF(INDIRECT($A$14&amp;ROW())&lt;&gt;"",COUNTIF(Summary!$B$30:$B$1105,INDIRECT($A$14&amp;ROW())),""),"")</f>
        <v/>
      </c>
      <c r="B923" s="34"/>
      <c r="C923" s="16"/>
      <c r="E923" s="15"/>
      <c r="F923" s="16"/>
      <c r="H923" s="15"/>
      <c r="I923" s="16"/>
      <c r="K923" s="15"/>
      <c r="L923" s="16"/>
      <c r="N923" s="15"/>
      <c r="O923" s="16"/>
      <c r="Q923" s="15"/>
      <c r="R923" s="16"/>
      <c r="T923" s="15"/>
      <c r="U923" s="16"/>
      <c r="W923" s="15"/>
      <c r="X923" s="16"/>
      <c r="Z923" s="15"/>
      <c r="AA923" s="16"/>
      <c r="AC923" s="15"/>
      <c r="AD923" s="16"/>
      <c r="AF923" s="15"/>
      <c r="AG923" s="16"/>
      <c r="AI923" s="15"/>
      <c r="AJ923" s="16"/>
      <c r="AL923" s="15"/>
      <c r="AM923" s="16"/>
      <c r="AO923" s="15"/>
      <c r="AP923" s="16"/>
      <c r="AR923" s="15"/>
      <c r="AS923" s="16"/>
      <c r="AU923" s="15"/>
      <c r="AV923" s="16"/>
      <c r="AX923" s="15"/>
      <c r="AY923" s="400"/>
      <c r="BA923" s="403"/>
      <c r="BB923" s="404"/>
      <c r="BD923" s="403"/>
      <c r="BE923" s="404"/>
      <c r="BG923" s="15"/>
      <c r="BH923" s="16"/>
      <c r="BJ923" s="15"/>
      <c r="BK923" s="45"/>
      <c r="BM923" s="15"/>
      <c r="BN923" s="16"/>
      <c r="BP923" s="15"/>
      <c r="BQ923" s="16"/>
      <c r="BS923" s="15"/>
      <c r="BT923" s="16"/>
      <c r="BV923" s="15"/>
      <c r="BW923" s="16"/>
      <c r="BY923" s="15"/>
      <c r="BZ923" s="16"/>
      <c r="CB923" s="15"/>
      <c r="CC923" s="16"/>
      <c r="CE923" s="15"/>
      <c r="CF923" s="16"/>
      <c r="CH923" s="15"/>
      <c r="CI923" s="16"/>
      <c r="CK923" s="234"/>
      <c r="CL923" s="235"/>
      <c r="CN923" s="15"/>
      <c r="CO923" s="16"/>
    </row>
    <row r="924" spans="1:93" ht="24.95" customHeight="1">
      <c r="A924" s="407" t="str">
        <f ca="1">IFERROR(IF(INDIRECT($A$14&amp;ROW())&lt;&gt;"",COUNTIF(Summary!$B$30:$B$1105,INDIRECT($A$14&amp;ROW())),""),"")</f>
        <v/>
      </c>
      <c r="B924" s="34"/>
      <c r="C924" s="16"/>
      <c r="E924" s="15"/>
      <c r="F924" s="16"/>
      <c r="H924" s="15"/>
      <c r="I924" s="16"/>
      <c r="K924" s="15"/>
      <c r="L924" s="16"/>
      <c r="N924" s="15"/>
      <c r="O924" s="16"/>
      <c r="Q924" s="15"/>
      <c r="R924" s="16"/>
      <c r="T924" s="15"/>
      <c r="U924" s="16"/>
      <c r="W924" s="15"/>
      <c r="X924" s="16"/>
      <c r="Z924" s="15"/>
      <c r="AA924" s="16"/>
      <c r="AC924" s="15"/>
      <c r="AD924" s="16"/>
      <c r="AF924" s="15"/>
      <c r="AG924" s="16"/>
      <c r="AI924" s="15"/>
      <c r="AJ924" s="16"/>
      <c r="AL924" s="15"/>
      <c r="AM924" s="16"/>
      <c r="AO924" s="15"/>
      <c r="AP924" s="16"/>
      <c r="AR924" s="15"/>
      <c r="AS924" s="16"/>
      <c r="AU924" s="15"/>
      <c r="AV924" s="16"/>
      <c r="AX924" s="15"/>
      <c r="AY924" s="400"/>
      <c r="BA924" s="403"/>
      <c r="BB924" s="404"/>
      <c r="BD924" s="403"/>
      <c r="BE924" s="404"/>
      <c r="BG924" s="15"/>
      <c r="BH924" s="16"/>
      <c r="BJ924" s="15"/>
      <c r="BK924" s="45"/>
      <c r="BM924" s="15"/>
      <c r="BN924" s="16"/>
      <c r="BP924" s="15"/>
      <c r="BQ924" s="16"/>
      <c r="BS924" s="15"/>
      <c r="BT924" s="16"/>
      <c r="BV924" s="15"/>
      <c r="BW924" s="16"/>
      <c r="BY924" s="15"/>
      <c r="BZ924" s="16"/>
      <c r="CB924" s="15"/>
      <c r="CC924" s="16"/>
      <c r="CE924" s="15"/>
      <c r="CF924" s="16"/>
      <c r="CH924" s="15"/>
      <c r="CI924" s="16"/>
      <c r="CK924" s="234"/>
      <c r="CL924" s="235"/>
      <c r="CN924" s="15"/>
      <c r="CO924" s="16"/>
    </row>
    <row r="925" spans="1:93" ht="24.95" customHeight="1">
      <c r="A925" s="407" t="str">
        <f ca="1">IFERROR(IF(INDIRECT($A$14&amp;ROW())&lt;&gt;"",COUNTIF(Summary!$B$30:$B$1105,INDIRECT($A$14&amp;ROW())),""),"")</f>
        <v/>
      </c>
      <c r="B925" s="34"/>
      <c r="C925" s="16"/>
      <c r="E925" s="15"/>
      <c r="F925" s="16"/>
      <c r="H925" s="15"/>
      <c r="I925" s="16"/>
      <c r="K925" s="15"/>
      <c r="L925" s="16"/>
      <c r="N925" s="15"/>
      <c r="O925" s="16"/>
      <c r="Q925" s="15"/>
      <c r="R925" s="16"/>
      <c r="T925" s="15"/>
      <c r="U925" s="16"/>
      <c r="W925" s="15"/>
      <c r="X925" s="16"/>
      <c r="Z925" s="15"/>
      <c r="AA925" s="16"/>
      <c r="AC925" s="15"/>
      <c r="AD925" s="16"/>
      <c r="AF925" s="15"/>
      <c r="AG925" s="16"/>
      <c r="AI925" s="15"/>
      <c r="AJ925" s="16"/>
      <c r="AL925" s="15"/>
      <c r="AM925" s="16"/>
      <c r="AO925" s="15"/>
      <c r="AP925" s="16"/>
      <c r="AR925" s="15"/>
      <c r="AS925" s="16"/>
      <c r="AU925" s="15"/>
      <c r="AV925" s="16"/>
      <c r="AX925" s="15"/>
      <c r="AY925" s="400"/>
      <c r="BA925" s="403"/>
      <c r="BB925" s="404"/>
      <c r="BD925" s="403"/>
      <c r="BE925" s="404"/>
      <c r="BG925" s="15"/>
      <c r="BH925" s="16"/>
      <c r="BJ925" s="15"/>
      <c r="BK925" s="45"/>
      <c r="BM925" s="15"/>
      <c r="BN925" s="16"/>
      <c r="BP925" s="15"/>
      <c r="BQ925" s="16"/>
      <c r="BS925" s="15"/>
      <c r="BT925" s="16"/>
      <c r="BV925" s="15"/>
      <c r="BW925" s="16"/>
      <c r="BY925" s="15"/>
      <c r="BZ925" s="16"/>
      <c r="CB925" s="15"/>
      <c r="CC925" s="16"/>
      <c r="CE925" s="15"/>
      <c r="CF925" s="16"/>
      <c r="CH925" s="15"/>
      <c r="CI925" s="16"/>
      <c r="CK925" s="234"/>
      <c r="CL925" s="235"/>
      <c r="CN925" s="15"/>
      <c r="CO925" s="16"/>
    </row>
    <row r="926" spans="1:93" ht="24.95" customHeight="1">
      <c r="A926" s="407" t="str">
        <f ca="1">IFERROR(IF(INDIRECT($A$14&amp;ROW())&lt;&gt;"",COUNTIF(Summary!$B$30:$B$1105,INDIRECT($A$14&amp;ROW())),""),"")</f>
        <v/>
      </c>
      <c r="B926" s="34"/>
      <c r="C926" s="16"/>
      <c r="E926" s="15"/>
      <c r="F926" s="16"/>
      <c r="H926" s="15"/>
      <c r="I926" s="16"/>
      <c r="K926" s="15"/>
      <c r="L926" s="16"/>
      <c r="N926" s="15"/>
      <c r="O926" s="16"/>
      <c r="Q926" s="15"/>
      <c r="R926" s="16"/>
      <c r="T926" s="15"/>
      <c r="U926" s="16"/>
      <c r="W926" s="15"/>
      <c r="X926" s="16"/>
      <c r="Z926" s="15"/>
      <c r="AA926" s="16"/>
      <c r="AC926" s="15"/>
      <c r="AD926" s="16"/>
      <c r="AF926" s="15"/>
      <c r="AG926" s="16"/>
      <c r="AI926" s="15"/>
      <c r="AJ926" s="16"/>
      <c r="AL926" s="15"/>
      <c r="AM926" s="16"/>
      <c r="AO926" s="15"/>
      <c r="AP926" s="16"/>
      <c r="AR926" s="15"/>
      <c r="AS926" s="16"/>
      <c r="AU926" s="15"/>
      <c r="AV926" s="16"/>
      <c r="AX926" s="15"/>
      <c r="AY926" s="400"/>
      <c r="BA926" s="403"/>
      <c r="BB926" s="404"/>
      <c r="BD926" s="403"/>
      <c r="BE926" s="404"/>
      <c r="BG926" s="15"/>
      <c r="BH926" s="16"/>
      <c r="BJ926" s="15"/>
      <c r="BK926" s="45"/>
      <c r="BM926" s="15"/>
      <c r="BN926" s="16"/>
      <c r="BP926" s="15"/>
      <c r="BQ926" s="16"/>
      <c r="BS926" s="15"/>
      <c r="BT926" s="16"/>
      <c r="BV926" s="15"/>
      <c r="BW926" s="16"/>
      <c r="BY926" s="15"/>
      <c r="BZ926" s="16"/>
      <c r="CB926" s="15"/>
      <c r="CC926" s="16"/>
      <c r="CE926" s="15"/>
      <c r="CF926" s="16"/>
      <c r="CH926" s="15"/>
      <c r="CI926" s="16"/>
      <c r="CK926" s="234"/>
      <c r="CL926" s="235"/>
      <c r="CN926" s="15"/>
      <c r="CO926" s="16"/>
    </row>
    <row r="927" spans="1:93" ht="24.95" customHeight="1">
      <c r="A927" s="407" t="str">
        <f ca="1">IFERROR(IF(INDIRECT($A$14&amp;ROW())&lt;&gt;"",COUNTIF(Summary!$B$30:$B$1105,INDIRECT($A$14&amp;ROW())),""),"")</f>
        <v/>
      </c>
      <c r="B927" s="34"/>
      <c r="C927" s="16"/>
      <c r="E927" s="15"/>
      <c r="F927" s="16"/>
      <c r="H927" s="15"/>
      <c r="I927" s="16"/>
      <c r="K927" s="15"/>
      <c r="L927" s="16"/>
      <c r="N927" s="15"/>
      <c r="O927" s="16"/>
      <c r="Q927" s="15"/>
      <c r="R927" s="16"/>
      <c r="T927" s="15"/>
      <c r="U927" s="16"/>
      <c r="W927" s="15"/>
      <c r="X927" s="16"/>
      <c r="Z927" s="15"/>
      <c r="AA927" s="16"/>
      <c r="AC927" s="15"/>
      <c r="AD927" s="16"/>
      <c r="AF927" s="15"/>
      <c r="AG927" s="16"/>
      <c r="AI927" s="15"/>
      <c r="AJ927" s="16"/>
      <c r="AL927" s="15"/>
      <c r="AM927" s="16"/>
      <c r="AO927" s="15"/>
      <c r="AP927" s="16"/>
      <c r="AR927" s="15"/>
      <c r="AS927" s="16"/>
      <c r="AU927" s="15"/>
      <c r="AV927" s="16"/>
      <c r="AX927" s="15"/>
      <c r="AY927" s="400"/>
      <c r="BA927" s="403"/>
      <c r="BB927" s="404"/>
      <c r="BD927" s="403"/>
      <c r="BE927" s="404"/>
      <c r="BG927" s="15"/>
      <c r="BH927" s="16"/>
      <c r="BJ927" s="15"/>
      <c r="BK927" s="45"/>
      <c r="BM927" s="15"/>
      <c r="BN927" s="16"/>
      <c r="BP927" s="15"/>
      <c r="BQ927" s="16"/>
      <c r="BS927" s="15"/>
      <c r="BT927" s="16"/>
      <c r="BV927" s="15"/>
      <c r="BW927" s="16"/>
      <c r="BY927" s="15"/>
      <c r="BZ927" s="16"/>
      <c r="CB927" s="15"/>
      <c r="CC927" s="16"/>
      <c r="CE927" s="15"/>
      <c r="CF927" s="16"/>
      <c r="CH927" s="15"/>
      <c r="CI927" s="16"/>
      <c r="CK927" s="234"/>
      <c r="CL927" s="235"/>
      <c r="CN927" s="15"/>
      <c r="CO927" s="16"/>
    </row>
    <row r="928" spans="1:93" ht="24.95" customHeight="1">
      <c r="A928" s="407" t="str">
        <f ca="1">IFERROR(IF(INDIRECT($A$14&amp;ROW())&lt;&gt;"",COUNTIF(Summary!$B$30:$B$1105,INDIRECT($A$14&amp;ROW())),""),"")</f>
        <v/>
      </c>
      <c r="B928" s="34"/>
      <c r="C928" s="16"/>
      <c r="E928" s="15"/>
      <c r="F928" s="16"/>
      <c r="H928" s="15"/>
      <c r="I928" s="16"/>
      <c r="K928" s="15"/>
      <c r="L928" s="16"/>
      <c r="N928" s="15"/>
      <c r="O928" s="16"/>
      <c r="Q928" s="15"/>
      <c r="R928" s="16"/>
      <c r="T928" s="15"/>
      <c r="U928" s="16"/>
      <c r="W928" s="15"/>
      <c r="X928" s="16"/>
      <c r="Z928" s="15"/>
      <c r="AA928" s="16"/>
      <c r="AC928" s="15"/>
      <c r="AD928" s="16"/>
      <c r="AF928" s="15"/>
      <c r="AG928" s="16"/>
      <c r="AI928" s="15"/>
      <c r="AJ928" s="16"/>
      <c r="AL928" s="15"/>
      <c r="AM928" s="16"/>
      <c r="AO928" s="15"/>
      <c r="AP928" s="16"/>
      <c r="AR928" s="15"/>
      <c r="AS928" s="16"/>
      <c r="AU928" s="15"/>
      <c r="AV928" s="16"/>
      <c r="AX928" s="15"/>
      <c r="AY928" s="400"/>
      <c r="BA928" s="403"/>
      <c r="BB928" s="404"/>
      <c r="BD928" s="403"/>
      <c r="BE928" s="404"/>
      <c r="BG928" s="15"/>
      <c r="BH928" s="16"/>
      <c r="BJ928" s="15"/>
      <c r="BK928" s="45"/>
      <c r="BM928" s="15"/>
      <c r="BN928" s="16"/>
      <c r="BP928" s="15"/>
      <c r="BQ928" s="16"/>
      <c r="BS928" s="15"/>
      <c r="BT928" s="16"/>
      <c r="BV928" s="15"/>
      <c r="BW928" s="16"/>
      <c r="BY928" s="15"/>
      <c r="BZ928" s="16"/>
      <c r="CB928" s="15"/>
      <c r="CC928" s="16"/>
      <c r="CE928" s="15"/>
      <c r="CF928" s="16"/>
      <c r="CH928" s="15"/>
      <c r="CI928" s="16"/>
      <c r="CK928" s="234"/>
      <c r="CL928" s="235"/>
      <c r="CN928" s="15"/>
      <c r="CO928" s="16"/>
    </row>
    <row r="929" spans="1:93" ht="24.95" customHeight="1">
      <c r="A929" s="407" t="str">
        <f ca="1">IFERROR(IF(INDIRECT($A$14&amp;ROW())&lt;&gt;"",COUNTIF(Summary!$B$30:$B$1105,INDIRECT($A$14&amp;ROW())),""),"")</f>
        <v/>
      </c>
      <c r="B929" s="34"/>
      <c r="C929" s="16"/>
      <c r="E929" s="15"/>
      <c r="F929" s="16"/>
      <c r="H929" s="15"/>
      <c r="I929" s="16"/>
      <c r="K929" s="15"/>
      <c r="L929" s="16"/>
      <c r="N929" s="15"/>
      <c r="O929" s="16"/>
      <c r="Q929" s="15"/>
      <c r="R929" s="16"/>
      <c r="T929" s="15"/>
      <c r="U929" s="16"/>
      <c r="W929" s="15"/>
      <c r="X929" s="16"/>
      <c r="Z929" s="15"/>
      <c r="AA929" s="16"/>
      <c r="AC929" s="15"/>
      <c r="AD929" s="16"/>
      <c r="AF929" s="15"/>
      <c r="AG929" s="16"/>
      <c r="AI929" s="15"/>
      <c r="AJ929" s="16"/>
      <c r="AL929" s="15"/>
      <c r="AM929" s="16"/>
      <c r="AO929" s="15"/>
      <c r="AP929" s="16"/>
      <c r="AR929" s="15"/>
      <c r="AS929" s="16"/>
      <c r="AU929" s="15"/>
      <c r="AV929" s="16"/>
      <c r="AX929" s="15"/>
      <c r="AY929" s="400"/>
      <c r="BA929" s="403"/>
      <c r="BB929" s="404"/>
      <c r="BD929" s="403"/>
      <c r="BE929" s="404"/>
      <c r="BG929" s="15"/>
      <c r="BH929" s="16"/>
      <c r="BJ929" s="15"/>
      <c r="BK929" s="45"/>
      <c r="BM929" s="15"/>
      <c r="BN929" s="16"/>
      <c r="BP929" s="15"/>
      <c r="BQ929" s="16"/>
      <c r="BS929" s="15"/>
      <c r="BT929" s="16"/>
      <c r="BV929" s="15"/>
      <c r="BW929" s="16"/>
      <c r="BY929" s="15"/>
      <c r="BZ929" s="16"/>
      <c r="CB929" s="15"/>
      <c r="CC929" s="16"/>
      <c r="CE929" s="15"/>
      <c r="CF929" s="16"/>
      <c r="CH929" s="15"/>
      <c r="CI929" s="16"/>
      <c r="CK929" s="234"/>
      <c r="CL929" s="235"/>
      <c r="CN929" s="15"/>
      <c r="CO929" s="16"/>
    </row>
    <row r="930" spans="1:93" ht="24.95" customHeight="1">
      <c r="A930" s="407" t="str">
        <f ca="1">IFERROR(IF(INDIRECT($A$14&amp;ROW())&lt;&gt;"",COUNTIF(Summary!$B$30:$B$1105,INDIRECT($A$14&amp;ROW())),""),"")</f>
        <v/>
      </c>
      <c r="B930" s="34"/>
      <c r="C930" s="16"/>
      <c r="E930" s="15"/>
      <c r="F930" s="16"/>
      <c r="H930" s="15"/>
      <c r="I930" s="16"/>
      <c r="K930" s="15"/>
      <c r="L930" s="16"/>
      <c r="N930" s="15"/>
      <c r="O930" s="16"/>
      <c r="Q930" s="15"/>
      <c r="R930" s="16"/>
      <c r="T930" s="15"/>
      <c r="U930" s="16"/>
      <c r="W930" s="15"/>
      <c r="X930" s="16"/>
      <c r="Z930" s="15"/>
      <c r="AA930" s="16"/>
      <c r="AC930" s="15"/>
      <c r="AD930" s="16"/>
      <c r="AF930" s="15"/>
      <c r="AG930" s="16"/>
      <c r="AI930" s="15"/>
      <c r="AJ930" s="16"/>
      <c r="AL930" s="15"/>
      <c r="AM930" s="16"/>
      <c r="AO930" s="15"/>
      <c r="AP930" s="16"/>
      <c r="AR930" s="15"/>
      <c r="AS930" s="16"/>
      <c r="AU930" s="15"/>
      <c r="AV930" s="16"/>
      <c r="AX930" s="15"/>
      <c r="AY930" s="400"/>
      <c r="BA930" s="403"/>
      <c r="BB930" s="404"/>
      <c r="BD930" s="403"/>
      <c r="BE930" s="404"/>
      <c r="BG930" s="15"/>
      <c r="BH930" s="16"/>
      <c r="BJ930" s="15"/>
      <c r="BK930" s="45"/>
      <c r="BM930" s="15"/>
      <c r="BN930" s="16"/>
      <c r="BP930" s="15"/>
      <c r="BQ930" s="16"/>
      <c r="BS930" s="15"/>
      <c r="BT930" s="16"/>
      <c r="BV930" s="15"/>
      <c r="BW930" s="16"/>
      <c r="BY930" s="15"/>
      <c r="BZ930" s="16"/>
      <c r="CB930" s="15"/>
      <c r="CC930" s="16"/>
      <c r="CE930" s="15"/>
      <c r="CF930" s="16"/>
      <c r="CH930" s="15"/>
      <c r="CI930" s="16"/>
      <c r="CK930" s="234"/>
      <c r="CL930" s="235"/>
      <c r="CN930" s="15"/>
      <c r="CO930" s="16"/>
    </row>
    <row r="931" spans="1:93" ht="24.95" customHeight="1">
      <c r="A931" s="407" t="str">
        <f ca="1">IFERROR(IF(INDIRECT($A$14&amp;ROW())&lt;&gt;"",COUNTIF(Summary!$B$30:$B$1105,INDIRECT($A$14&amp;ROW())),""),"")</f>
        <v/>
      </c>
      <c r="B931" s="34"/>
      <c r="C931" s="16"/>
      <c r="E931" s="15"/>
      <c r="F931" s="16"/>
      <c r="H931" s="15"/>
      <c r="I931" s="16"/>
      <c r="K931" s="15"/>
      <c r="L931" s="16"/>
      <c r="N931" s="15"/>
      <c r="O931" s="16"/>
      <c r="Q931" s="15"/>
      <c r="R931" s="16"/>
      <c r="T931" s="15"/>
      <c r="U931" s="16"/>
      <c r="W931" s="15"/>
      <c r="X931" s="16"/>
      <c r="Z931" s="15"/>
      <c r="AA931" s="16"/>
      <c r="AC931" s="15"/>
      <c r="AD931" s="16"/>
      <c r="AF931" s="15"/>
      <c r="AG931" s="16"/>
      <c r="AI931" s="15"/>
      <c r="AJ931" s="16"/>
      <c r="AL931" s="15"/>
      <c r="AM931" s="16"/>
      <c r="AO931" s="15"/>
      <c r="AP931" s="16"/>
      <c r="AR931" s="15"/>
      <c r="AS931" s="16"/>
      <c r="AU931" s="15"/>
      <c r="AV931" s="16"/>
      <c r="AX931" s="15"/>
      <c r="AY931" s="400"/>
      <c r="BA931" s="403"/>
      <c r="BB931" s="404"/>
      <c r="BD931" s="403"/>
      <c r="BE931" s="404"/>
      <c r="BG931" s="15"/>
      <c r="BH931" s="16"/>
      <c r="BJ931" s="15"/>
      <c r="BK931" s="45"/>
      <c r="BM931" s="15"/>
      <c r="BN931" s="16"/>
      <c r="BP931" s="15"/>
      <c r="BQ931" s="16"/>
      <c r="BS931" s="15"/>
      <c r="BT931" s="16"/>
      <c r="BV931" s="15"/>
      <c r="BW931" s="16"/>
      <c r="BY931" s="15"/>
      <c r="BZ931" s="16"/>
      <c r="CB931" s="15"/>
      <c r="CC931" s="16"/>
      <c r="CE931" s="15"/>
      <c r="CF931" s="16"/>
      <c r="CH931" s="15"/>
      <c r="CI931" s="16"/>
      <c r="CK931" s="234"/>
      <c r="CL931" s="235"/>
      <c r="CN931" s="15"/>
      <c r="CO931" s="16"/>
    </row>
    <row r="932" spans="1:93" ht="24.95" customHeight="1">
      <c r="A932" s="407" t="str">
        <f ca="1">IFERROR(IF(INDIRECT($A$14&amp;ROW())&lt;&gt;"",COUNTIF(Summary!$B$30:$B$1105,INDIRECT($A$14&amp;ROW())),""),"")</f>
        <v/>
      </c>
      <c r="B932" s="34"/>
      <c r="C932" s="16"/>
      <c r="E932" s="15"/>
      <c r="F932" s="16"/>
      <c r="H932" s="15"/>
      <c r="I932" s="16"/>
      <c r="K932" s="15"/>
      <c r="L932" s="16"/>
      <c r="N932" s="15"/>
      <c r="O932" s="16"/>
      <c r="Q932" s="15"/>
      <c r="R932" s="16"/>
      <c r="T932" s="15"/>
      <c r="U932" s="16"/>
      <c r="W932" s="15"/>
      <c r="X932" s="16"/>
      <c r="Z932" s="15"/>
      <c r="AA932" s="16"/>
      <c r="AC932" s="15"/>
      <c r="AD932" s="16"/>
      <c r="AF932" s="15"/>
      <c r="AG932" s="16"/>
      <c r="AI932" s="15"/>
      <c r="AJ932" s="16"/>
      <c r="AL932" s="15"/>
      <c r="AM932" s="16"/>
      <c r="AO932" s="15"/>
      <c r="AP932" s="16"/>
      <c r="AR932" s="15"/>
      <c r="AS932" s="16"/>
      <c r="AU932" s="15"/>
      <c r="AV932" s="16"/>
      <c r="AX932" s="15"/>
      <c r="AY932" s="400"/>
      <c r="BA932" s="403"/>
      <c r="BB932" s="404"/>
      <c r="BD932" s="403"/>
      <c r="BE932" s="404"/>
      <c r="BG932" s="15"/>
      <c r="BH932" s="16"/>
      <c r="BJ932" s="15"/>
      <c r="BK932" s="45"/>
      <c r="BM932" s="15"/>
      <c r="BN932" s="16"/>
      <c r="BP932" s="15"/>
      <c r="BQ932" s="16"/>
      <c r="BS932" s="15"/>
      <c r="BT932" s="16"/>
      <c r="BV932" s="15"/>
      <c r="BW932" s="16"/>
      <c r="BY932" s="15"/>
      <c r="BZ932" s="16"/>
      <c r="CB932" s="15"/>
      <c r="CC932" s="16"/>
      <c r="CE932" s="15"/>
      <c r="CF932" s="16"/>
      <c r="CH932" s="15"/>
      <c r="CI932" s="16"/>
      <c r="CK932" s="234"/>
      <c r="CL932" s="235"/>
      <c r="CN932" s="15"/>
      <c r="CO932" s="16"/>
    </row>
    <row r="933" spans="1:93" ht="24.95" customHeight="1">
      <c r="A933" s="407" t="str">
        <f ca="1">IFERROR(IF(INDIRECT($A$14&amp;ROW())&lt;&gt;"",COUNTIF(Summary!$B$30:$B$1105,INDIRECT($A$14&amp;ROW())),""),"")</f>
        <v/>
      </c>
      <c r="B933" s="34"/>
      <c r="C933" s="16"/>
      <c r="E933" s="15"/>
      <c r="F933" s="16"/>
      <c r="H933" s="15"/>
      <c r="I933" s="16"/>
      <c r="K933" s="15"/>
      <c r="L933" s="16"/>
      <c r="N933" s="15"/>
      <c r="O933" s="16"/>
      <c r="Q933" s="15"/>
      <c r="R933" s="16"/>
      <c r="T933" s="15"/>
      <c r="U933" s="16"/>
      <c r="W933" s="15"/>
      <c r="X933" s="16"/>
      <c r="Z933" s="15"/>
      <c r="AA933" s="16"/>
      <c r="AC933" s="15"/>
      <c r="AD933" s="16"/>
      <c r="AF933" s="15"/>
      <c r="AG933" s="16"/>
      <c r="AI933" s="15"/>
      <c r="AJ933" s="16"/>
      <c r="AL933" s="15"/>
      <c r="AM933" s="16"/>
      <c r="AO933" s="15"/>
      <c r="AP933" s="16"/>
      <c r="AR933" s="15"/>
      <c r="AS933" s="16"/>
      <c r="AU933" s="15"/>
      <c r="AV933" s="16"/>
      <c r="AX933" s="15"/>
      <c r="AY933" s="400"/>
      <c r="BA933" s="403"/>
      <c r="BB933" s="404"/>
      <c r="BD933" s="403"/>
      <c r="BE933" s="404"/>
      <c r="BG933" s="15"/>
      <c r="BH933" s="16"/>
      <c r="BJ933" s="15"/>
      <c r="BK933" s="45"/>
      <c r="BM933" s="15"/>
      <c r="BN933" s="16"/>
      <c r="BP933" s="15"/>
      <c r="BQ933" s="16"/>
      <c r="BS933" s="15"/>
      <c r="BT933" s="16"/>
      <c r="BV933" s="15"/>
      <c r="BW933" s="16"/>
      <c r="BY933" s="15"/>
      <c r="BZ933" s="16"/>
      <c r="CB933" s="15"/>
      <c r="CC933" s="16"/>
      <c r="CE933" s="15"/>
      <c r="CF933" s="16"/>
      <c r="CH933" s="15"/>
      <c r="CI933" s="16"/>
      <c r="CK933" s="234"/>
      <c r="CL933" s="235"/>
      <c r="CN933" s="15"/>
      <c r="CO933" s="16"/>
    </row>
    <row r="934" spans="1:93" ht="24.95" customHeight="1">
      <c r="A934" s="407" t="str">
        <f ca="1">IFERROR(IF(INDIRECT($A$14&amp;ROW())&lt;&gt;"",COUNTIF(Summary!$B$30:$B$1105,INDIRECT($A$14&amp;ROW())),""),"")</f>
        <v/>
      </c>
      <c r="B934" s="34"/>
      <c r="C934" s="16"/>
      <c r="E934" s="15"/>
      <c r="F934" s="16"/>
      <c r="H934" s="15"/>
      <c r="I934" s="16"/>
      <c r="K934" s="15"/>
      <c r="L934" s="16"/>
      <c r="N934" s="15"/>
      <c r="O934" s="16"/>
      <c r="Q934" s="15"/>
      <c r="R934" s="16"/>
      <c r="T934" s="15"/>
      <c r="U934" s="16"/>
      <c r="W934" s="15"/>
      <c r="X934" s="16"/>
      <c r="Z934" s="15"/>
      <c r="AA934" s="16"/>
      <c r="AC934" s="15"/>
      <c r="AD934" s="16"/>
      <c r="AF934" s="15"/>
      <c r="AG934" s="16"/>
      <c r="AI934" s="15"/>
      <c r="AJ934" s="16"/>
      <c r="AL934" s="15"/>
      <c r="AM934" s="16"/>
      <c r="AO934" s="15"/>
      <c r="AP934" s="16"/>
      <c r="AR934" s="15"/>
      <c r="AS934" s="16"/>
      <c r="AU934" s="15"/>
      <c r="AV934" s="16"/>
      <c r="AX934" s="15"/>
      <c r="AY934" s="400"/>
      <c r="BA934" s="403"/>
      <c r="BB934" s="404"/>
      <c r="BD934" s="403"/>
      <c r="BE934" s="404"/>
      <c r="BG934" s="15"/>
      <c r="BH934" s="16"/>
      <c r="BJ934" s="15"/>
      <c r="BK934" s="45"/>
      <c r="BM934" s="15"/>
      <c r="BN934" s="16"/>
      <c r="BP934" s="15"/>
      <c r="BQ934" s="16"/>
      <c r="BS934" s="15"/>
      <c r="BT934" s="16"/>
      <c r="BV934" s="15"/>
      <c r="BW934" s="16"/>
      <c r="BY934" s="15"/>
      <c r="BZ934" s="16"/>
      <c r="CB934" s="15"/>
      <c r="CC934" s="16"/>
      <c r="CE934" s="15"/>
      <c r="CF934" s="16"/>
      <c r="CH934" s="15"/>
      <c r="CI934" s="16"/>
      <c r="CK934" s="234"/>
      <c r="CL934" s="235"/>
      <c r="CN934" s="15"/>
      <c r="CO934" s="16"/>
    </row>
    <row r="935" spans="1:93" ht="24.95" customHeight="1">
      <c r="A935" s="407" t="str">
        <f ca="1">IFERROR(IF(INDIRECT($A$14&amp;ROW())&lt;&gt;"",COUNTIF(Summary!$B$30:$B$1105,INDIRECT($A$14&amp;ROW())),""),"")</f>
        <v/>
      </c>
      <c r="B935" s="34"/>
      <c r="C935" s="16"/>
      <c r="E935" s="15"/>
      <c r="F935" s="16"/>
      <c r="H935" s="15"/>
      <c r="I935" s="16"/>
      <c r="K935" s="15"/>
      <c r="L935" s="16"/>
      <c r="N935" s="15"/>
      <c r="O935" s="16"/>
      <c r="Q935" s="15"/>
      <c r="R935" s="16"/>
      <c r="T935" s="15"/>
      <c r="U935" s="16"/>
      <c r="W935" s="15"/>
      <c r="X935" s="16"/>
      <c r="Z935" s="15"/>
      <c r="AA935" s="16"/>
      <c r="AC935" s="15"/>
      <c r="AD935" s="16"/>
      <c r="AF935" s="15"/>
      <c r="AG935" s="16"/>
      <c r="AI935" s="15"/>
      <c r="AJ935" s="16"/>
      <c r="AL935" s="15"/>
      <c r="AM935" s="16"/>
      <c r="AO935" s="15"/>
      <c r="AP935" s="16"/>
      <c r="AR935" s="15"/>
      <c r="AS935" s="16"/>
      <c r="AU935" s="15"/>
      <c r="AV935" s="16"/>
      <c r="AX935" s="15"/>
      <c r="AY935" s="400"/>
      <c r="BA935" s="403"/>
      <c r="BB935" s="404"/>
      <c r="BD935" s="403"/>
      <c r="BE935" s="404"/>
      <c r="BG935" s="15"/>
      <c r="BH935" s="16"/>
      <c r="BJ935" s="15"/>
      <c r="BK935" s="45"/>
      <c r="BM935" s="15"/>
      <c r="BN935" s="16"/>
      <c r="BP935" s="15"/>
      <c r="BQ935" s="16"/>
      <c r="BS935" s="15"/>
      <c r="BT935" s="16"/>
      <c r="BV935" s="15"/>
      <c r="BW935" s="16"/>
      <c r="BY935" s="15"/>
      <c r="BZ935" s="16"/>
      <c r="CB935" s="15"/>
      <c r="CC935" s="16"/>
      <c r="CE935" s="15"/>
      <c r="CF935" s="16"/>
      <c r="CH935" s="15"/>
      <c r="CI935" s="16"/>
      <c r="CK935" s="234"/>
      <c r="CL935" s="235"/>
      <c r="CN935" s="15"/>
      <c r="CO935" s="16"/>
    </row>
    <row r="936" spans="1:93" ht="24.95" customHeight="1">
      <c r="A936" s="407" t="str">
        <f ca="1">IFERROR(IF(INDIRECT($A$14&amp;ROW())&lt;&gt;"",COUNTIF(Summary!$B$30:$B$1105,INDIRECT($A$14&amp;ROW())),""),"")</f>
        <v/>
      </c>
      <c r="B936" s="34"/>
      <c r="C936" s="16"/>
      <c r="E936" s="15"/>
      <c r="F936" s="16"/>
      <c r="H936" s="15"/>
      <c r="I936" s="16"/>
      <c r="K936" s="15"/>
      <c r="L936" s="16"/>
      <c r="N936" s="15"/>
      <c r="O936" s="16"/>
      <c r="Q936" s="15"/>
      <c r="R936" s="16"/>
      <c r="T936" s="15"/>
      <c r="U936" s="16"/>
      <c r="W936" s="15"/>
      <c r="X936" s="16"/>
      <c r="Z936" s="15"/>
      <c r="AA936" s="16"/>
      <c r="AC936" s="15"/>
      <c r="AD936" s="16"/>
      <c r="AF936" s="15"/>
      <c r="AG936" s="16"/>
      <c r="AI936" s="15"/>
      <c r="AJ936" s="16"/>
      <c r="AL936" s="15"/>
      <c r="AM936" s="16"/>
      <c r="AO936" s="15"/>
      <c r="AP936" s="16"/>
      <c r="AR936" s="15"/>
      <c r="AS936" s="16"/>
      <c r="AU936" s="15"/>
      <c r="AV936" s="16"/>
      <c r="AX936" s="15"/>
      <c r="AY936" s="400"/>
      <c r="BA936" s="403"/>
      <c r="BB936" s="404"/>
      <c r="BD936" s="403"/>
      <c r="BE936" s="404"/>
      <c r="BG936" s="15"/>
      <c r="BH936" s="16"/>
      <c r="BJ936" s="15"/>
      <c r="BK936" s="45"/>
      <c r="BM936" s="15"/>
      <c r="BN936" s="16"/>
      <c r="BP936" s="15"/>
      <c r="BQ936" s="16"/>
      <c r="BS936" s="15"/>
      <c r="BT936" s="16"/>
      <c r="BV936" s="15"/>
      <c r="BW936" s="16"/>
      <c r="BY936" s="15"/>
      <c r="BZ936" s="16"/>
      <c r="CB936" s="15"/>
      <c r="CC936" s="16"/>
      <c r="CE936" s="15"/>
      <c r="CF936" s="16"/>
      <c r="CH936" s="15"/>
      <c r="CI936" s="16"/>
      <c r="CK936" s="234"/>
      <c r="CL936" s="235"/>
      <c r="CN936" s="15"/>
      <c r="CO936" s="16"/>
    </row>
    <row r="937" spans="1:93" ht="24.95" customHeight="1">
      <c r="A937" s="407" t="str">
        <f ca="1">IFERROR(IF(INDIRECT($A$14&amp;ROW())&lt;&gt;"",COUNTIF(Summary!$B$30:$B$1105,INDIRECT($A$14&amp;ROW())),""),"")</f>
        <v/>
      </c>
      <c r="B937" s="34"/>
      <c r="C937" s="16"/>
      <c r="E937" s="15"/>
      <c r="F937" s="16"/>
      <c r="H937" s="15"/>
      <c r="I937" s="16"/>
      <c r="K937" s="15"/>
      <c r="L937" s="16"/>
      <c r="N937" s="15"/>
      <c r="O937" s="16"/>
      <c r="Q937" s="15"/>
      <c r="R937" s="16"/>
      <c r="T937" s="15"/>
      <c r="U937" s="16"/>
      <c r="W937" s="15"/>
      <c r="X937" s="16"/>
      <c r="Z937" s="15"/>
      <c r="AA937" s="16"/>
      <c r="AC937" s="15"/>
      <c r="AD937" s="16"/>
      <c r="AF937" s="15"/>
      <c r="AG937" s="16"/>
      <c r="AI937" s="15"/>
      <c r="AJ937" s="16"/>
      <c r="AL937" s="15"/>
      <c r="AM937" s="16"/>
      <c r="AO937" s="15"/>
      <c r="AP937" s="16"/>
      <c r="AR937" s="15"/>
      <c r="AS937" s="16"/>
      <c r="AU937" s="15"/>
      <c r="AV937" s="16"/>
      <c r="AX937" s="15"/>
      <c r="AY937" s="400"/>
      <c r="BA937" s="403"/>
      <c r="BB937" s="404"/>
      <c r="BD937" s="403"/>
      <c r="BE937" s="404"/>
      <c r="BG937" s="15"/>
      <c r="BH937" s="16"/>
      <c r="BJ937" s="15"/>
      <c r="BK937" s="45"/>
      <c r="BM937" s="15"/>
      <c r="BN937" s="16"/>
      <c r="BP937" s="15"/>
      <c r="BQ937" s="16"/>
      <c r="BS937" s="15"/>
      <c r="BT937" s="16"/>
      <c r="BV937" s="15"/>
      <c r="BW937" s="16"/>
      <c r="BY937" s="15"/>
      <c r="BZ937" s="16"/>
      <c r="CB937" s="15"/>
      <c r="CC937" s="16"/>
      <c r="CE937" s="15"/>
      <c r="CF937" s="16"/>
      <c r="CH937" s="15"/>
      <c r="CI937" s="16"/>
      <c r="CK937" s="234"/>
      <c r="CL937" s="235"/>
      <c r="CN937" s="15"/>
      <c r="CO937" s="16"/>
    </row>
    <row r="938" spans="1:93" ht="24.95" customHeight="1">
      <c r="A938" s="407" t="str">
        <f ca="1">IFERROR(IF(INDIRECT($A$14&amp;ROW())&lt;&gt;"",COUNTIF(Summary!$B$30:$B$1105,INDIRECT($A$14&amp;ROW())),""),"")</f>
        <v/>
      </c>
      <c r="B938" s="34"/>
      <c r="C938" s="16"/>
      <c r="E938" s="15"/>
      <c r="F938" s="16"/>
      <c r="H938" s="15"/>
      <c r="I938" s="16"/>
      <c r="K938" s="15"/>
      <c r="L938" s="16"/>
      <c r="N938" s="15"/>
      <c r="O938" s="16"/>
      <c r="Q938" s="15"/>
      <c r="R938" s="16"/>
      <c r="T938" s="15"/>
      <c r="U938" s="16"/>
      <c r="W938" s="15"/>
      <c r="X938" s="16"/>
      <c r="Z938" s="15"/>
      <c r="AA938" s="16"/>
      <c r="AC938" s="15"/>
      <c r="AD938" s="16"/>
      <c r="AF938" s="15"/>
      <c r="AG938" s="16"/>
      <c r="AI938" s="15"/>
      <c r="AJ938" s="16"/>
      <c r="AL938" s="15"/>
      <c r="AM938" s="16"/>
      <c r="AO938" s="15"/>
      <c r="AP938" s="16"/>
      <c r="AR938" s="15"/>
      <c r="AS938" s="16"/>
      <c r="AU938" s="15"/>
      <c r="AV938" s="16"/>
      <c r="AX938" s="15"/>
      <c r="AY938" s="400"/>
      <c r="BA938" s="403"/>
      <c r="BB938" s="404"/>
      <c r="BD938" s="403"/>
      <c r="BE938" s="404"/>
      <c r="BG938" s="15"/>
      <c r="BH938" s="16"/>
      <c r="BJ938" s="15"/>
      <c r="BK938" s="45"/>
      <c r="BM938" s="15"/>
      <c r="BN938" s="16"/>
      <c r="BP938" s="15"/>
      <c r="BQ938" s="16"/>
      <c r="BS938" s="15"/>
      <c r="BT938" s="16"/>
      <c r="BV938" s="15"/>
      <c r="BW938" s="16"/>
      <c r="BY938" s="15"/>
      <c r="BZ938" s="16"/>
      <c r="CB938" s="15"/>
      <c r="CC938" s="16"/>
      <c r="CE938" s="15"/>
      <c r="CF938" s="16"/>
      <c r="CH938" s="15"/>
      <c r="CI938" s="16"/>
      <c r="CK938" s="234"/>
      <c r="CL938" s="235"/>
      <c r="CN938" s="15"/>
      <c r="CO938" s="16"/>
    </row>
    <row r="939" spans="1:93" ht="24.95" customHeight="1">
      <c r="A939" s="407" t="str">
        <f ca="1">IFERROR(IF(INDIRECT($A$14&amp;ROW())&lt;&gt;"",COUNTIF(Summary!$B$30:$B$1105,INDIRECT($A$14&amp;ROW())),""),"")</f>
        <v/>
      </c>
      <c r="B939" s="34"/>
      <c r="C939" s="16"/>
      <c r="E939" s="15"/>
      <c r="F939" s="16"/>
      <c r="H939" s="15"/>
      <c r="I939" s="16"/>
      <c r="K939" s="15"/>
      <c r="L939" s="16"/>
      <c r="N939" s="15"/>
      <c r="O939" s="16"/>
      <c r="Q939" s="15"/>
      <c r="R939" s="16"/>
      <c r="T939" s="15"/>
      <c r="U939" s="16"/>
      <c r="W939" s="15"/>
      <c r="X939" s="16"/>
      <c r="Z939" s="15"/>
      <c r="AA939" s="16"/>
      <c r="AC939" s="15"/>
      <c r="AD939" s="16"/>
      <c r="AF939" s="15"/>
      <c r="AG939" s="16"/>
      <c r="AI939" s="15"/>
      <c r="AJ939" s="16"/>
      <c r="AL939" s="15"/>
      <c r="AM939" s="16"/>
      <c r="AO939" s="15"/>
      <c r="AP939" s="16"/>
      <c r="AR939" s="15"/>
      <c r="AS939" s="16"/>
      <c r="AU939" s="15"/>
      <c r="AV939" s="16"/>
      <c r="AX939" s="15"/>
      <c r="AY939" s="400"/>
      <c r="BA939" s="403"/>
      <c r="BB939" s="404"/>
      <c r="BD939" s="403"/>
      <c r="BE939" s="404"/>
      <c r="BG939" s="15"/>
      <c r="BH939" s="16"/>
      <c r="BJ939" s="15"/>
      <c r="BK939" s="45"/>
      <c r="BM939" s="15"/>
      <c r="BN939" s="16"/>
      <c r="BP939" s="15"/>
      <c r="BQ939" s="16"/>
      <c r="BS939" s="15"/>
      <c r="BT939" s="16"/>
      <c r="BV939" s="15"/>
      <c r="BW939" s="16"/>
      <c r="BY939" s="15"/>
      <c r="BZ939" s="16"/>
      <c r="CB939" s="15"/>
      <c r="CC939" s="16"/>
      <c r="CE939" s="15"/>
      <c r="CF939" s="16"/>
      <c r="CH939" s="15"/>
      <c r="CI939" s="16"/>
      <c r="CK939" s="234"/>
      <c r="CL939" s="235"/>
      <c r="CN939" s="15"/>
      <c r="CO939" s="16"/>
    </row>
    <row r="940" spans="1:93" ht="24.95" customHeight="1">
      <c r="A940" s="407" t="str">
        <f ca="1">IFERROR(IF(INDIRECT($A$14&amp;ROW())&lt;&gt;"",COUNTIF(Summary!$B$30:$B$1105,INDIRECT($A$14&amp;ROW())),""),"")</f>
        <v/>
      </c>
      <c r="B940" s="34"/>
      <c r="C940" s="16"/>
      <c r="E940" s="15"/>
      <c r="F940" s="16"/>
      <c r="H940" s="15"/>
      <c r="I940" s="16"/>
      <c r="K940" s="15"/>
      <c r="L940" s="16"/>
      <c r="N940" s="15"/>
      <c r="O940" s="16"/>
      <c r="Q940" s="15"/>
      <c r="R940" s="16"/>
      <c r="T940" s="15"/>
      <c r="U940" s="16"/>
      <c r="W940" s="15"/>
      <c r="X940" s="16"/>
      <c r="Z940" s="15"/>
      <c r="AA940" s="16"/>
      <c r="AC940" s="15"/>
      <c r="AD940" s="16"/>
      <c r="AF940" s="15"/>
      <c r="AG940" s="16"/>
      <c r="AI940" s="15"/>
      <c r="AJ940" s="16"/>
      <c r="AL940" s="15"/>
      <c r="AM940" s="16"/>
      <c r="AO940" s="15"/>
      <c r="AP940" s="16"/>
      <c r="AR940" s="15"/>
      <c r="AS940" s="16"/>
      <c r="AU940" s="15"/>
      <c r="AV940" s="16"/>
      <c r="AX940" s="15"/>
      <c r="AY940" s="400"/>
      <c r="BA940" s="403"/>
      <c r="BB940" s="404"/>
      <c r="BD940" s="403"/>
      <c r="BE940" s="404"/>
      <c r="BG940" s="15"/>
      <c r="BH940" s="16"/>
      <c r="BJ940" s="15"/>
      <c r="BK940" s="45"/>
      <c r="BM940" s="15"/>
      <c r="BN940" s="16"/>
      <c r="BP940" s="15"/>
      <c r="BQ940" s="16"/>
      <c r="BS940" s="15"/>
      <c r="BT940" s="16"/>
      <c r="BV940" s="15"/>
      <c r="BW940" s="16"/>
      <c r="BY940" s="15"/>
      <c r="BZ940" s="16"/>
      <c r="CB940" s="15"/>
      <c r="CC940" s="16"/>
      <c r="CE940" s="15"/>
      <c r="CF940" s="16"/>
      <c r="CH940" s="15"/>
      <c r="CI940" s="16"/>
      <c r="CK940" s="234"/>
      <c r="CL940" s="235"/>
      <c r="CN940" s="15"/>
      <c r="CO940" s="16"/>
    </row>
    <row r="941" spans="1:93" ht="24.95" customHeight="1">
      <c r="A941" s="407" t="str">
        <f ca="1">IFERROR(IF(INDIRECT($A$14&amp;ROW())&lt;&gt;"",COUNTIF(Summary!$B$30:$B$1105,INDIRECT($A$14&amp;ROW())),""),"")</f>
        <v/>
      </c>
      <c r="B941" s="34"/>
      <c r="C941" s="16"/>
      <c r="E941" s="15"/>
      <c r="F941" s="16"/>
      <c r="H941" s="15"/>
      <c r="I941" s="16"/>
      <c r="K941" s="15"/>
      <c r="L941" s="16"/>
      <c r="N941" s="15"/>
      <c r="O941" s="16"/>
      <c r="Q941" s="15"/>
      <c r="R941" s="16"/>
      <c r="T941" s="15"/>
      <c r="U941" s="16"/>
      <c r="W941" s="15"/>
      <c r="X941" s="16"/>
      <c r="Z941" s="15"/>
      <c r="AA941" s="16"/>
      <c r="AC941" s="15"/>
      <c r="AD941" s="16"/>
      <c r="AF941" s="15"/>
      <c r="AG941" s="16"/>
      <c r="AI941" s="15"/>
      <c r="AJ941" s="16"/>
      <c r="AL941" s="15"/>
      <c r="AM941" s="16"/>
      <c r="AO941" s="15"/>
      <c r="AP941" s="16"/>
      <c r="AR941" s="15"/>
      <c r="AS941" s="16"/>
      <c r="AU941" s="15"/>
      <c r="AV941" s="16"/>
      <c r="AX941" s="15"/>
      <c r="AY941" s="400"/>
      <c r="BA941" s="403"/>
      <c r="BB941" s="404"/>
      <c r="BD941" s="403"/>
      <c r="BE941" s="404"/>
      <c r="BG941" s="15"/>
      <c r="BH941" s="16"/>
      <c r="BJ941" s="15"/>
      <c r="BK941" s="45"/>
      <c r="BM941" s="15"/>
      <c r="BN941" s="16"/>
      <c r="BP941" s="15"/>
      <c r="BQ941" s="16"/>
      <c r="BS941" s="15"/>
      <c r="BT941" s="16"/>
      <c r="BV941" s="15"/>
      <c r="BW941" s="16"/>
      <c r="BY941" s="15"/>
      <c r="BZ941" s="16"/>
      <c r="CB941" s="15"/>
      <c r="CC941" s="16"/>
      <c r="CE941" s="15"/>
      <c r="CF941" s="16"/>
      <c r="CH941" s="15"/>
      <c r="CI941" s="16"/>
      <c r="CK941" s="234"/>
      <c r="CL941" s="235"/>
      <c r="CN941" s="15"/>
      <c r="CO941" s="16"/>
    </row>
    <row r="942" spans="1:93" ht="24.95" customHeight="1">
      <c r="A942" s="407" t="str">
        <f ca="1">IFERROR(IF(INDIRECT($A$14&amp;ROW())&lt;&gt;"",COUNTIF(Summary!$B$30:$B$1105,INDIRECT($A$14&amp;ROW())),""),"")</f>
        <v/>
      </c>
      <c r="B942" s="34"/>
      <c r="C942" s="16"/>
      <c r="E942" s="15"/>
      <c r="F942" s="16"/>
      <c r="H942" s="15"/>
      <c r="I942" s="16"/>
      <c r="K942" s="15"/>
      <c r="L942" s="16"/>
      <c r="N942" s="15"/>
      <c r="O942" s="16"/>
      <c r="Q942" s="15"/>
      <c r="R942" s="16"/>
      <c r="T942" s="15"/>
      <c r="U942" s="16"/>
      <c r="W942" s="15"/>
      <c r="X942" s="16"/>
      <c r="Z942" s="15"/>
      <c r="AA942" s="16"/>
      <c r="AC942" s="15"/>
      <c r="AD942" s="16"/>
      <c r="AF942" s="15"/>
      <c r="AG942" s="16"/>
      <c r="AI942" s="15"/>
      <c r="AJ942" s="16"/>
      <c r="AL942" s="15"/>
      <c r="AM942" s="16"/>
      <c r="AO942" s="15"/>
      <c r="AP942" s="16"/>
      <c r="AR942" s="15"/>
      <c r="AS942" s="16"/>
      <c r="AU942" s="15"/>
      <c r="AV942" s="16"/>
      <c r="AX942" s="15"/>
      <c r="AY942" s="400"/>
      <c r="BA942" s="403"/>
      <c r="BB942" s="404"/>
      <c r="BD942" s="403"/>
      <c r="BE942" s="404"/>
      <c r="BG942" s="15"/>
      <c r="BH942" s="16"/>
      <c r="BJ942" s="15"/>
      <c r="BK942" s="45"/>
      <c r="BM942" s="15"/>
      <c r="BN942" s="16"/>
      <c r="BP942" s="15"/>
      <c r="BQ942" s="16"/>
      <c r="BS942" s="15"/>
      <c r="BT942" s="16"/>
      <c r="BV942" s="15"/>
      <c r="BW942" s="16"/>
      <c r="BY942" s="15"/>
      <c r="BZ942" s="16"/>
      <c r="CB942" s="15"/>
      <c r="CC942" s="16"/>
      <c r="CE942" s="15"/>
      <c r="CF942" s="16"/>
      <c r="CH942" s="15"/>
      <c r="CI942" s="16"/>
      <c r="CK942" s="234"/>
      <c r="CL942" s="235"/>
      <c r="CN942" s="15"/>
      <c r="CO942" s="16"/>
    </row>
    <row r="943" spans="1:93" ht="24.95" customHeight="1">
      <c r="A943" s="407" t="str">
        <f ca="1">IFERROR(IF(INDIRECT($A$14&amp;ROW())&lt;&gt;"",COUNTIF(Summary!$B$30:$B$1105,INDIRECT($A$14&amp;ROW())),""),"")</f>
        <v/>
      </c>
      <c r="B943" s="34"/>
      <c r="C943" s="16"/>
      <c r="E943" s="15"/>
      <c r="F943" s="16"/>
      <c r="H943" s="15"/>
      <c r="I943" s="16"/>
      <c r="K943" s="15"/>
      <c r="L943" s="16"/>
      <c r="N943" s="15"/>
      <c r="O943" s="16"/>
      <c r="Q943" s="15"/>
      <c r="R943" s="16"/>
      <c r="T943" s="15"/>
      <c r="U943" s="16"/>
      <c r="W943" s="15"/>
      <c r="X943" s="16"/>
      <c r="Z943" s="15"/>
      <c r="AA943" s="16"/>
      <c r="AC943" s="15"/>
      <c r="AD943" s="16"/>
      <c r="AF943" s="15"/>
      <c r="AG943" s="16"/>
      <c r="AI943" s="15"/>
      <c r="AJ943" s="16"/>
      <c r="AL943" s="15"/>
      <c r="AM943" s="16"/>
      <c r="AO943" s="15"/>
      <c r="AP943" s="16"/>
      <c r="AR943" s="15"/>
      <c r="AS943" s="16"/>
      <c r="AU943" s="15"/>
      <c r="AV943" s="16"/>
      <c r="AX943" s="15"/>
      <c r="AY943" s="400"/>
      <c r="BA943" s="403"/>
      <c r="BB943" s="404"/>
      <c r="BD943" s="403"/>
      <c r="BE943" s="404"/>
      <c r="BG943" s="15"/>
      <c r="BH943" s="16"/>
      <c r="BJ943" s="15"/>
      <c r="BK943" s="45"/>
      <c r="BM943" s="15"/>
      <c r="BN943" s="16"/>
      <c r="BP943" s="15"/>
      <c r="BQ943" s="16"/>
      <c r="BS943" s="15"/>
      <c r="BT943" s="16"/>
      <c r="BV943" s="15"/>
      <c r="BW943" s="16"/>
      <c r="BY943" s="15"/>
      <c r="BZ943" s="16"/>
      <c r="CB943" s="15"/>
      <c r="CC943" s="16"/>
      <c r="CE943" s="15"/>
      <c r="CF943" s="16"/>
      <c r="CH943" s="15"/>
      <c r="CI943" s="16"/>
      <c r="CK943" s="234"/>
      <c r="CL943" s="235"/>
      <c r="CN943" s="15"/>
      <c r="CO943" s="16"/>
    </row>
    <row r="944" spans="1:93" ht="24.95" customHeight="1">
      <c r="A944" s="407" t="str">
        <f ca="1">IFERROR(IF(INDIRECT($A$14&amp;ROW())&lt;&gt;"",COUNTIF(Summary!$B$30:$B$1105,INDIRECT($A$14&amp;ROW())),""),"")</f>
        <v/>
      </c>
      <c r="B944" s="34"/>
      <c r="C944" s="16"/>
      <c r="E944" s="15"/>
      <c r="F944" s="16"/>
      <c r="H944" s="15"/>
      <c r="I944" s="16"/>
      <c r="K944" s="15"/>
      <c r="L944" s="16"/>
      <c r="N944" s="15"/>
      <c r="O944" s="16"/>
      <c r="Q944" s="15"/>
      <c r="R944" s="16"/>
      <c r="T944" s="15"/>
      <c r="U944" s="16"/>
      <c r="W944" s="15"/>
      <c r="X944" s="16"/>
      <c r="Z944" s="15"/>
      <c r="AA944" s="16"/>
      <c r="AC944" s="15"/>
      <c r="AD944" s="16"/>
      <c r="AF944" s="15"/>
      <c r="AG944" s="16"/>
      <c r="AI944" s="15"/>
      <c r="AJ944" s="16"/>
      <c r="AL944" s="15"/>
      <c r="AM944" s="16"/>
      <c r="AO944" s="15"/>
      <c r="AP944" s="16"/>
      <c r="AR944" s="15"/>
      <c r="AS944" s="16"/>
      <c r="AU944" s="15"/>
      <c r="AV944" s="16"/>
      <c r="AX944" s="15"/>
      <c r="AY944" s="400"/>
      <c r="BA944" s="403"/>
      <c r="BB944" s="404"/>
      <c r="BD944" s="403"/>
      <c r="BE944" s="404"/>
      <c r="BG944" s="15"/>
      <c r="BH944" s="16"/>
      <c r="BJ944" s="15"/>
      <c r="BK944" s="45"/>
      <c r="BM944" s="15"/>
      <c r="BN944" s="16"/>
      <c r="BP944" s="15"/>
      <c r="BQ944" s="16"/>
      <c r="BS944" s="15"/>
      <c r="BT944" s="16"/>
      <c r="BV944" s="15"/>
      <c r="BW944" s="16"/>
      <c r="BY944" s="15"/>
      <c r="BZ944" s="16"/>
      <c r="CB944" s="15"/>
      <c r="CC944" s="16"/>
      <c r="CE944" s="15"/>
      <c r="CF944" s="16"/>
      <c r="CH944" s="15"/>
      <c r="CI944" s="16"/>
      <c r="CK944" s="234"/>
      <c r="CL944" s="235"/>
      <c r="CN944" s="15"/>
      <c r="CO944" s="16"/>
    </row>
    <row r="945" spans="1:93" ht="24.95" customHeight="1">
      <c r="A945" s="407" t="str">
        <f ca="1">IFERROR(IF(INDIRECT($A$14&amp;ROW())&lt;&gt;"",COUNTIF(Summary!$B$30:$B$1105,INDIRECT($A$14&amp;ROW())),""),"")</f>
        <v/>
      </c>
      <c r="B945" s="34"/>
      <c r="C945" s="16"/>
      <c r="E945" s="15"/>
      <c r="F945" s="16"/>
      <c r="H945" s="15"/>
      <c r="I945" s="16"/>
      <c r="K945" s="15"/>
      <c r="L945" s="16"/>
      <c r="N945" s="15"/>
      <c r="O945" s="16"/>
      <c r="Q945" s="15"/>
      <c r="R945" s="16"/>
      <c r="T945" s="15"/>
      <c r="U945" s="16"/>
      <c r="W945" s="15"/>
      <c r="X945" s="16"/>
      <c r="Z945" s="15"/>
      <c r="AA945" s="16"/>
      <c r="AC945" s="15"/>
      <c r="AD945" s="16"/>
      <c r="AF945" s="15"/>
      <c r="AG945" s="16"/>
      <c r="AI945" s="15"/>
      <c r="AJ945" s="16"/>
      <c r="AL945" s="15"/>
      <c r="AM945" s="16"/>
      <c r="AO945" s="15"/>
      <c r="AP945" s="16"/>
      <c r="AR945" s="15"/>
      <c r="AS945" s="16"/>
      <c r="AU945" s="15"/>
      <c r="AV945" s="16"/>
      <c r="AX945" s="15"/>
      <c r="AY945" s="400"/>
      <c r="BA945" s="403"/>
      <c r="BB945" s="404"/>
      <c r="BD945" s="403"/>
      <c r="BE945" s="404"/>
      <c r="BG945" s="15"/>
      <c r="BH945" s="16"/>
      <c r="BJ945" s="15"/>
      <c r="BK945" s="45"/>
      <c r="BM945" s="15"/>
      <c r="BN945" s="16"/>
      <c r="BP945" s="15"/>
      <c r="BQ945" s="16"/>
      <c r="BS945" s="15"/>
      <c r="BT945" s="16"/>
      <c r="BV945" s="15"/>
      <c r="BW945" s="16"/>
      <c r="BY945" s="15"/>
      <c r="BZ945" s="16"/>
      <c r="CB945" s="15"/>
      <c r="CC945" s="16"/>
      <c r="CE945" s="15"/>
      <c r="CF945" s="16"/>
      <c r="CH945" s="15"/>
      <c r="CI945" s="16"/>
      <c r="CK945" s="234"/>
      <c r="CL945" s="235"/>
      <c r="CN945" s="15"/>
      <c r="CO945" s="16"/>
    </row>
    <row r="946" spans="1:93" ht="24.95" customHeight="1">
      <c r="A946" s="407" t="str">
        <f ca="1">IFERROR(IF(INDIRECT($A$14&amp;ROW())&lt;&gt;"",COUNTIF(Summary!$B$30:$B$1105,INDIRECT($A$14&amp;ROW())),""),"")</f>
        <v/>
      </c>
      <c r="B946" s="34"/>
      <c r="C946" s="16"/>
      <c r="E946" s="15"/>
      <c r="F946" s="16"/>
      <c r="H946" s="15"/>
      <c r="I946" s="16"/>
      <c r="K946" s="15"/>
      <c r="L946" s="16"/>
      <c r="N946" s="15"/>
      <c r="O946" s="16"/>
      <c r="Q946" s="15"/>
      <c r="R946" s="16"/>
      <c r="T946" s="15"/>
      <c r="U946" s="16"/>
      <c r="W946" s="15"/>
      <c r="X946" s="16"/>
      <c r="Z946" s="15"/>
      <c r="AA946" s="16"/>
      <c r="AC946" s="15"/>
      <c r="AD946" s="16"/>
      <c r="AF946" s="15"/>
      <c r="AG946" s="16"/>
      <c r="AI946" s="15"/>
      <c r="AJ946" s="16"/>
      <c r="AL946" s="15"/>
      <c r="AM946" s="16"/>
      <c r="AO946" s="15"/>
      <c r="AP946" s="16"/>
      <c r="AR946" s="15"/>
      <c r="AS946" s="16"/>
      <c r="AU946" s="15"/>
      <c r="AV946" s="16"/>
      <c r="AX946" s="15"/>
      <c r="AY946" s="400"/>
      <c r="BA946" s="403"/>
      <c r="BB946" s="404"/>
      <c r="BD946" s="403"/>
      <c r="BE946" s="404"/>
      <c r="BG946" s="15"/>
      <c r="BH946" s="16"/>
      <c r="BJ946" s="15"/>
      <c r="BK946" s="45"/>
      <c r="BM946" s="15"/>
      <c r="BN946" s="16"/>
      <c r="BP946" s="15"/>
      <c r="BQ946" s="16"/>
      <c r="BS946" s="15"/>
      <c r="BT946" s="16"/>
      <c r="BV946" s="15"/>
      <c r="BW946" s="16"/>
      <c r="BY946" s="15"/>
      <c r="BZ946" s="16"/>
      <c r="CB946" s="15"/>
      <c r="CC946" s="16"/>
      <c r="CE946" s="15"/>
      <c r="CF946" s="16"/>
      <c r="CH946" s="15"/>
      <c r="CI946" s="16"/>
      <c r="CK946" s="234"/>
      <c r="CL946" s="235"/>
      <c r="CN946" s="15"/>
      <c r="CO946" s="16"/>
    </row>
    <row r="947" spans="1:93" ht="24.95" customHeight="1">
      <c r="A947" s="407" t="str">
        <f ca="1">IFERROR(IF(INDIRECT($A$14&amp;ROW())&lt;&gt;"",COUNTIF(Summary!$B$30:$B$1105,INDIRECT($A$14&amp;ROW())),""),"")</f>
        <v/>
      </c>
      <c r="B947" s="34"/>
      <c r="C947" s="16"/>
      <c r="E947" s="15"/>
      <c r="F947" s="16"/>
      <c r="H947" s="15"/>
      <c r="I947" s="16"/>
      <c r="K947" s="15"/>
      <c r="L947" s="16"/>
      <c r="N947" s="15"/>
      <c r="O947" s="16"/>
      <c r="Q947" s="15"/>
      <c r="R947" s="16"/>
      <c r="T947" s="15"/>
      <c r="U947" s="16"/>
      <c r="W947" s="15"/>
      <c r="X947" s="16"/>
      <c r="Z947" s="15"/>
      <c r="AA947" s="16"/>
      <c r="AC947" s="15"/>
      <c r="AD947" s="16"/>
      <c r="AF947" s="15"/>
      <c r="AG947" s="16"/>
      <c r="AI947" s="15"/>
      <c r="AJ947" s="16"/>
      <c r="AL947" s="15"/>
      <c r="AM947" s="16"/>
      <c r="AO947" s="15"/>
      <c r="AP947" s="16"/>
      <c r="AR947" s="15"/>
      <c r="AS947" s="16"/>
      <c r="AU947" s="15"/>
      <c r="AV947" s="16"/>
      <c r="AX947" s="15"/>
      <c r="AY947" s="400"/>
      <c r="BA947" s="403"/>
      <c r="BB947" s="404"/>
      <c r="BD947" s="403"/>
      <c r="BE947" s="404"/>
      <c r="BG947" s="15"/>
      <c r="BH947" s="16"/>
      <c r="BJ947" s="15"/>
      <c r="BK947" s="45"/>
      <c r="BM947" s="15"/>
      <c r="BN947" s="16"/>
      <c r="BP947" s="15"/>
      <c r="BQ947" s="16"/>
      <c r="BS947" s="15"/>
      <c r="BT947" s="16"/>
      <c r="BV947" s="15"/>
      <c r="BW947" s="16"/>
      <c r="BY947" s="15"/>
      <c r="BZ947" s="16"/>
      <c r="CB947" s="15"/>
      <c r="CC947" s="16"/>
      <c r="CE947" s="15"/>
      <c r="CF947" s="16"/>
      <c r="CH947" s="15"/>
      <c r="CI947" s="16"/>
      <c r="CK947" s="234"/>
      <c r="CL947" s="235"/>
      <c r="CN947" s="15"/>
      <c r="CO947" s="16"/>
    </row>
    <row r="948" spans="1:93" ht="24.95" customHeight="1">
      <c r="A948" s="407" t="str">
        <f ca="1">IFERROR(IF(INDIRECT($A$14&amp;ROW())&lt;&gt;"",COUNTIF(Summary!$B$30:$B$1105,INDIRECT($A$14&amp;ROW())),""),"")</f>
        <v/>
      </c>
      <c r="B948" s="34"/>
      <c r="C948" s="16"/>
      <c r="E948" s="15"/>
      <c r="F948" s="16"/>
      <c r="H948" s="15"/>
      <c r="I948" s="16"/>
      <c r="K948" s="15"/>
      <c r="L948" s="16"/>
      <c r="N948" s="15"/>
      <c r="O948" s="16"/>
      <c r="Q948" s="15"/>
      <c r="R948" s="16"/>
      <c r="T948" s="15"/>
      <c r="U948" s="16"/>
      <c r="W948" s="15"/>
      <c r="X948" s="16"/>
      <c r="Z948" s="15"/>
      <c r="AA948" s="16"/>
      <c r="AC948" s="15"/>
      <c r="AD948" s="16"/>
      <c r="AF948" s="15"/>
      <c r="AG948" s="16"/>
      <c r="AI948" s="15"/>
      <c r="AJ948" s="16"/>
      <c r="AL948" s="15"/>
      <c r="AM948" s="16"/>
      <c r="AO948" s="15"/>
      <c r="AP948" s="16"/>
      <c r="AR948" s="15"/>
      <c r="AS948" s="16"/>
      <c r="AU948" s="15"/>
      <c r="AV948" s="16"/>
      <c r="AX948" s="15"/>
      <c r="AY948" s="400"/>
      <c r="BA948" s="403"/>
      <c r="BB948" s="404"/>
      <c r="BD948" s="403"/>
      <c r="BE948" s="404"/>
      <c r="BG948" s="15"/>
      <c r="BH948" s="16"/>
      <c r="BJ948" s="15"/>
      <c r="BK948" s="45"/>
      <c r="BM948" s="15"/>
      <c r="BN948" s="16"/>
      <c r="BP948" s="15"/>
      <c r="BQ948" s="16"/>
      <c r="BS948" s="15"/>
      <c r="BT948" s="16"/>
      <c r="BV948" s="15"/>
      <c r="BW948" s="16"/>
      <c r="BY948" s="15"/>
      <c r="BZ948" s="16"/>
      <c r="CB948" s="15"/>
      <c r="CC948" s="16"/>
      <c r="CE948" s="15"/>
      <c r="CF948" s="16"/>
      <c r="CH948" s="15"/>
      <c r="CI948" s="16"/>
      <c r="CK948" s="234"/>
      <c r="CL948" s="235"/>
      <c r="CN948" s="15"/>
      <c r="CO948" s="16"/>
    </row>
    <row r="949" spans="1:93" ht="24.95" customHeight="1">
      <c r="A949" s="407" t="str">
        <f ca="1">IFERROR(IF(INDIRECT($A$14&amp;ROW())&lt;&gt;"",COUNTIF(Summary!$B$30:$B$1105,INDIRECT($A$14&amp;ROW())),""),"")</f>
        <v/>
      </c>
      <c r="B949" s="34"/>
      <c r="C949" s="16"/>
      <c r="E949" s="15"/>
      <c r="F949" s="16"/>
      <c r="H949" s="15"/>
      <c r="I949" s="16"/>
      <c r="K949" s="15"/>
      <c r="L949" s="16"/>
      <c r="N949" s="15"/>
      <c r="O949" s="16"/>
      <c r="Q949" s="15"/>
      <c r="R949" s="16"/>
      <c r="T949" s="15"/>
      <c r="U949" s="16"/>
      <c r="W949" s="15"/>
      <c r="X949" s="16"/>
      <c r="Z949" s="15"/>
      <c r="AA949" s="16"/>
      <c r="AC949" s="15"/>
      <c r="AD949" s="16"/>
      <c r="AF949" s="15"/>
      <c r="AG949" s="16"/>
      <c r="AI949" s="15"/>
      <c r="AJ949" s="16"/>
      <c r="AL949" s="15"/>
      <c r="AM949" s="16"/>
      <c r="AO949" s="15"/>
      <c r="AP949" s="16"/>
      <c r="AR949" s="15"/>
      <c r="AS949" s="16"/>
      <c r="AU949" s="15"/>
      <c r="AV949" s="16"/>
      <c r="AX949" s="15"/>
      <c r="AY949" s="400"/>
      <c r="BA949" s="403"/>
      <c r="BB949" s="404"/>
      <c r="BD949" s="403"/>
      <c r="BE949" s="404"/>
      <c r="BG949" s="15"/>
      <c r="BH949" s="16"/>
      <c r="BJ949" s="15"/>
      <c r="BK949" s="45"/>
      <c r="BM949" s="15"/>
      <c r="BN949" s="16"/>
      <c r="BP949" s="15"/>
      <c r="BQ949" s="16"/>
      <c r="BS949" s="15"/>
      <c r="BT949" s="16"/>
      <c r="BV949" s="15"/>
      <c r="BW949" s="16"/>
      <c r="BY949" s="15"/>
      <c r="BZ949" s="16"/>
      <c r="CB949" s="15"/>
      <c r="CC949" s="16"/>
      <c r="CE949" s="15"/>
      <c r="CF949" s="16"/>
      <c r="CH949" s="15"/>
      <c r="CI949" s="16"/>
      <c r="CK949" s="234"/>
      <c r="CL949" s="235"/>
      <c r="CN949" s="15"/>
      <c r="CO949" s="16"/>
    </row>
    <row r="950" spans="1:93" ht="24.95" customHeight="1">
      <c r="A950" s="407" t="str">
        <f ca="1">IFERROR(IF(INDIRECT($A$14&amp;ROW())&lt;&gt;"",COUNTIF(Summary!$B$30:$B$1105,INDIRECT($A$14&amp;ROW())),""),"")</f>
        <v/>
      </c>
      <c r="B950" s="34"/>
      <c r="C950" s="16"/>
      <c r="E950" s="15"/>
      <c r="F950" s="16"/>
      <c r="H950" s="15"/>
      <c r="I950" s="16"/>
      <c r="K950" s="15"/>
      <c r="L950" s="16"/>
      <c r="N950" s="15"/>
      <c r="O950" s="16"/>
      <c r="Q950" s="15"/>
      <c r="R950" s="16"/>
      <c r="T950" s="15"/>
      <c r="U950" s="16"/>
      <c r="W950" s="15"/>
      <c r="X950" s="16"/>
      <c r="Z950" s="15"/>
      <c r="AA950" s="16"/>
      <c r="AC950" s="15"/>
      <c r="AD950" s="16"/>
      <c r="AF950" s="15"/>
      <c r="AG950" s="16"/>
      <c r="AI950" s="15"/>
      <c r="AJ950" s="16"/>
      <c r="AL950" s="15"/>
      <c r="AM950" s="16"/>
      <c r="AO950" s="15"/>
      <c r="AP950" s="16"/>
      <c r="AR950" s="15"/>
      <c r="AS950" s="16"/>
      <c r="AU950" s="15"/>
      <c r="AV950" s="16"/>
      <c r="AX950" s="15"/>
      <c r="AY950" s="400"/>
      <c r="BA950" s="403"/>
      <c r="BB950" s="404"/>
      <c r="BD950" s="403"/>
      <c r="BE950" s="404"/>
      <c r="BG950" s="15"/>
      <c r="BH950" s="16"/>
      <c r="BJ950" s="15"/>
      <c r="BK950" s="45"/>
      <c r="BM950" s="15"/>
      <c r="BN950" s="16"/>
      <c r="BP950" s="15"/>
      <c r="BQ950" s="16"/>
      <c r="BS950" s="15"/>
      <c r="BT950" s="16"/>
      <c r="BV950" s="15"/>
      <c r="BW950" s="16"/>
      <c r="BY950" s="15"/>
      <c r="BZ950" s="16"/>
      <c r="CB950" s="15"/>
      <c r="CC950" s="16"/>
      <c r="CE950" s="15"/>
      <c r="CF950" s="16"/>
      <c r="CH950" s="15"/>
      <c r="CI950" s="16"/>
      <c r="CK950" s="234"/>
      <c r="CL950" s="235"/>
      <c r="CN950" s="15"/>
      <c r="CO950" s="16"/>
    </row>
    <row r="951" spans="1:93" ht="24.95" customHeight="1">
      <c r="A951" s="407" t="str">
        <f ca="1">IFERROR(IF(INDIRECT($A$14&amp;ROW())&lt;&gt;"",COUNTIF(Summary!$B$30:$B$1105,INDIRECT($A$14&amp;ROW())),""),"")</f>
        <v/>
      </c>
      <c r="B951" s="34"/>
      <c r="C951" s="16"/>
      <c r="E951" s="15"/>
      <c r="F951" s="16"/>
      <c r="H951" s="15"/>
      <c r="I951" s="16"/>
      <c r="K951" s="15"/>
      <c r="L951" s="16"/>
      <c r="N951" s="15"/>
      <c r="O951" s="16"/>
      <c r="Q951" s="15"/>
      <c r="R951" s="16"/>
      <c r="T951" s="15"/>
      <c r="U951" s="16"/>
      <c r="W951" s="15"/>
      <c r="X951" s="16"/>
      <c r="Z951" s="15"/>
      <c r="AA951" s="16"/>
      <c r="AC951" s="15"/>
      <c r="AD951" s="16"/>
      <c r="AF951" s="15"/>
      <c r="AG951" s="16"/>
      <c r="AI951" s="15"/>
      <c r="AJ951" s="16"/>
      <c r="AL951" s="15"/>
      <c r="AM951" s="16"/>
      <c r="AO951" s="15"/>
      <c r="AP951" s="16"/>
      <c r="AR951" s="15"/>
      <c r="AS951" s="16"/>
      <c r="AU951" s="15"/>
      <c r="AV951" s="16"/>
      <c r="AX951" s="15"/>
      <c r="AY951" s="400"/>
      <c r="BA951" s="403"/>
      <c r="BB951" s="404"/>
      <c r="BD951" s="403"/>
      <c r="BE951" s="404"/>
      <c r="BG951" s="15"/>
      <c r="BH951" s="16"/>
      <c r="BJ951" s="15"/>
      <c r="BK951" s="45"/>
      <c r="BM951" s="15"/>
      <c r="BN951" s="16"/>
      <c r="BP951" s="15"/>
      <c r="BQ951" s="16"/>
      <c r="BS951" s="15"/>
      <c r="BT951" s="16"/>
      <c r="BV951" s="15"/>
      <c r="BW951" s="16"/>
      <c r="BY951" s="15"/>
      <c r="BZ951" s="16"/>
      <c r="CB951" s="15"/>
      <c r="CC951" s="16"/>
      <c r="CE951" s="15"/>
      <c r="CF951" s="16"/>
      <c r="CH951" s="15"/>
      <c r="CI951" s="16"/>
      <c r="CK951" s="234"/>
      <c r="CL951" s="235"/>
      <c r="CN951" s="15"/>
      <c r="CO951" s="16"/>
    </row>
    <row r="952" spans="1:93" ht="24.95" customHeight="1">
      <c r="A952" s="407" t="str">
        <f ca="1">IFERROR(IF(INDIRECT($A$14&amp;ROW())&lt;&gt;"",COUNTIF(Summary!$B$30:$B$1105,INDIRECT($A$14&amp;ROW())),""),"")</f>
        <v/>
      </c>
      <c r="B952" s="34"/>
      <c r="C952" s="16"/>
      <c r="E952" s="15"/>
      <c r="F952" s="16"/>
      <c r="H952" s="15"/>
      <c r="I952" s="16"/>
      <c r="K952" s="15"/>
      <c r="L952" s="16"/>
      <c r="N952" s="15"/>
      <c r="O952" s="16"/>
      <c r="Q952" s="15"/>
      <c r="R952" s="16"/>
      <c r="T952" s="15"/>
      <c r="U952" s="16"/>
      <c r="W952" s="15"/>
      <c r="X952" s="16"/>
      <c r="Z952" s="15"/>
      <c r="AA952" s="16"/>
      <c r="AC952" s="15"/>
      <c r="AD952" s="16"/>
      <c r="AF952" s="15"/>
      <c r="AG952" s="16"/>
      <c r="AI952" s="15"/>
      <c r="AJ952" s="16"/>
      <c r="AL952" s="15"/>
      <c r="AM952" s="16"/>
      <c r="AO952" s="15"/>
      <c r="AP952" s="16"/>
      <c r="AR952" s="15"/>
      <c r="AS952" s="16"/>
      <c r="AU952" s="15"/>
      <c r="AV952" s="16"/>
      <c r="AX952" s="15"/>
      <c r="AY952" s="400"/>
      <c r="BA952" s="403"/>
      <c r="BB952" s="404"/>
      <c r="BD952" s="403"/>
      <c r="BE952" s="404"/>
      <c r="BG952" s="15"/>
      <c r="BH952" s="16"/>
      <c r="BJ952" s="15"/>
      <c r="BK952" s="45"/>
      <c r="BM952" s="15"/>
      <c r="BN952" s="16"/>
      <c r="BP952" s="15"/>
      <c r="BQ952" s="16"/>
      <c r="BS952" s="15"/>
      <c r="BT952" s="16"/>
      <c r="BV952" s="15"/>
      <c r="BW952" s="16"/>
      <c r="BY952" s="15"/>
      <c r="BZ952" s="16"/>
      <c r="CB952" s="15"/>
      <c r="CC952" s="16"/>
      <c r="CE952" s="15"/>
      <c r="CF952" s="16"/>
      <c r="CH952" s="15"/>
      <c r="CI952" s="16"/>
      <c r="CK952" s="234"/>
      <c r="CL952" s="235"/>
      <c r="CN952" s="15"/>
      <c r="CO952" s="16"/>
    </row>
    <row r="953" spans="1:93" ht="24.95" customHeight="1">
      <c r="A953" s="407" t="str">
        <f ca="1">IFERROR(IF(INDIRECT($A$14&amp;ROW())&lt;&gt;"",COUNTIF(Summary!$B$30:$B$1105,INDIRECT($A$14&amp;ROW())),""),"")</f>
        <v/>
      </c>
      <c r="B953" s="34"/>
      <c r="C953" s="16"/>
      <c r="E953" s="15"/>
      <c r="F953" s="16"/>
      <c r="H953" s="15"/>
      <c r="I953" s="16"/>
      <c r="K953" s="15"/>
      <c r="L953" s="16"/>
      <c r="N953" s="15"/>
      <c r="O953" s="16"/>
      <c r="Q953" s="15"/>
      <c r="R953" s="16"/>
      <c r="T953" s="15"/>
      <c r="U953" s="16"/>
      <c r="W953" s="15"/>
      <c r="X953" s="16"/>
      <c r="Z953" s="15"/>
      <c r="AA953" s="16"/>
      <c r="AC953" s="15"/>
      <c r="AD953" s="16"/>
      <c r="AF953" s="15"/>
      <c r="AG953" s="16"/>
      <c r="AI953" s="15"/>
      <c r="AJ953" s="16"/>
      <c r="AL953" s="15"/>
      <c r="AM953" s="16"/>
      <c r="AO953" s="15"/>
      <c r="AP953" s="16"/>
      <c r="AR953" s="15"/>
      <c r="AS953" s="16"/>
      <c r="AU953" s="15"/>
      <c r="AV953" s="16"/>
      <c r="AX953" s="15"/>
      <c r="AY953" s="400"/>
      <c r="BA953" s="403"/>
      <c r="BB953" s="404"/>
      <c r="BD953" s="403"/>
      <c r="BE953" s="404"/>
      <c r="BG953" s="15"/>
      <c r="BH953" s="16"/>
      <c r="BJ953" s="15"/>
      <c r="BK953" s="45"/>
      <c r="BM953" s="15"/>
      <c r="BN953" s="16"/>
      <c r="BP953" s="15"/>
      <c r="BQ953" s="16"/>
      <c r="BS953" s="15"/>
      <c r="BT953" s="16"/>
      <c r="BV953" s="15"/>
      <c r="BW953" s="16"/>
      <c r="BY953" s="15"/>
      <c r="BZ953" s="16"/>
      <c r="CB953" s="15"/>
      <c r="CC953" s="16"/>
      <c r="CE953" s="15"/>
      <c r="CF953" s="16"/>
      <c r="CH953" s="15"/>
      <c r="CI953" s="16"/>
      <c r="CK953" s="234"/>
      <c r="CL953" s="235"/>
      <c r="CN953" s="15"/>
      <c r="CO953" s="16"/>
    </row>
    <row r="954" spans="1:93" ht="24.95" customHeight="1">
      <c r="A954" s="407" t="str">
        <f ca="1">IFERROR(IF(INDIRECT($A$14&amp;ROW())&lt;&gt;"",COUNTIF(Summary!$B$30:$B$1105,INDIRECT($A$14&amp;ROW())),""),"")</f>
        <v/>
      </c>
      <c r="B954" s="34"/>
      <c r="C954" s="16"/>
      <c r="E954" s="15"/>
      <c r="F954" s="16"/>
      <c r="H954" s="15"/>
      <c r="I954" s="16"/>
      <c r="K954" s="15"/>
      <c r="L954" s="16"/>
      <c r="N954" s="15"/>
      <c r="O954" s="16"/>
      <c r="Q954" s="15"/>
      <c r="R954" s="16"/>
      <c r="T954" s="15"/>
      <c r="U954" s="16"/>
      <c r="W954" s="15"/>
      <c r="X954" s="16"/>
      <c r="Z954" s="15"/>
      <c r="AA954" s="16"/>
      <c r="AC954" s="15"/>
      <c r="AD954" s="16"/>
      <c r="AF954" s="15"/>
      <c r="AG954" s="16"/>
      <c r="AI954" s="15"/>
      <c r="AJ954" s="16"/>
      <c r="AL954" s="15"/>
      <c r="AM954" s="16"/>
      <c r="AO954" s="15"/>
      <c r="AP954" s="16"/>
      <c r="AR954" s="15"/>
      <c r="AS954" s="16"/>
      <c r="AU954" s="15"/>
      <c r="AV954" s="16"/>
      <c r="AX954" s="15"/>
      <c r="AY954" s="400"/>
      <c r="BA954" s="403"/>
      <c r="BB954" s="404"/>
      <c r="BD954" s="403"/>
      <c r="BE954" s="404"/>
      <c r="BG954" s="15"/>
      <c r="BH954" s="16"/>
      <c r="BJ954" s="15"/>
      <c r="BK954" s="45"/>
      <c r="BM954" s="15"/>
      <c r="BN954" s="16"/>
      <c r="BP954" s="15"/>
      <c r="BQ954" s="16"/>
      <c r="BS954" s="15"/>
      <c r="BT954" s="16"/>
      <c r="BV954" s="15"/>
      <c r="BW954" s="16"/>
      <c r="BY954" s="15"/>
      <c r="BZ954" s="16"/>
      <c r="CB954" s="15"/>
      <c r="CC954" s="16"/>
      <c r="CE954" s="15"/>
      <c r="CF954" s="16"/>
      <c r="CH954" s="15"/>
      <c r="CI954" s="16"/>
      <c r="CK954" s="234"/>
      <c r="CL954" s="235"/>
      <c r="CN954" s="15"/>
      <c r="CO954" s="16"/>
    </row>
    <row r="955" spans="1:93" ht="24.95" customHeight="1">
      <c r="A955" s="407" t="str">
        <f ca="1">IFERROR(IF(INDIRECT($A$14&amp;ROW())&lt;&gt;"",COUNTIF(Summary!$B$30:$B$1105,INDIRECT($A$14&amp;ROW())),""),"")</f>
        <v/>
      </c>
      <c r="B955" s="34"/>
      <c r="C955" s="16"/>
      <c r="E955" s="15"/>
      <c r="F955" s="16"/>
      <c r="H955" s="15"/>
      <c r="I955" s="16"/>
      <c r="K955" s="15"/>
      <c r="L955" s="16"/>
      <c r="N955" s="15"/>
      <c r="O955" s="16"/>
      <c r="Q955" s="15"/>
      <c r="R955" s="16"/>
      <c r="T955" s="15"/>
      <c r="U955" s="16"/>
      <c r="W955" s="15"/>
      <c r="X955" s="16"/>
      <c r="Z955" s="15"/>
      <c r="AA955" s="16"/>
      <c r="AC955" s="15"/>
      <c r="AD955" s="16"/>
      <c r="AF955" s="15"/>
      <c r="AG955" s="16"/>
      <c r="AI955" s="15"/>
      <c r="AJ955" s="16"/>
      <c r="AL955" s="15"/>
      <c r="AM955" s="16"/>
      <c r="AO955" s="15"/>
      <c r="AP955" s="16"/>
      <c r="AR955" s="15"/>
      <c r="AS955" s="16"/>
      <c r="AU955" s="15"/>
      <c r="AV955" s="16"/>
      <c r="AX955" s="15"/>
      <c r="AY955" s="400"/>
      <c r="BA955" s="403"/>
      <c r="BB955" s="404"/>
      <c r="BD955" s="403"/>
      <c r="BE955" s="404"/>
      <c r="BG955" s="15"/>
      <c r="BH955" s="16"/>
      <c r="BJ955" s="15"/>
      <c r="BK955" s="45"/>
      <c r="BM955" s="15"/>
      <c r="BN955" s="16"/>
      <c r="BP955" s="15"/>
      <c r="BQ955" s="16"/>
      <c r="BS955" s="15"/>
      <c r="BT955" s="16"/>
      <c r="BV955" s="15"/>
      <c r="BW955" s="16"/>
      <c r="BY955" s="15"/>
      <c r="BZ955" s="16"/>
      <c r="CB955" s="15"/>
      <c r="CC955" s="16"/>
      <c r="CE955" s="15"/>
      <c r="CF955" s="16"/>
      <c r="CH955" s="15"/>
      <c r="CI955" s="16"/>
      <c r="CK955" s="234"/>
      <c r="CL955" s="235"/>
      <c r="CN955" s="15"/>
      <c r="CO955" s="16"/>
    </row>
    <row r="956" spans="1:93" ht="24.95" customHeight="1">
      <c r="A956" s="407" t="str">
        <f ca="1">IFERROR(IF(INDIRECT($A$14&amp;ROW())&lt;&gt;"",COUNTIF(Summary!$B$30:$B$1105,INDIRECT($A$14&amp;ROW())),""),"")</f>
        <v/>
      </c>
      <c r="B956" s="34"/>
      <c r="C956" s="16"/>
      <c r="E956" s="15"/>
      <c r="F956" s="16"/>
      <c r="H956" s="15"/>
      <c r="I956" s="16"/>
      <c r="K956" s="15"/>
      <c r="L956" s="16"/>
      <c r="N956" s="15"/>
      <c r="O956" s="16"/>
      <c r="Q956" s="15"/>
      <c r="R956" s="16"/>
      <c r="T956" s="15"/>
      <c r="U956" s="16"/>
      <c r="W956" s="15"/>
      <c r="X956" s="16"/>
      <c r="Z956" s="15"/>
      <c r="AA956" s="16"/>
      <c r="AC956" s="15"/>
      <c r="AD956" s="16"/>
      <c r="AF956" s="15"/>
      <c r="AG956" s="16"/>
      <c r="AI956" s="15"/>
      <c r="AJ956" s="16"/>
      <c r="AL956" s="15"/>
      <c r="AM956" s="16"/>
      <c r="AO956" s="15"/>
      <c r="AP956" s="16"/>
      <c r="AR956" s="15"/>
      <c r="AS956" s="16"/>
      <c r="AU956" s="15"/>
      <c r="AV956" s="16"/>
      <c r="AX956" s="15"/>
      <c r="AY956" s="400"/>
      <c r="BA956" s="403"/>
      <c r="BB956" s="404"/>
      <c r="BD956" s="403"/>
      <c r="BE956" s="404"/>
      <c r="BG956" s="15"/>
      <c r="BH956" s="16"/>
      <c r="BJ956" s="15"/>
      <c r="BK956" s="45"/>
      <c r="BM956" s="15"/>
      <c r="BN956" s="16"/>
      <c r="BP956" s="15"/>
      <c r="BQ956" s="16"/>
      <c r="BS956" s="15"/>
      <c r="BT956" s="16"/>
      <c r="BV956" s="15"/>
      <c r="BW956" s="16"/>
      <c r="BY956" s="15"/>
      <c r="BZ956" s="16"/>
      <c r="CB956" s="15"/>
      <c r="CC956" s="16"/>
      <c r="CE956" s="15"/>
      <c r="CF956" s="16"/>
      <c r="CH956" s="15"/>
      <c r="CI956" s="16"/>
      <c r="CK956" s="234"/>
      <c r="CL956" s="235"/>
      <c r="CN956" s="15"/>
      <c r="CO956" s="16"/>
    </row>
    <row r="957" spans="1:93" ht="24.95" customHeight="1">
      <c r="A957" s="407" t="str">
        <f ca="1">IFERROR(IF(INDIRECT($A$14&amp;ROW())&lt;&gt;"",COUNTIF(Summary!$B$30:$B$1105,INDIRECT($A$14&amp;ROW())),""),"")</f>
        <v/>
      </c>
      <c r="B957" s="34"/>
      <c r="C957" s="16"/>
      <c r="E957" s="15"/>
      <c r="F957" s="16"/>
      <c r="H957" s="15"/>
      <c r="I957" s="16"/>
      <c r="K957" s="15"/>
      <c r="L957" s="16"/>
      <c r="N957" s="15"/>
      <c r="O957" s="16"/>
      <c r="Q957" s="15"/>
      <c r="R957" s="16"/>
      <c r="T957" s="15"/>
      <c r="U957" s="16"/>
      <c r="W957" s="15"/>
      <c r="X957" s="16"/>
      <c r="Z957" s="15"/>
      <c r="AA957" s="16"/>
      <c r="AC957" s="15"/>
      <c r="AD957" s="16"/>
      <c r="AF957" s="15"/>
      <c r="AG957" s="16"/>
      <c r="AI957" s="15"/>
      <c r="AJ957" s="16"/>
      <c r="AL957" s="15"/>
      <c r="AM957" s="16"/>
      <c r="AO957" s="15"/>
      <c r="AP957" s="16"/>
      <c r="AR957" s="15"/>
      <c r="AS957" s="16"/>
      <c r="AU957" s="15"/>
      <c r="AV957" s="16"/>
      <c r="AX957" s="15"/>
      <c r="AY957" s="400"/>
      <c r="BA957" s="403"/>
      <c r="BB957" s="404"/>
      <c r="BD957" s="403"/>
      <c r="BE957" s="404"/>
      <c r="BG957" s="15"/>
      <c r="BH957" s="16"/>
      <c r="BJ957" s="15"/>
      <c r="BK957" s="45"/>
      <c r="BM957" s="15"/>
      <c r="BN957" s="16"/>
      <c r="BP957" s="15"/>
      <c r="BQ957" s="16"/>
      <c r="BS957" s="15"/>
      <c r="BT957" s="16"/>
      <c r="BV957" s="15"/>
      <c r="BW957" s="16"/>
      <c r="BY957" s="15"/>
      <c r="BZ957" s="16"/>
      <c r="CB957" s="15"/>
      <c r="CC957" s="16"/>
      <c r="CE957" s="15"/>
      <c r="CF957" s="16"/>
      <c r="CH957" s="15"/>
      <c r="CI957" s="16"/>
      <c r="CK957" s="234"/>
      <c r="CL957" s="235"/>
      <c r="CN957" s="15"/>
      <c r="CO957" s="16"/>
    </row>
    <row r="958" spans="1:93" ht="24.95" customHeight="1">
      <c r="A958" s="407" t="str">
        <f ca="1">IFERROR(IF(INDIRECT($A$14&amp;ROW())&lt;&gt;"",COUNTIF(Summary!$B$30:$B$1105,INDIRECT($A$14&amp;ROW())),""),"")</f>
        <v/>
      </c>
      <c r="B958" s="34"/>
      <c r="C958" s="16"/>
      <c r="E958" s="15"/>
      <c r="F958" s="16"/>
      <c r="H958" s="15"/>
      <c r="I958" s="16"/>
      <c r="K958" s="15"/>
      <c r="L958" s="16"/>
      <c r="N958" s="15"/>
      <c r="O958" s="16"/>
      <c r="Q958" s="15"/>
      <c r="R958" s="16"/>
      <c r="T958" s="15"/>
      <c r="U958" s="16"/>
      <c r="W958" s="15"/>
      <c r="X958" s="16"/>
      <c r="Z958" s="15"/>
      <c r="AA958" s="16"/>
      <c r="AC958" s="15"/>
      <c r="AD958" s="16"/>
      <c r="AF958" s="15"/>
      <c r="AG958" s="16"/>
      <c r="AI958" s="15"/>
      <c r="AJ958" s="16"/>
      <c r="AL958" s="15"/>
      <c r="AM958" s="16"/>
      <c r="AO958" s="15"/>
      <c r="AP958" s="16"/>
      <c r="AR958" s="15"/>
      <c r="AS958" s="16"/>
      <c r="AU958" s="15"/>
      <c r="AV958" s="16"/>
      <c r="AX958" s="15"/>
      <c r="AY958" s="400"/>
      <c r="BA958" s="403"/>
      <c r="BB958" s="404"/>
      <c r="BD958" s="403"/>
      <c r="BE958" s="404"/>
      <c r="BG958" s="15"/>
      <c r="BH958" s="16"/>
      <c r="BJ958" s="15"/>
      <c r="BK958" s="45"/>
      <c r="BM958" s="15"/>
      <c r="BN958" s="16"/>
      <c r="BP958" s="15"/>
      <c r="BQ958" s="16"/>
      <c r="BS958" s="15"/>
      <c r="BT958" s="16"/>
      <c r="BV958" s="15"/>
      <c r="BW958" s="16"/>
      <c r="BY958" s="15"/>
      <c r="BZ958" s="16"/>
      <c r="CB958" s="15"/>
      <c r="CC958" s="16"/>
      <c r="CE958" s="15"/>
      <c r="CF958" s="16"/>
      <c r="CH958" s="15"/>
      <c r="CI958" s="16"/>
      <c r="CK958" s="234"/>
      <c r="CL958" s="235"/>
      <c r="CN958" s="15"/>
      <c r="CO958" s="16"/>
    </row>
    <row r="959" spans="1:93" ht="24.95" customHeight="1">
      <c r="A959" s="407" t="str">
        <f ca="1">IFERROR(IF(INDIRECT($A$14&amp;ROW())&lt;&gt;"",COUNTIF(Summary!$B$30:$B$1105,INDIRECT($A$14&amp;ROW())),""),"")</f>
        <v/>
      </c>
      <c r="B959" s="34"/>
      <c r="C959" s="16"/>
      <c r="E959" s="15"/>
      <c r="F959" s="16"/>
      <c r="H959" s="15"/>
      <c r="I959" s="16"/>
      <c r="K959" s="15"/>
      <c r="L959" s="16"/>
      <c r="N959" s="15"/>
      <c r="O959" s="16"/>
      <c r="Q959" s="15"/>
      <c r="R959" s="16"/>
      <c r="T959" s="15"/>
      <c r="U959" s="16"/>
      <c r="W959" s="15"/>
      <c r="X959" s="16"/>
      <c r="Z959" s="15"/>
      <c r="AA959" s="16"/>
      <c r="AC959" s="15"/>
      <c r="AD959" s="16"/>
      <c r="AF959" s="15"/>
      <c r="AG959" s="16"/>
      <c r="AI959" s="15"/>
      <c r="AJ959" s="16"/>
      <c r="AL959" s="15"/>
      <c r="AM959" s="16"/>
      <c r="AO959" s="15"/>
      <c r="AP959" s="16"/>
      <c r="AR959" s="15"/>
      <c r="AS959" s="16"/>
      <c r="AU959" s="15"/>
      <c r="AV959" s="16"/>
      <c r="AX959" s="15"/>
      <c r="AY959" s="400"/>
      <c r="BA959" s="403"/>
      <c r="BB959" s="404"/>
      <c r="BD959" s="403"/>
      <c r="BE959" s="404"/>
      <c r="BG959" s="15"/>
      <c r="BH959" s="16"/>
      <c r="BJ959" s="15"/>
      <c r="BK959" s="45"/>
      <c r="BM959" s="15"/>
      <c r="BN959" s="16"/>
      <c r="BP959" s="15"/>
      <c r="BQ959" s="16"/>
      <c r="BS959" s="15"/>
      <c r="BT959" s="16"/>
      <c r="BV959" s="15"/>
      <c r="BW959" s="16"/>
      <c r="BY959" s="15"/>
      <c r="BZ959" s="16"/>
      <c r="CB959" s="15"/>
      <c r="CC959" s="16"/>
      <c r="CE959" s="15"/>
      <c r="CF959" s="16"/>
      <c r="CH959" s="15"/>
      <c r="CI959" s="16"/>
      <c r="CK959" s="234"/>
      <c r="CL959" s="235"/>
      <c r="CN959" s="15"/>
      <c r="CO959" s="16"/>
    </row>
    <row r="960" spans="1:93" ht="24.95" customHeight="1">
      <c r="A960" s="407" t="str">
        <f ca="1">IFERROR(IF(INDIRECT($A$14&amp;ROW())&lt;&gt;"",COUNTIF(Summary!$B$30:$B$1105,INDIRECT($A$14&amp;ROW())),""),"")</f>
        <v/>
      </c>
      <c r="B960" s="34"/>
      <c r="C960" s="16"/>
      <c r="E960" s="15"/>
      <c r="F960" s="16"/>
      <c r="H960" s="15"/>
      <c r="I960" s="16"/>
      <c r="K960" s="15"/>
      <c r="L960" s="16"/>
      <c r="N960" s="15"/>
      <c r="O960" s="16"/>
      <c r="Q960" s="15"/>
      <c r="R960" s="16"/>
      <c r="T960" s="15"/>
      <c r="U960" s="16"/>
      <c r="W960" s="15"/>
      <c r="X960" s="16"/>
      <c r="Z960" s="15"/>
      <c r="AA960" s="16"/>
      <c r="AC960" s="15"/>
      <c r="AD960" s="16"/>
      <c r="AF960" s="15"/>
      <c r="AG960" s="16"/>
      <c r="AI960" s="15"/>
      <c r="AJ960" s="16"/>
      <c r="AL960" s="15"/>
      <c r="AM960" s="16"/>
      <c r="AO960" s="15"/>
      <c r="AP960" s="16"/>
      <c r="AR960" s="15"/>
      <c r="AS960" s="16"/>
      <c r="AU960" s="15"/>
      <c r="AV960" s="16"/>
      <c r="AX960" s="15"/>
      <c r="AY960" s="400"/>
      <c r="BA960" s="403"/>
      <c r="BB960" s="404"/>
      <c r="BD960" s="403"/>
      <c r="BE960" s="404"/>
      <c r="BG960" s="15"/>
      <c r="BH960" s="16"/>
      <c r="BJ960" s="15"/>
      <c r="BK960" s="45"/>
      <c r="BM960" s="15"/>
      <c r="BN960" s="16"/>
      <c r="BP960" s="15"/>
      <c r="BQ960" s="16"/>
      <c r="BS960" s="15"/>
      <c r="BT960" s="16"/>
      <c r="BV960" s="15"/>
      <c r="BW960" s="16"/>
      <c r="BY960" s="15"/>
      <c r="BZ960" s="16"/>
      <c r="CB960" s="15"/>
      <c r="CC960" s="16"/>
      <c r="CE960" s="15"/>
      <c r="CF960" s="16"/>
      <c r="CH960" s="15"/>
      <c r="CI960" s="16"/>
      <c r="CK960" s="234"/>
      <c r="CL960" s="235"/>
      <c r="CN960" s="15"/>
      <c r="CO960" s="16"/>
    </row>
    <row r="961" spans="1:93" ht="24.95" customHeight="1">
      <c r="A961" s="407" t="str">
        <f ca="1">IFERROR(IF(INDIRECT($A$14&amp;ROW())&lt;&gt;"",COUNTIF(Summary!$B$30:$B$1105,INDIRECT($A$14&amp;ROW())),""),"")</f>
        <v/>
      </c>
      <c r="B961" s="34"/>
      <c r="C961" s="16"/>
      <c r="E961" s="15"/>
      <c r="F961" s="16"/>
      <c r="H961" s="15"/>
      <c r="I961" s="16"/>
      <c r="K961" s="15"/>
      <c r="L961" s="16"/>
      <c r="N961" s="15"/>
      <c r="O961" s="16"/>
      <c r="Q961" s="15"/>
      <c r="R961" s="16"/>
      <c r="T961" s="15"/>
      <c r="U961" s="16"/>
      <c r="W961" s="15"/>
      <c r="X961" s="16"/>
      <c r="Z961" s="15"/>
      <c r="AA961" s="16"/>
      <c r="AC961" s="15"/>
      <c r="AD961" s="16"/>
      <c r="AF961" s="15"/>
      <c r="AG961" s="16"/>
      <c r="AI961" s="15"/>
      <c r="AJ961" s="16"/>
      <c r="AL961" s="15"/>
      <c r="AM961" s="16"/>
      <c r="AO961" s="15"/>
      <c r="AP961" s="16"/>
      <c r="AR961" s="15"/>
      <c r="AS961" s="16"/>
      <c r="AU961" s="15"/>
      <c r="AV961" s="16"/>
      <c r="AX961" s="15"/>
      <c r="AY961" s="400"/>
      <c r="BA961" s="403"/>
      <c r="BB961" s="404"/>
      <c r="BD961" s="403"/>
      <c r="BE961" s="404"/>
      <c r="BG961" s="15"/>
      <c r="BH961" s="16"/>
      <c r="BJ961" s="15"/>
      <c r="BK961" s="45"/>
      <c r="BM961" s="15"/>
      <c r="BN961" s="16"/>
      <c r="BP961" s="15"/>
      <c r="BQ961" s="16"/>
      <c r="BS961" s="15"/>
      <c r="BT961" s="16"/>
      <c r="BV961" s="15"/>
      <c r="BW961" s="16"/>
      <c r="BY961" s="15"/>
      <c r="BZ961" s="16"/>
      <c r="CB961" s="15"/>
      <c r="CC961" s="16"/>
      <c r="CE961" s="15"/>
      <c r="CF961" s="16"/>
      <c r="CH961" s="15"/>
      <c r="CI961" s="16"/>
      <c r="CK961" s="234"/>
      <c r="CL961" s="235"/>
      <c r="CN961" s="15"/>
      <c r="CO961" s="16"/>
    </row>
    <row r="962" spans="1:93" ht="24.95" customHeight="1">
      <c r="A962" s="407" t="str">
        <f ca="1">IFERROR(IF(INDIRECT($A$14&amp;ROW())&lt;&gt;"",COUNTIF(Summary!$B$30:$B$1105,INDIRECT($A$14&amp;ROW())),""),"")</f>
        <v/>
      </c>
      <c r="B962" s="34"/>
      <c r="C962" s="16"/>
      <c r="E962" s="15"/>
      <c r="F962" s="16"/>
      <c r="H962" s="15"/>
      <c r="I962" s="16"/>
      <c r="K962" s="15"/>
      <c r="L962" s="16"/>
      <c r="N962" s="15"/>
      <c r="O962" s="16"/>
      <c r="Q962" s="15"/>
      <c r="R962" s="16"/>
      <c r="T962" s="15"/>
      <c r="U962" s="16"/>
      <c r="W962" s="15"/>
      <c r="X962" s="16"/>
      <c r="Z962" s="15"/>
      <c r="AA962" s="16"/>
      <c r="AC962" s="15"/>
      <c r="AD962" s="16"/>
      <c r="AF962" s="15"/>
      <c r="AG962" s="16"/>
      <c r="AI962" s="15"/>
      <c r="AJ962" s="16"/>
      <c r="AL962" s="15"/>
      <c r="AM962" s="16"/>
      <c r="AO962" s="15"/>
      <c r="AP962" s="16"/>
      <c r="AR962" s="15"/>
      <c r="AS962" s="16"/>
      <c r="AU962" s="15"/>
      <c r="AV962" s="16"/>
      <c r="AX962" s="15"/>
      <c r="AY962" s="400"/>
      <c r="BA962" s="403"/>
      <c r="BB962" s="404"/>
      <c r="BD962" s="405"/>
      <c r="BE962" s="406"/>
      <c r="BG962" s="15"/>
      <c r="BH962" s="16"/>
      <c r="BJ962" s="15"/>
      <c r="BK962" s="45"/>
      <c r="BM962" s="15"/>
      <c r="BN962" s="16"/>
      <c r="BP962" s="15"/>
      <c r="BQ962" s="16"/>
      <c r="BS962" s="15"/>
      <c r="BT962" s="16"/>
      <c r="BV962" s="15"/>
      <c r="BW962" s="16"/>
      <c r="BY962" s="15"/>
      <c r="BZ962" s="16"/>
      <c r="CB962" s="15"/>
      <c r="CC962" s="16"/>
      <c r="CE962" s="15"/>
      <c r="CF962" s="16"/>
      <c r="CH962" s="15"/>
      <c r="CI962" s="16"/>
      <c r="CK962" s="234"/>
      <c r="CL962" s="235"/>
      <c r="CN962" s="15"/>
      <c r="CO962" s="16"/>
    </row>
    <row r="963" spans="1:93" ht="24.95" customHeight="1">
      <c r="A963" s="407" t="str">
        <f ca="1">IFERROR(IF(INDIRECT($A$14&amp;ROW())&lt;&gt;"",COUNTIF(Summary!$B$30:$B$1105,INDIRECT($A$14&amp;ROW())),""),"")</f>
        <v/>
      </c>
      <c r="B963" s="34"/>
      <c r="C963" s="16"/>
      <c r="E963" s="15"/>
      <c r="F963" s="16"/>
      <c r="H963" s="15"/>
      <c r="I963" s="16"/>
      <c r="K963" s="15"/>
      <c r="L963" s="16"/>
      <c r="N963" s="15"/>
      <c r="O963" s="16"/>
      <c r="Q963" s="15"/>
      <c r="R963" s="16"/>
      <c r="T963" s="15"/>
      <c r="U963" s="16"/>
      <c r="W963" s="15"/>
      <c r="X963" s="16"/>
      <c r="Z963" s="15"/>
      <c r="AA963" s="16"/>
      <c r="AC963" s="15"/>
      <c r="AD963" s="16"/>
      <c r="AF963" s="15"/>
      <c r="AG963" s="16"/>
      <c r="AI963" s="15"/>
      <c r="AJ963" s="16"/>
      <c r="AL963" s="15"/>
      <c r="AM963" s="16"/>
      <c r="AO963" s="15"/>
      <c r="AP963" s="16"/>
      <c r="AR963" s="15"/>
      <c r="AS963" s="16"/>
      <c r="AU963" s="15"/>
      <c r="AV963" s="16"/>
      <c r="AX963" s="15"/>
      <c r="AY963" s="400"/>
      <c r="BA963" s="403"/>
      <c r="BB963" s="404"/>
      <c r="BD963" s="15"/>
      <c r="BE963" s="16"/>
      <c r="BG963" s="15"/>
      <c r="BH963" s="16"/>
      <c r="BJ963" s="15"/>
      <c r="BK963" s="45"/>
      <c r="BM963" s="15"/>
      <c r="BN963" s="16"/>
      <c r="BP963" s="15"/>
      <c r="BQ963" s="16"/>
      <c r="BS963" s="15"/>
      <c r="BT963" s="16"/>
      <c r="BV963" s="15"/>
      <c r="BW963" s="16"/>
      <c r="BY963" s="15"/>
      <c r="BZ963" s="16"/>
      <c r="CB963" s="15"/>
      <c r="CC963" s="16"/>
      <c r="CE963" s="15"/>
      <c r="CF963" s="16"/>
      <c r="CH963" s="15"/>
      <c r="CI963" s="16"/>
      <c r="CK963" s="234"/>
      <c r="CL963" s="235"/>
      <c r="CN963" s="15"/>
      <c r="CO963" s="16"/>
    </row>
    <row r="964" spans="1:93" ht="24.95" customHeight="1">
      <c r="A964" s="407" t="str">
        <f ca="1">IFERROR(IF(INDIRECT($A$14&amp;ROW())&lt;&gt;"",COUNTIF(Summary!$B$30:$B$1105,INDIRECT($A$14&amp;ROW())),""),"")</f>
        <v/>
      </c>
      <c r="B964" s="34"/>
      <c r="C964" s="16"/>
      <c r="E964" s="15"/>
      <c r="F964" s="16"/>
      <c r="H964" s="15"/>
      <c r="I964" s="16"/>
      <c r="K964" s="15"/>
      <c r="L964" s="16"/>
      <c r="N964" s="15"/>
      <c r="O964" s="16"/>
      <c r="Q964" s="15"/>
      <c r="R964" s="16"/>
      <c r="T964" s="15"/>
      <c r="U964" s="16"/>
      <c r="W964" s="15"/>
      <c r="X964" s="16"/>
      <c r="Z964" s="15"/>
      <c r="AA964" s="16"/>
      <c r="AC964" s="15"/>
      <c r="AD964" s="16"/>
      <c r="AF964" s="15"/>
      <c r="AG964" s="16"/>
      <c r="AI964" s="15"/>
      <c r="AJ964" s="16"/>
      <c r="AL964" s="15"/>
      <c r="AM964" s="16"/>
      <c r="AO964" s="15"/>
      <c r="AP964" s="16"/>
      <c r="AR964" s="15"/>
      <c r="AS964" s="16"/>
      <c r="AU964" s="15"/>
      <c r="AV964" s="16"/>
      <c r="AX964" s="15"/>
      <c r="AY964" s="400"/>
      <c r="BA964" s="403"/>
      <c r="BB964" s="404"/>
      <c r="BD964" s="15"/>
      <c r="BE964" s="16"/>
      <c r="BG964" s="15"/>
      <c r="BH964" s="16"/>
      <c r="BJ964" s="15"/>
      <c r="BK964" s="45"/>
      <c r="BM964" s="15"/>
      <c r="BN964" s="16"/>
      <c r="BP964" s="15"/>
      <c r="BQ964" s="16"/>
      <c r="BS964" s="15"/>
      <c r="BT964" s="16"/>
      <c r="BV964" s="15"/>
      <c r="BW964" s="16"/>
      <c r="BY964" s="15"/>
      <c r="BZ964" s="16"/>
      <c r="CB964" s="15"/>
      <c r="CC964" s="16"/>
      <c r="CE964" s="15"/>
      <c r="CF964" s="16"/>
      <c r="CH964" s="15"/>
      <c r="CI964" s="16"/>
      <c r="CK964" s="234"/>
      <c r="CL964" s="235"/>
      <c r="CN964" s="15"/>
      <c r="CO964" s="16"/>
    </row>
    <row r="965" spans="1:93" ht="24.95" customHeight="1">
      <c r="A965" s="407" t="str">
        <f ca="1">IFERROR(IF(INDIRECT($A$14&amp;ROW())&lt;&gt;"",COUNTIF(Summary!$B$30:$B$1105,INDIRECT($A$14&amp;ROW())),""),"")</f>
        <v/>
      </c>
      <c r="B965" s="34"/>
      <c r="C965" s="16"/>
      <c r="E965" s="15"/>
      <c r="F965" s="16"/>
      <c r="H965" s="15"/>
      <c r="I965" s="16"/>
      <c r="K965" s="15"/>
      <c r="L965" s="16"/>
      <c r="N965" s="15"/>
      <c r="O965" s="16"/>
      <c r="Q965" s="15"/>
      <c r="R965" s="16"/>
      <c r="T965" s="15"/>
      <c r="U965" s="16"/>
      <c r="W965" s="15"/>
      <c r="X965" s="16"/>
      <c r="Z965" s="15"/>
      <c r="AA965" s="16"/>
      <c r="AC965" s="15"/>
      <c r="AD965" s="16"/>
      <c r="AF965" s="15"/>
      <c r="AG965" s="16"/>
      <c r="AI965" s="15"/>
      <c r="AJ965" s="16"/>
      <c r="AL965" s="15"/>
      <c r="AM965" s="16"/>
      <c r="AO965" s="15"/>
      <c r="AP965" s="16"/>
      <c r="AR965" s="15"/>
      <c r="AS965" s="16"/>
      <c r="AU965" s="15"/>
      <c r="AV965" s="16"/>
      <c r="AX965" s="15"/>
      <c r="AY965" s="400"/>
      <c r="BA965" s="403"/>
      <c r="BB965" s="404"/>
      <c r="BD965" s="15"/>
      <c r="BE965" s="16"/>
      <c r="BG965" s="15"/>
      <c r="BH965" s="16"/>
      <c r="BJ965" s="15"/>
      <c r="BK965" s="45"/>
      <c r="BM965" s="15"/>
      <c r="BN965" s="16"/>
      <c r="BP965" s="15"/>
      <c r="BQ965" s="16"/>
      <c r="BS965" s="15"/>
      <c r="BT965" s="16"/>
      <c r="BV965" s="15"/>
      <c r="BW965" s="16"/>
      <c r="BY965" s="15"/>
      <c r="BZ965" s="16"/>
      <c r="CB965" s="15"/>
      <c r="CC965" s="16"/>
      <c r="CE965" s="15"/>
      <c r="CF965" s="16"/>
      <c r="CH965" s="15"/>
      <c r="CI965" s="16"/>
      <c r="CK965" s="234"/>
      <c r="CL965" s="235"/>
      <c r="CN965" s="15"/>
      <c r="CO965" s="16"/>
    </row>
    <row r="966" spans="1:93" ht="24.95" customHeight="1">
      <c r="A966" s="407" t="str">
        <f ca="1">IFERROR(IF(INDIRECT($A$14&amp;ROW())&lt;&gt;"",COUNTIF(Summary!$B$30:$B$1105,INDIRECT($A$14&amp;ROW())),""),"")</f>
        <v/>
      </c>
      <c r="B966" s="34"/>
      <c r="C966" s="16"/>
      <c r="E966" s="15"/>
      <c r="F966" s="16"/>
      <c r="H966" s="15"/>
      <c r="I966" s="16"/>
      <c r="K966" s="15"/>
      <c r="L966" s="16"/>
      <c r="N966" s="15"/>
      <c r="O966" s="16"/>
      <c r="Q966" s="15"/>
      <c r="R966" s="16"/>
      <c r="T966" s="15"/>
      <c r="U966" s="16"/>
      <c r="W966" s="15"/>
      <c r="X966" s="16"/>
      <c r="Z966" s="15"/>
      <c r="AA966" s="16"/>
      <c r="AC966" s="15"/>
      <c r="AD966" s="16"/>
      <c r="AF966" s="15"/>
      <c r="AG966" s="16"/>
      <c r="AI966" s="15"/>
      <c r="AJ966" s="16"/>
      <c r="AL966" s="15"/>
      <c r="AM966" s="16"/>
      <c r="AO966" s="15"/>
      <c r="AP966" s="16"/>
      <c r="AR966" s="15"/>
      <c r="AS966" s="16"/>
      <c r="AU966" s="15"/>
      <c r="AV966" s="16"/>
      <c r="AX966" s="15"/>
      <c r="AY966" s="400"/>
      <c r="BA966" s="403"/>
      <c r="BB966" s="404"/>
      <c r="BD966" s="15"/>
      <c r="BE966" s="16"/>
      <c r="BG966" s="15"/>
      <c r="BH966" s="16"/>
      <c r="BJ966" s="15"/>
      <c r="BK966" s="45"/>
      <c r="BM966" s="15"/>
      <c r="BN966" s="16"/>
      <c r="BP966" s="15"/>
      <c r="BQ966" s="16"/>
      <c r="BS966" s="15"/>
      <c r="BT966" s="16"/>
      <c r="BV966" s="15"/>
      <c r="BW966" s="16"/>
      <c r="BY966" s="15"/>
      <c r="BZ966" s="16"/>
      <c r="CB966" s="15"/>
      <c r="CC966" s="16"/>
      <c r="CE966" s="15"/>
      <c r="CF966" s="16"/>
      <c r="CH966" s="15"/>
      <c r="CI966" s="16"/>
      <c r="CK966" s="234"/>
      <c r="CL966" s="235"/>
      <c r="CN966" s="15"/>
      <c r="CO966" s="16"/>
    </row>
    <row r="967" spans="1:93" ht="24.95" customHeight="1">
      <c r="A967" s="407" t="str">
        <f ca="1">IFERROR(IF(INDIRECT($A$14&amp;ROW())&lt;&gt;"",COUNTIF(Summary!$B$30:$B$1105,INDIRECT($A$14&amp;ROW())),""),"")</f>
        <v/>
      </c>
      <c r="B967" s="34"/>
      <c r="C967" s="16"/>
      <c r="E967" s="15"/>
      <c r="F967" s="16"/>
      <c r="H967" s="15"/>
      <c r="I967" s="16"/>
      <c r="K967" s="15"/>
      <c r="L967" s="16"/>
      <c r="N967" s="15"/>
      <c r="O967" s="16"/>
      <c r="Q967" s="15"/>
      <c r="R967" s="16"/>
      <c r="T967" s="15"/>
      <c r="U967" s="16"/>
      <c r="W967" s="15"/>
      <c r="X967" s="16"/>
      <c r="Z967" s="15"/>
      <c r="AA967" s="16"/>
      <c r="AC967" s="15"/>
      <c r="AD967" s="16"/>
      <c r="AF967" s="15"/>
      <c r="AG967" s="16"/>
      <c r="AI967" s="15"/>
      <c r="AJ967" s="16"/>
      <c r="AL967" s="15"/>
      <c r="AM967" s="16"/>
      <c r="AO967" s="15"/>
      <c r="AP967" s="16"/>
      <c r="AR967" s="15"/>
      <c r="AS967" s="16"/>
      <c r="AU967" s="15"/>
      <c r="AV967" s="16"/>
      <c r="AX967" s="15"/>
      <c r="AY967" s="400"/>
      <c r="BA967" s="403"/>
      <c r="BB967" s="404"/>
      <c r="BD967" s="15"/>
      <c r="BE967" s="16"/>
      <c r="BG967" s="15"/>
      <c r="BH967" s="16"/>
      <c r="BJ967" s="15"/>
      <c r="BK967" s="45"/>
      <c r="BM967" s="15"/>
      <c r="BN967" s="16"/>
      <c r="BP967" s="15"/>
      <c r="BQ967" s="16"/>
      <c r="BS967" s="15"/>
      <c r="BT967" s="16"/>
      <c r="BV967" s="15"/>
      <c r="BW967" s="16"/>
      <c r="BY967" s="15"/>
      <c r="BZ967" s="16"/>
      <c r="CB967" s="15"/>
      <c r="CC967" s="16"/>
      <c r="CE967" s="15"/>
      <c r="CF967" s="16"/>
      <c r="CH967" s="15"/>
      <c r="CI967" s="16"/>
      <c r="CK967" s="234"/>
      <c r="CL967" s="235"/>
      <c r="CN967" s="15"/>
      <c r="CO967" s="16"/>
    </row>
    <row r="968" spans="1:93" ht="24.95" customHeight="1">
      <c r="A968" s="407" t="str">
        <f ca="1">IFERROR(IF(INDIRECT($A$14&amp;ROW())&lt;&gt;"",COUNTIF(Summary!$B$30:$B$1105,INDIRECT($A$14&amp;ROW())),""),"")</f>
        <v/>
      </c>
      <c r="B968" s="34"/>
      <c r="C968" s="16"/>
      <c r="E968" s="15"/>
      <c r="F968" s="16"/>
      <c r="H968" s="15"/>
      <c r="I968" s="16"/>
      <c r="K968" s="15"/>
      <c r="L968" s="16"/>
      <c r="N968" s="15"/>
      <c r="O968" s="16"/>
      <c r="Q968" s="15"/>
      <c r="R968" s="16"/>
      <c r="T968" s="15"/>
      <c r="U968" s="16"/>
      <c r="W968" s="15"/>
      <c r="X968" s="16"/>
      <c r="Z968" s="15"/>
      <c r="AA968" s="16"/>
      <c r="AC968" s="15"/>
      <c r="AD968" s="16"/>
      <c r="AF968" s="15"/>
      <c r="AG968" s="16"/>
      <c r="AI968" s="15"/>
      <c r="AJ968" s="16"/>
      <c r="AL968" s="15"/>
      <c r="AM968" s="16"/>
      <c r="AO968" s="15"/>
      <c r="AP968" s="16"/>
      <c r="AR968" s="15"/>
      <c r="AS968" s="16"/>
      <c r="AU968" s="15"/>
      <c r="AV968" s="16"/>
      <c r="AX968" s="15"/>
      <c r="AY968" s="400"/>
      <c r="BA968" s="403"/>
      <c r="BB968" s="404"/>
      <c r="BD968" s="15"/>
      <c r="BE968" s="16"/>
      <c r="BG968" s="15"/>
      <c r="BH968" s="16"/>
      <c r="BJ968" s="15"/>
      <c r="BK968" s="45"/>
      <c r="BM968" s="15"/>
      <c r="BN968" s="16"/>
      <c r="BP968" s="15"/>
      <c r="BQ968" s="16"/>
      <c r="BS968" s="15"/>
      <c r="BT968" s="16"/>
      <c r="BV968" s="15"/>
      <c r="BW968" s="16"/>
      <c r="BY968" s="15"/>
      <c r="BZ968" s="16"/>
      <c r="CB968" s="15"/>
      <c r="CC968" s="16"/>
      <c r="CE968" s="15"/>
      <c r="CF968" s="16"/>
      <c r="CH968" s="15"/>
      <c r="CI968" s="16"/>
      <c r="CK968" s="234"/>
      <c r="CL968" s="235"/>
      <c r="CN968" s="15"/>
      <c r="CO968" s="16"/>
    </row>
    <row r="969" spans="1:93" ht="24.95" customHeight="1">
      <c r="A969" s="407" t="str">
        <f ca="1">IFERROR(IF(INDIRECT($A$14&amp;ROW())&lt;&gt;"",COUNTIF(Summary!$B$30:$B$1105,INDIRECT($A$14&amp;ROW())),""),"")</f>
        <v/>
      </c>
      <c r="B969" s="34"/>
      <c r="C969" s="16"/>
      <c r="E969" s="15"/>
      <c r="F969" s="16"/>
      <c r="H969" s="15"/>
      <c r="I969" s="16"/>
      <c r="K969" s="15"/>
      <c r="L969" s="16"/>
      <c r="N969" s="15"/>
      <c r="O969" s="16"/>
      <c r="Q969" s="15"/>
      <c r="R969" s="16"/>
      <c r="T969" s="15"/>
      <c r="U969" s="16"/>
      <c r="W969" s="15"/>
      <c r="X969" s="16"/>
      <c r="Z969" s="15"/>
      <c r="AA969" s="16"/>
      <c r="AC969" s="15"/>
      <c r="AD969" s="16"/>
      <c r="AF969" s="15"/>
      <c r="AG969" s="16"/>
      <c r="AI969" s="15"/>
      <c r="AJ969" s="16"/>
      <c r="AL969" s="15"/>
      <c r="AM969" s="16"/>
      <c r="AO969" s="15"/>
      <c r="AP969" s="16"/>
      <c r="AR969" s="15"/>
      <c r="AS969" s="16"/>
      <c r="AU969" s="15"/>
      <c r="AV969" s="16"/>
      <c r="AX969" s="15"/>
      <c r="AY969" s="400"/>
      <c r="BA969" s="403"/>
      <c r="BB969" s="404"/>
      <c r="BD969" s="15"/>
      <c r="BE969" s="16"/>
      <c r="BG969" s="15"/>
      <c r="BH969" s="16"/>
      <c r="BJ969" s="15"/>
      <c r="BK969" s="45"/>
      <c r="BM969" s="15"/>
      <c r="BN969" s="16"/>
      <c r="BP969" s="15"/>
      <c r="BQ969" s="16"/>
      <c r="BS969" s="15"/>
      <c r="BT969" s="16"/>
      <c r="BV969" s="15"/>
      <c r="BW969" s="16"/>
      <c r="BY969" s="15"/>
      <c r="BZ969" s="16"/>
      <c r="CB969" s="15"/>
      <c r="CC969" s="16"/>
      <c r="CE969" s="15"/>
      <c r="CF969" s="16"/>
      <c r="CH969" s="15"/>
      <c r="CI969" s="16"/>
      <c r="CK969" s="234"/>
      <c r="CL969" s="235"/>
      <c r="CN969" s="15"/>
      <c r="CO969" s="16"/>
    </row>
    <row r="970" spans="1:93" ht="24.95" customHeight="1">
      <c r="A970" s="407" t="str">
        <f ca="1">IFERROR(IF(INDIRECT($A$14&amp;ROW())&lt;&gt;"",COUNTIF(Summary!$B$30:$B$1105,INDIRECT($A$14&amp;ROW())),""),"")</f>
        <v/>
      </c>
      <c r="B970" s="34"/>
      <c r="C970" s="16"/>
      <c r="E970" s="15"/>
      <c r="F970" s="16"/>
      <c r="H970" s="15"/>
      <c r="I970" s="16"/>
      <c r="K970" s="15"/>
      <c r="L970" s="16"/>
      <c r="N970" s="15"/>
      <c r="O970" s="16"/>
      <c r="Q970" s="15"/>
      <c r="R970" s="16"/>
      <c r="T970" s="15"/>
      <c r="U970" s="16"/>
      <c r="W970" s="15"/>
      <c r="X970" s="16"/>
      <c r="Z970" s="15"/>
      <c r="AA970" s="16"/>
      <c r="AC970" s="15"/>
      <c r="AD970" s="16"/>
      <c r="AF970" s="15"/>
      <c r="AG970" s="16"/>
      <c r="AI970" s="15"/>
      <c r="AJ970" s="16"/>
      <c r="AL970" s="15"/>
      <c r="AM970" s="16"/>
      <c r="AO970" s="15"/>
      <c r="AP970" s="16"/>
      <c r="AR970" s="15"/>
      <c r="AS970" s="16"/>
      <c r="AU970" s="15"/>
      <c r="AV970" s="16"/>
      <c r="AX970" s="15"/>
      <c r="AY970" s="400"/>
      <c r="BA970" s="403"/>
      <c r="BB970" s="404"/>
      <c r="BD970" s="15"/>
      <c r="BE970" s="16"/>
      <c r="BG970" s="15"/>
      <c r="BH970" s="16"/>
      <c r="BJ970" s="15"/>
      <c r="BK970" s="45"/>
      <c r="BM970" s="15"/>
      <c r="BN970" s="16"/>
      <c r="BP970" s="15"/>
      <c r="BQ970" s="16"/>
      <c r="BS970" s="15"/>
      <c r="BT970" s="16"/>
      <c r="BV970" s="15"/>
      <c r="BW970" s="16"/>
      <c r="BY970" s="15"/>
      <c r="BZ970" s="16"/>
      <c r="CB970" s="15"/>
      <c r="CC970" s="16"/>
      <c r="CE970" s="15"/>
      <c r="CF970" s="16"/>
      <c r="CH970" s="15"/>
      <c r="CI970" s="16"/>
      <c r="CK970" s="234"/>
      <c r="CL970" s="235"/>
      <c r="CN970" s="15"/>
      <c r="CO970" s="16"/>
    </row>
    <row r="971" spans="1:93" ht="24.95" customHeight="1">
      <c r="A971" s="407" t="str">
        <f ca="1">IFERROR(IF(INDIRECT($A$14&amp;ROW())&lt;&gt;"",COUNTIF(Summary!$B$30:$B$1105,INDIRECT($A$14&amp;ROW())),""),"")</f>
        <v/>
      </c>
      <c r="B971" s="34"/>
      <c r="C971" s="16"/>
      <c r="E971" s="15"/>
      <c r="F971" s="16"/>
      <c r="H971" s="15"/>
      <c r="I971" s="16"/>
      <c r="K971" s="15"/>
      <c r="L971" s="16"/>
      <c r="N971" s="15"/>
      <c r="O971" s="16"/>
      <c r="Q971" s="15"/>
      <c r="R971" s="16"/>
      <c r="T971" s="15"/>
      <c r="U971" s="16"/>
      <c r="W971" s="15"/>
      <c r="X971" s="16"/>
      <c r="Z971" s="15"/>
      <c r="AA971" s="16"/>
      <c r="AC971" s="15"/>
      <c r="AD971" s="16"/>
      <c r="AF971" s="15"/>
      <c r="AG971" s="16"/>
      <c r="AI971" s="15"/>
      <c r="AJ971" s="16"/>
      <c r="AL971" s="15"/>
      <c r="AM971" s="16"/>
      <c r="AO971" s="15"/>
      <c r="AP971" s="16"/>
      <c r="AR971" s="15"/>
      <c r="AS971" s="16"/>
      <c r="AU971" s="15"/>
      <c r="AV971" s="16"/>
      <c r="AX971" s="15"/>
      <c r="AY971" s="400"/>
      <c r="BA971" s="403"/>
      <c r="BB971" s="404"/>
      <c r="BD971" s="15"/>
      <c r="BE971" s="16"/>
      <c r="BG971" s="15"/>
      <c r="BH971" s="16"/>
      <c r="BJ971" s="15"/>
      <c r="BK971" s="45"/>
      <c r="BM971" s="15"/>
      <c r="BN971" s="16"/>
      <c r="BP971" s="15"/>
      <c r="BQ971" s="16"/>
      <c r="BS971" s="15"/>
      <c r="BT971" s="16"/>
      <c r="BV971" s="15"/>
      <c r="BW971" s="16"/>
      <c r="BY971" s="15"/>
      <c r="BZ971" s="16"/>
      <c r="CB971" s="15"/>
      <c r="CC971" s="16"/>
      <c r="CE971" s="15"/>
      <c r="CF971" s="16"/>
      <c r="CH971" s="15"/>
      <c r="CI971" s="16"/>
      <c r="CK971" s="234"/>
      <c r="CL971" s="235"/>
      <c r="CN971" s="15"/>
      <c r="CO971" s="16"/>
    </row>
    <row r="972" spans="1:93" ht="24.95" customHeight="1">
      <c r="A972" s="407" t="str">
        <f ca="1">IFERROR(IF(INDIRECT($A$14&amp;ROW())&lt;&gt;"",COUNTIF(Summary!$B$30:$B$1105,INDIRECT($A$14&amp;ROW())),""),"")</f>
        <v/>
      </c>
      <c r="B972" s="34"/>
      <c r="C972" s="16"/>
      <c r="E972" s="15"/>
      <c r="F972" s="16"/>
      <c r="H972" s="15"/>
      <c r="I972" s="16"/>
      <c r="K972" s="15"/>
      <c r="L972" s="16"/>
      <c r="N972" s="15"/>
      <c r="O972" s="16"/>
      <c r="Q972" s="15"/>
      <c r="R972" s="16"/>
      <c r="T972" s="15"/>
      <c r="U972" s="16"/>
      <c r="W972" s="15"/>
      <c r="X972" s="16"/>
      <c r="Z972" s="15"/>
      <c r="AA972" s="16"/>
      <c r="AC972" s="15"/>
      <c r="AD972" s="16"/>
      <c r="AF972" s="15"/>
      <c r="AG972" s="16"/>
      <c r="AI972" s="15"/>
      <c r="AJ972" s="16"/>
      <c r="AL972" s="15"/>
      <c r="AM972" s="16"/>
      <c r="AO972" s="15"/>
      <c r="AP972" s="16"/>
      <c r="AR972" s="15"/>
      <c r="AS972" s="16"/>
      <c r="AU972" s="15"/>
      <c r="AV972" s="16"/>
      <c r="AX972" s="15"/>
      <c r="AY972" s="400"/>
      <c r="BA972" s="403"/>
      <c r="BB972" s="404"/>
      <c r="BD972" s="15"/>
      <c r="BE972" s="16"/>
      <c r="BG972" s="15"/>
      <c r="BH972" s="16"/>
      <c r="BJ972" s="15"/>
      <c r="BK972" s="45"/>
      <c r="BM972" s="15"/>
      <c r="BN972" s="16"/>
      <c r="BP972" s="15"/>
      <c r="BQ972" s="16"/>
      <c r="BS972" s="15"/>
      <c r="BT972" s="16"/>
      <c r="BV972" s="15"/>
      <c r="BW972" s="16"/>
      <c r="BY972" s="15"/>
      <c r="BZ972" s="16"/>
      <c r="CB972" s="15"/>
      <c r="CC972" s="16"/>
      <c r="CE972" s="15"/>
      <c r="CF972" s="16"/>
      <c r="CH972" s="15"/>
      <c r="CI972" s="16"/>
      <c r="CK972" s="234"/>
      <c r="CL972" s="235"/>
      <c r="CN972" s="15"/>
      <c r="CO972" s="16"/>
    </row>
    <row r="973" spans="1:93" ht="24.95" customHeight="1">
      <c r="A973" s="407" t="str">
        <f ca="1">IFERROR(IF(INDIRECT($A$14&amp;ROW())&lt;&gt;"",COUNTIF(Summary!$B$30:$B$1105,INDIRECT($A$14&amp;ROW())),""),"")</f>
        <v/>
      </c>
      <c r="B973" s="34"/>
      <c r="C973" s="16"/>
      <c r="E973" s="15"/>
      <c r="F973" s="16"/>
      <c r="H973" s="15"/>
      <c r="I973" s="16"/>
      <c r="K973" s="15"/>
      <c r="L973" s="16"/>
      <c r="N973" s="15"/>
      <c r="O973" s="16"/>
      <c r="Q973" s="15"/>
      <c r="R973" s="16"/>
      <c r="T973" s="15"/>
      <c r="U973" s="16"/>
      <c r="W973" s="15"/>
      <c r="X973" s="16"/>
      <c r="Z973" s="15"/>
      <c r="AA973" s="16"/>
      <c r="AC973" s="15"/>
      <c r="AD973" s="16"/>
      <c r="AF973" s="15"/>
      <c r="AG973" s="16"/>
      <c r="AI973" s="15"/>
      <c r="AJ973" s="16"/>
      <c r="AL973" s="15"/>
      <c r="AM973" s="16"/>
      <c r="AO973" s="15"/>
      <c r="AP973" s="16"/>
      <c r="AR973" s="15"/>
      <c r="AS973" s="16"/>
      <c r="AU973" s="15"/>
      <c r="AV973" s="16"/>
      <c r="AX973" s="15"/>
      <c r="AY973" s="400"/>
      <c r="BA973" s="403"/>
      <c r="BB973" s="404"/>
      <c r="BD973" s="15"/>
      <c r="BE973" s="16"/>
      <c r="BG973" s="15"/>
      <c r="BH973" s="16"/>
      <c r="BJ973" s="15"/>
      <c r="BK973" s="45"/>
      <c r="BM973" s="15"/>
      <c r="BN973" s="16"/>
      <c r="BP973" s="15"/>
      <c r="BQ973" s="16"/>
      <c r="BS973" s="15"/>
      <c r="BT973" s="16"/>
      <c r="BV973" s="15"/>
      <c r="BW973" s="16"/>
      <c r="BY973" s="15"/>
      <c r="BZ973" s="16"/>
      <c r="CB973" s="15"/>
      <c r="CC973" s="16"/>
      <c r="CE973" s="15"/>
      <c r="CF973" s="16"/>
      <c r="CH973" s="15"/>
      <c r="CI973" s="16"/>
      <c r="CK973" s="234"/>
      <c r="CL973" s="235"/>
      <c r="CN973" s="15"/>
      <c r="CO973" s="16"/>
    </row>
    <row r="974" spans="1:93" ht="24.95" customHeight="1">
      <c r="A974" s="407" t="str">
        <f ca="1">IFERROR(IF(INDIRECT($A$14&amp;ROW())&lt;&gt;"",COUNTIF(Summary!$B$30:$B$1105,INDIRECT($A$14&amp;ROW())),""),"")</f>
        <v/>
      </c>
      <c r="B974" s="34"/>
      <c r="C974" s="16"/>
      <c r="E974" s="15"/>
      <c r="F974" s="16"/>
      <c r="H974" s="15"/>
      <c r="I974" s="16"/>
      <c r="K974" s="15"/>
      <c r="L974" s="16"/>
      <c r="N974" s="15"/>
      <c r="O974" s="16"/>
      <c r="Q974" s="15"/>
      <c r="R974" s="16"/>
      <c r="T974" s="15"/>
      <c r="U974" s="16"/>
      <c r="W974" s="15"/>
      <c r="X974" s="16"/>
      <c r="Z974" s="15"/>
      <c r="AA974" s="16"/>
      <c r="AC974" s="15"/>
      <c r="AD974" s="16"/>
      <c r="AF974" s="15"/>
      <c r="AG974" s="16"/>
      <c r="AI974" s="15"/>
      <c r="AJ974" s="16"/>
      <c r="AL974" s="15"/>
      <c r="AM974" s="16"/>
      <c r="AO974" s="15"/>
      <c r="AP974" s="16"/>
      <c r="AR974" s="15"/>
      <c r="AS974" s="16"/>
      <c r="AU974" s="15"/>
      <c r="AV974" s="16"/>
      <c r="AX974" s="15"/>
      <c r="AY974" s="400"/>
      <c r="BA974" s="403"/>
      <c r="BB974" s="404"/>
      <c r="BD974" s="15"/>
      <c r="BE974" s="16"/>
      <c r="BG974" s="15"/>
      <c r="BH974" s="16"/>
      <c r="BJ974" s="15"/>
      <c r="BK974" s="45"/>
      <c r="BM974" s="15"/>
      <c r="BN974" s="16"/>
      <c r="BP974" s="15"/>
      <c r="BQ974" s="16"/>
      <c r="BS974" s="15"/>
      <c r="BT974" s="16"/>
      <c r="BV974" s="15"/>
      <c r="BW974" s="16"/>
      <c r="BY974" s="15"/>
      <c r="BZ974" s="16"/>
      <c r="CB974" s="15"/>
      <c r="CC974" s="16"/>
      <c r="CE974" s="15"/>
      <c r="CF974" s="16"/>
      <c r="CH974" s="15"/>
      <c r="CI974" s="16"/>
      <c r="CK974" s="234"/>
      <c r="CL974" s="235"/>
      <c r="CN974" s="15"/>
      <c r="CO974" s="16"/>
    </row>
    <row r="975" spans="1:93" ht="24.95" customHeight="1">
      <c r="A975" s="407" t="str">
        <f ca="1">IFERROR(IF(INDIRECT($A$14&amp;ROW())&lt;&gt;"",COUNTIF(Summary!$B$30:$B$1105,INDIRECT($A$14&amp;ROW())),""),"")</f>
        <v/>
      </c>
      <c r="B975" s="34"/>
      <c r="C975" s="16"/>
      <c r="E975" s="15"/>
      <c r="F975" s="16"/>
      <c r="H975" s="15"/>
      <c r="I975" s="16"/>
      <c r="K975" s="15"/>
      <c r="L975" s="16"/>
      <c r="N975" s="15"/>
      <c r="O975" s="16"/>
      <c r="Q975" s="15"/>
      <c r="R975" s="16"/>
      <c r="T975" s="15"/>
      <c r="U975" s="16"/>
      <c r="W975" s="15"/>
      <c r="X975" s="16"/>
      <c r="Z975" s="15"/>
      <c r="AA975" s="16"/>
      <c r="AC975" s="15"/>
      <c r="AD975" s="16"/>
      <c r="AF975" s="15"/>
      <c r="AG975" s="16"/>
      <c r="AI975" s="15"/>
      <c r="AJ975" s="16"/>
      <c r="AL975" s="15"/>
      <c r="AM975" s="16"/>
      <c r="AO975" s="15"/>
      <c r="AP975" s="16"/>
      <c r="AR975" s="15"/>
      <c r="AS975" s="16"/>
      <c r="AU975" s="15"/>
      <c r="AV975" s="16"/>
      <c r="AX975" s="15"/>
      <c r="AY975" s="400"/>
      <c r="BA975" s="403"/>
      <c r="BB975" s="404"/>
      <c r="BD975" s="15"/>
      <c r="BE975" s="16"/>
      <c r="BG975" s="15"/>
      <c r="BH975" s="16"/>
      <c r="BJ975" s="15"/>
      <c r="BK975" s="45"/>
      <c r="BM975" s="15"/>
      <c r="BN975" s="16"/>
      <c r="BP975" s="15"/>
      <c r="BQ975" s="16"/>
      <c r="BS975" s="15"/>
      <c r="BT975" s="16"/>
      <c r="BV975" s="15"/>
      <c r="BW975" s="16"/>
      <c r="BY975" s="15"/>
      <c r="BZ975" s="16"/>
      <c r="CB975" s="15"/>
      <c r="CC975" s="16"/>
      <c r="CE975" s="15"/>
      <c r="CF975" s="16"/>
      <c r="CH975" s="15"/>
      <c r="CI975" s="16"/>
      <c r="CK975" s="234"/>
      <c r="CL975" s="235"/>
      <c r="CN975" s="15"/>
      <c r="CO975" s="16"/>
    </row>
    <row r="976" spans="1:93" ht="24.95" customHeight="1">
      <c r="A976" s="407" t="str">
        <f ca="1">IFERROR(IF(INDIRECT($A$14&amp;ROW())&lt;&gt;"",COUNTIF(Summary!$B$30:$B$1105,INDIRECT($A$14&amp;ROW())),""),"")</f>
        <v/>
      </c>
      <c r="B976" s="34"/>
      <c r="C976" s="16"/>
      <c r="E976" s="15"/>
      <c r="F976" s="16"/>
      <c r="H976" s="15"/>
      <c r="I976" s="16"/>
      <c r="K976" s="15"/>
      <c r="L976" s="16"/>
      <c r="N976" s="15"/>
      <c r="O976" s="16"/>
      <c r="Q976" s="15"/>
      <c r="R976" s="16"/>
      <c r="T976" s="15"/>
      <c r="U976" s="16"/>
      <c r="W976" s="15"/>
      <c r="X976" s="16"/>
      <c r="Z976" s="15"/>
      <c r="AA976" s="16"/>
      <c r="AC976" s="15"/>
      <c r="AD976" s="16"/>
      <c r="AF976" s="15"/>
      <c r="AG976" s="16"/>
      <c r="AI976" s="15"/>
      <c r="AJ976" s="16"/>
      <c r="AL976" s="15"/>
      <c r="AM976" s="16"/>
      <c r="AO976" s="15"/>
      <c r="AP976" s="16"/>
      <c r="AR976" s="15"/>
      <c r="AS976" s="16"/>
      <c r="AU976" s="15"/>
      <c r="AV976" s="16"/>
      <c r="AX976" s="15"/>
      <c r="AY976" s="400"/>
      <c r="BA976" s="403"/>
      <c r="BB976" s="404"/>
      <c r="BD976" s="15"/>
      <c r="BE976" s="16"/>
      <c r="BG976" s="15"/>
      <c r="BH976" s="16"/>
      <c r="BJ976" s="15"/>
      <c r="BK976" s="45"/>
      <c r="BM976" s="15"/>
      <c r="BN976" s="16"/>
      <c r="BP976" s="15"/>
      <c r="BQ976" s="16"/>
      <c r="BS976" s="15"/>
      <c r="BT976" s="16"/>
      <c r="BV976" s="15"/>
      <c r="BW976" s="16"/>
      <c r="BY976" s="15"/>
      <c r="BZ976" s="16"/>
      <c r="CB976" s="15"/>
      <c r="CC976" s="16"/>
      <c r="CE976" s="15"/>
      <c r="CF976" s="16"/>
      <c r="CH976" s="15"/>
      <c r="CI976" s="16"/>
      <c r="CK976" s="234"/>
      <c r="CL976" s="235"/>
      <c r="CN976" s="15"/>
      <c r="CO976" s="16"/>
    </row>
    <row r="977" spans="1:93" ht="24.95" customHeight="1">
      <c r="A977" s="407" t="str">
        <f ca="1">IFERROR(IF(INDIRECT($A$14&amp;ROW())&lt;&gt;"",COUNTIF(Summary!$B$30:$B$1105,INDIRECT($A$14&amp;ROW())),""),"")</f>
        <v/>
      </c>
      <c r="B977" s="34"/>
      <c r="C977" s="16"/>
      <c r="E977" s="15"/>
      <c r="F977" s="16"/>
      <c r="H977" s="15"/>
      <c r="I977" s="16"/>
      <c r="K977" s="15"/>
      <c r="L977" s="16"/>
      <c r="N977" s="15"/>
      <c r="O977" s="16"/>
      <c r="Q977" s="15"/>
      <c r="R977" s="16"/>
      <c r="T977" s="15"/>
      <c r="U977" s="16"/>
      <c r="W977" s="15"/>
      <c r="X977" s="16"/>
      <c r="Z977" s="15"/>
      <c r="AA977" s="16"/>
      <c r="AC977" s="15"/>
      <c r="AD977" s="16"/>
      <c r="AF977" s="15"/>
      <c r="AG977" s="16"/>
      <c r="AI977" s="15"/>
      <c r="AJ977" s="16"/>
      <c r="AL977" s="15"/>
      <c r="AM977" s="16"/>
      <c r="AO977" s="15"/>
      <c r="AP977" s="16"/>
      <c r="AR977" s="15"/>
      <c r="AS977" s="16"/>
      <c r="AU977" s="15"/>
      <c r="AV977" s="16"/>
      <c r="AX977" s="15"/>
      <c r="AY977" s="400"/>
      <c r="BA977" s="403"/>
      <c r="BB977" s="404"/>
      <c r="BD977" s="15"/>
      <c r="BE977" s="16"/>
      <c r="BG977" s="15"/>
      <c r="BH977" s="16"/>
      <c r="BJ977" s="15"/>
      <c r="BK977" s="45"/>
      <c r="BM977" s="15"/>
      <c r="BN977" s="16"/>
      <c r="BP977" s="15"/>
      <c r="BQ977" s="16"/>
      <c r="BS977" s="15"/>
      <c r="BT977" s="16"/>
      <c r="BV977" s="15"/>
      <c r="BW977" s="16"/>
      <c r="BY977" s="15"/>
      <c r="BZ977" s="16"/>
      <c r="CB977" s="15"/>
      <c r="CC977" s="16"/>
      <c r="CE977" s="15"/>
      <c r="CF977" s="16"/>
      <c r="CH977" s="15"/>
      <c r="CI977" s="16"/>
      <c r="CK977" s="234"/>
      <c r="CL977" s="235"/>
      <c r="CN977" s="15"/>
      <c r="CO977" s="16"/>
    </row>
    <row r="978" spans="1:93" ht="24.95" customHeight="1">
      <c r="A978" s="407" t="str">
        <f ca="1">IFERROR(IF(INDIRECT($A$14&amp;ROW())&lt;&gt;"",COUNTIF(Summary!$B$30:$B$1105,INDIRECT($A$14&amp;ROW())),""),"")</f>
        <v/>
      </c>
      <c r="B978" s="34"/>
      <c r="C978" s="16"/>
      <c r="E978" s="15"/>
      <c r="F978" s="16"/>
      <c r="H978" s="15"/>
      <c r="I978" s="16"/>
      <c r="K978" s="15"/>
      <c r="L978" s="16"/>
      <c r="N978" s="15"/>
      <c r="O978" s="16"/>
      <c r="Q978" s="15"/>
      <c r="R978" s="16"/>
      <c r="T978" s="15"/>
      <c r="U978" s="16"/>
      <c r="W978" s="15"/>
      <c r="X978" s="16"/>
      <c r="Z978" s="15"/>
      <c r="AA978" s="16"/>
      <c r="AC978" s="15"/>
      <c r="AD978" s="16"/>
      <c r="AF978" s="15"/>
      <c r="AG978" s="16"/>
      <c r="AI978" s="15"/>
      <c r="AJ978" s="16"/>
      <c r="AL978" s="15"/>
      <c r="AM978" s="16"/>
      <c r="AO978" s="15"/>
      <c r="AP978" s="16"/>
      <c r="AR978" s="15"/>
      <c r="AS978" s="16"/>
      <c r="AU978" s="15"/>
      <c r="AV978" s="16"/>
      <c r="AX978" s="15"/>
      <c r="AY978" s="400"/>
      <c r="BA978" s="403"/>
      <c r="BB978" s="404"/>
      <c r="BD978" s="15"/>
      <c r="BE978" s="16"/>
      <c r="BG978" s="15"/>
      <c r="BH978" s="16"/>
      <c r="BJ978" s="15"/>
      <c r="BK978" s="45"/>
      <c r="BM978" s="15"/>
      <c r="BN978" s="16"/>
      <c r="BP978" s="15"/>
      <c r="BQ978" s="16"/>
      <c r="BS978" s="15"/>
      <c r="BT978" s="16"/>
      <c r="BV978" s="15"/>
      <c r="BW978" s="16"/>
      <c r="BY978" s="15"/>
      <c r="BZ978" s="16"/>
      <c r="CB978" s="15"/>
      <c r="CC978" s="16"/>
      <c r="CE978" s="15"/>
      <c r="CF978" s="16"/>
      <c r="CH978" s="15"/>
      <c r="CI978" s="16"/>
      <c r="CK978" s="234"/>
      <c r="CL978" s="235"/>
      <c r="CN978" s="15"/>
      <c r="CO978" s="16"/>
    </row>
    <row r="979" spans="1:93" ht="24.95" customHeight="1">
      <c r="A979" s="407" t="str">
        <f ca="1">IFERROR(IF(INDIRECT($A$14&amp;ROW())&lt;&gt;"",COUNTIF(Summary!$B$30:$B$1105,INDIRECT($A$14&amp;ROW())),""),"")</f>
        <v/>
      </c>
      <c r="B979" s="34"/>
      <c r="C979" s="16"/>
      <c r="E979" s="15"/>
      <c r="F979" s="16"/>
      <c r="H979" s="15"/>
      <c r="I979" s="16"/>
      <c r="K979" s="15"/>
      <c r="L979" s="16"/>
      <c r="N979" s="15"/>
      <c r="O979" s="16"/>
      <c r="Q979" s="15"/>
      <c r="R979" s="16"/>
      <c r="T979" s="15"/>
      <c r="U979" s="16"/>
      <c r="W979" s="15"/>
      <c r="X979" s="16"/>
      <c r="Z979" s="15"/>
      <c r="AA979" s="16"/>
      <c r="AC979" s="15"/>
      <c r="AD979" s="16"/>
      <c r="AF979" s="15"/>
      <c r="AG979" s="16"/>
      <c r="AI979" s="15"/>
      <c r="AJ979" s="16"/>
      <c r="AL979" s="15"/>
      <c r="AM979" s="16"/>
      <c r="AO979" s="15"/>
      <c r="AP979" s="16"/>
      <c r="AR979" s="15"/>
      <c r="AS979" s="16"/>
      <c r="AU979" s="15"/>
      <c r="AV979" s="16"/>
      <c r="AX979" s="15"/>
      <c r="AY979" s="400"/>
      <c r="BA979" s="403"/>
      <c r="BB979" s="404"/>
      <c r="BD979" s="15"/>
      <c r="BE979" s="16"/>
      <c r="BG979" s="15"/>
      <c r="BH979" s="16"/>
      <c r="BJ979" s="15"/>
      <c r="BK979" s="45"/>
      <c r="BM979" s="15"/>
      <c r="BN979" s="16"/>
      <c r="BP979" s="15"/>
      <c r="BQ979" s="16"/>
      <c r="BS979" s="15"/>
      <c r="BT979" s="16"/>
      <c r="BV979" s="15"/>
      <c r="BW979" s="16"/>
      <c r="BY979" s="15"/>
      <c r="BZ979" s="16"/>
      <c r="CB979" s="15"/>
      <c r="CC979" s="16"/>
      <c r="CE979" s="15"/>
      <c r="CF979" s="16"/>
      <c r="CH979" s="15"/>
      <c r="CI979" s="16"/>
      <c r="CK979" s="234"/>
      <c r="CL979" s="235"/>
      <c r="CN979" s="15"/>
      <c r="CO979" s="16"/>
    </row>
    <row r="980" spans="1:93" ht="24.95" customHeight="1">
      <c r="A980" s="407" t="str">
        <f ca="1">IFERROR(IF(INDIRECT($A$14&amp;ROW())&lt;&gt;"",COUNTIF(Summary!$B$30:$B$1105,INDIRECT($A$14&amp;ROW())),""),"")</f>
        <v/>
      </c>
      <c r="B980" s="34"/>
      <c r="C980" s="16"/>
      <c r="E980" s="15"/>
      <c r="F980" s="16"/>
      <c r="H980" s="15"/>
      <c r="I980" s="16"/>
      <c r="K980" s="15"/>
      <c r="L980" s="16"/>
      <c r="N980" s="15"/>
      <c r="O980" s="16"/>
      <c r="Q980" s="15"/>
      <c r="R980" s="16"/>
      <c r="T980" s="15"/>
      <c r="U980" s="16"/>
      <c r="W980" s="15"/>
      <c r="X980" s="16"/>
      <c r="Z980" s="15"/>
      <c r="AA980" s="16"/>
      <c r="AC980" s="15"/>
      <c r="AD980" s="16"/>
      <c r="AF980" s="15"/>
      <c r="AG980" s="16"/>
      <c r="AI980" s="15"/>
      <c r="AJ980" s="16"/>
      <c r="AL980" s="15"/>
      <c r="AM980" s="16"/>
      <c r="AO980" s="15"/>
      <c r="AP980" s="16"/>
      <c r="AR980" s="15"/>
      <c r="AS980" s="16"/>
      <c r="AU980" s="15"/>
      <c r="AV980" s="16"/>
      <c r="AX980" s="15"/>
      <c r="AY980" s="400"/>
      <c r="BA980" s="403"/>
      <c r="BB980" s="404"/>
      <c r="BD980" s="15"/>
      <c r="BE980" s="16"/>
      <c r="BG980" s="15"/>
      <c r="BH980" s="16"/>
      <c r="BJ980" s="15"/>
      <c r="BK980" s="45"/>
      <c r="BM980" s="15"/>
      <c r="BN980" s="16"/>
      <c r="BP980" s="15"/>
      <c r="BQ980" s="16"/>
      <c r="BS980" s="15"/>
      <c r="BT980" s="16"/>
      <c r="BV980" s="15"/>
      <c r="BW980" s="16"/>
      <c r="BY980" s="15"/>
      <c r="BZ980" s="16"/>
      <c r="CB980" s="15"/>
      <c r="CC980" s="16"/>
      <c r="CE980" s="15"/>
      <c r="CF980" s="16"/>
      <c r="CH980" s="15"/>
      <c r="CI980" s="16"/>
      <c r="CK980" s="234"/>
      <c r="CL980" s="235"/>
      <c r="CN980" s="15"/>
      <c r="CO980" s="16"/>
    </row>
    <row r="981" spans="1:93" ht="24.95" customHeight="1">
      <c r="A981" s="407" t="str">
        <f ca="1">IFERROR(IF(INDIRECT($A$14&amp;ROW())&lt;&gt;"",COUNTIF(Summary!$B$30:$B$1105,INDIRECT($A$14&amp;ROW())),""),"")</f>
        <v/>
      </c>
      <c r="B981" s="34"/>
      <c r="C981" s="16"/>
      <c r="E981" s="15"/>
      <c r="F981" s="16"/>
      <c r="H981" s="15"/>
      <c r="I981" s="16"/>
      <c r="K981" s="15"/>
      <c r="L981" s="16"/>
      <c r="N981" s="15"/>
      <c r="O981" s="16"/>
      <c r="Q981" s="15"/>
      <c r="R981" s="16"/>
      <c r="T981" s="15"/>
      <c r="U981" s="16"/>
      <c r="W981" s="15"/>
      <c r="X981" s="16"/>
      <c r="Z981" s="15"/>
      <c r="AA981" s="16"/>
      <c r="AC981" s="15"/>
      <c r="AD981" s="16"/>
      <c r="AF981" s="15"/>
      <c r="AG981" s="16"/>
      <c r="AI981" s="15"/>
      <c r="AJ981" s="16"/>
      <c r="AL981" s="15"/>
      <c r="AM981" s="16"/>
      <c r="AO981" s="15"/>
      <c r="AP981" s="16"/>
      <c r="AR981" s="15"/>
      <c r="AS981" s="16"/>
      <c r="AU981" s="15"/>
      <c r="AV981" s="16"/>
      <c r="AX981" s="15"/>
      <c r="AY981" s="400"/>
      <c r="BA981" s="403"/>
      <c r="BB981" s="404"/>
      <c r="BD981" s="15"/>
      <c r="BE981" s="16"/>
      <c r="BG981" s="15"/>
      <c r="BH981" s="16"/>
      <c r="BJ981" s="15"/>
      <c r="BK981" s="45"/>
      <c r="BM981" s="15"/>
      <c r="BN981" s="16"/>
      <c r="BP981" s="15"/>
      <c r="BQ981" s="16"/>
      <c r="BS981" s="15"/>
      <c r="BT981" s="16"/>
      <c r="BV981" s="15"/>
      <c r="BW981" s="16"/>
      <c r="BY981" s="15"/>
      <c r="BZ981" s="16"/>
      <c r="CB981" s="15"/>
      <c r="CC981" s="16"/>
      <c r="CE981" s="15"/>
      <c r="CF981" s="16"/>
      <c r="CH981" s="15"/>
      <c r="CI981" s="16"/>
      <c r="CK981" s="234"/>
      <c r="CL981" s="235"/>
      <c r="CN981" s="15"/>
      <c r="CO981" s="16"/>
    </row>
    <row r="982" spans="1:93" ht="24.95" customHeight="1">
      <c r="A982" s="407" t="str">
        <f ca="1">IFERROR(IF(INDIRECT($A$14&amp;ROW())&lt;&gt;"",COUNTIF(Summary!$B$30:$B$1105,INDIRECT($A$14&amp;ROW())),""),"")</f>
        <v/>
      </c>
      <c r="B982" s="34"/>
      <c r="C982" s="16"/>
      <c r="E982" s="15"/>
      <c r="F982" s="16"/>
      <c r="H982" s="15"/>
      <c r="I982" s="16"/>
      <c r="K982" s="15"/>
      <c r="L982" s="16"/>
      <c r="N982" s="15"/>
      <c r="O982" s="16"/>
      <c r="Q982" s="15"/>
      <c r="R982" s="16"/>
      <c r="T982" s="15"/>
      <c r="U982" s="16"/>
      <c r="W982" s="15"/>
      <c r="X982" s="16"/>
      <c r="Z982" s="15"/>
      <c r="AA982" s="16"/>
      <c r="AC982" s="15"/>
      <c r="AD982" s="16"/>
      <c r="AF982" s="15"/>
      <c r="AG982" s="16"/>
      <c r="AI982" s="15"/>
      <c r="AJ982" s="16"/>
      <c r="AL982" s="15"/>
      <c r="AM982" s="16"/>
      <c r="AO982" s="15"/>
      <c r="AP982" s="16"/>
      <c r="AR982" s="15"/>
      <c r="AS982" s="16"/>
      <c r="AU982" s="15"/>
      <c r="AV982" s="16"/>
      <c r="AX982" s="15"/>
      <c r="AY982" s="400"/>
      <c r="BA982" s="403"/>
      <c r="BB982" s="404"/>
      <c r="BD982" s="15"/>
      <c r="BE982" s="16"/>
      <c r="BG982" s="15"/>
      <c r="BH982" s="16"/>
      <c r="BJ982" s="15"/>
      <c r="BK982" s="45"/>
      <c r="BM982" s="15"/>
      <c r="BN982" s="16"/>
      <c r="BP982" s="15"/>
      <c r="BQ982" s="16"/>
      <c r="BS982" s="15"/>
      <c r="BT982" s="16"/>
      <c r="BV982" s="15"/>
      <c r="BW982" s="16"/>
      <c r="BY982" s="15"/>
      <c r="BZ982" s="16"/>
      <c r="CB982" s="15"/>
      <c r="CC982" s="16"/>
      <c r="CE982" s="15"/>
      <c r="CF982" s="16"/>
      <c r="CH982" s="15"/>
      <c r="CI982" s="16"/>
      <c r="CK982" s="234"/>
      <c r="CL982" s="235"/>
      <c r="CN982" s="15"/>
      <c r="CO982" s="16"/>
    </row>
    <row r="983" spans="1:93" ht="24.95" customHeight="1">
      <c r="A983" s="407" t="str">
        <f ca="1">IFERROR(IF(INDIRECT($A$14&amp;ROW())&lt;&gt;"",COUNTIF(Summary!$B$30:$B$1105,INDIRECT($A$14&amp;ROW())),""),"")</f>
        <v/>
      </c>
      <c r="B983" s="34"/>
      <c r="C983" s="16"/>
      <c r="E983" s="15"/>
      <c r="F983" s="16"/>
      <c r="H983" s="15"/>
      <c r="I983" s="16"/>
      <c r="K983" s="15"/>
      <c r="L983" s="16"/>
      <c r="N983" s="15"/>
      <c r="O983" s="16"/>
      <c r="Q983" s="15"/>
      <c r="R983" s="16"/>
      <c r="T983" s="15"/>
      <c r="U983" s="16"/>
      <c r="W983" s="15"/>
      <c r="X983" s="16"/>
      <c r="Z983" s="15"/>
      <c r="AA983" s="16"/>
      <c r="AC983" s="15"/>
      <c r="AD983" s="16"/>
      <c r="AF983" s="15"/>
      <c r="AG983" s="16"/>
      <c r="AI983" s="15"/>
      <c r="AJ983" s="16"/>
      <c r="AL983" s="15"/>
      <c r="AM983" s="16"/>
      <c r="AO983" s="15"/>
      <c r="AP983" s="16"/>
      <c r="AR983" s="15"/>
      <c r="AS983" s="16"/>
      <c r="AU983" s="15"/>
      <c r="AV983" s="16"/>
      <c r="AX983" s="15"/>
      <c r="AY983" s="400"/>
      <c r="BA983" s="403"/>
      <c r="BB983" s="404"/>
      <c r="BD983" s="15"/>
      <c r="BE983" s="16"/>
      <c r="BG983" s="15"/>
      <c r="BH983" s="16"/>
      <c r="BJ983" s="15"/>
      <c r="BK983" s="45"/>
      <c r="BM983" s="15"/>
      <c r="BN983" s="16"/>
      <c r="BP983" s="15"/>
      <c r="BQ983" s="16"/>
      <c r="BS983" s="15"/>
      <c r="BT983" s="16"/>
      <c r="BV983" s="15"/>
      <c r="BW983" s="16"/>
      <c r="BY983" s="15"/>
      <c r="BZ983" s="16"/>
      <c r="CB983" s="15"/>
      <c r="CC983" s="16"/>
      <c r="CE983" s="15"/>
      <c r="CF983" s="16"/>
      <c r="CH983" s="15"/>
      <c r="CI983" s="16"/>
      <c r="CK983" s="234"/>
      <c r="CL983" s="235"/>
      <c r="CN983" s="15"/>
      <c r="CO983" s="16"/>
    </row>
    <row r="984" spans="1:93" ht="24.95" customHeight="1">
      <c r="A984" s="407" t="str">
        <f ca="1">IFERROR(IF(INDIRECT($A$14&amp;ROW())&lt;&gt;"",COUNTIF(Summary!$B$30:$B$1105,INDIRECT($A$14&amp;ROW())),""),"")</f>
        <v/>
      </c>
      <c r="B984" s="34"/>
      <c r="C984" s="16"/>
      <c r="E984" s="15"/>
      <c r="F984" s="16"/>
      <c r="H984" s="15"/>
      <c r="I984" s="16"/>
      <c r="K984" s="15"/>
      <c r="L984" s="16"/>
      <c r="N984" s="15"/>
      <c r="O984" s="16"/>
      <c r="Q984" s="15"/>
      <c r="R984" s="16"/>
      <c r="T984" s="15"/>
      <c r="U984" s="16"/>
      <c r="W984" s="15"/>
      <c r="X984" s="16"/>
      <c r="Z984" s="15"/>
      <c r="AA984" s="16"/>
      <c r="AC984" s="15"/>
      <c r="AD984" s="16"/>
      <c r="AF984" s="15"/>
      <c r="AG984" s="16"/>
      <c r="AI984" s="15"/>
      <c r="AJ984" s="16"/>
      <c r="AL984" s="15"/>
      <c r="AM984" s="16"/>
      <c r="AO984" s="15"/>
      <c r="AP984" s="16"/>
      <c r="AR984" s="15"/>
      <c r="AS984" s="16"/>
      <c r="AU984" s="15"/>
      <c r="AV984" s="16"/>
      <c r="AX984" s="15"/>
      <c r="AY984" s="400"/>
      <c r="BA984" s="403"/>
      <c r="BB984" s="404"/>
      <c r="BD984" s="15"/>
      <c r="BE984" s="16"/>
      <c r="BG984" s="15"/>
      <c r="BH984" s="16"/>
      <c r="BJ984" s="15"/>
      <c r="BK984" s="45"/>
      <c r="BM984" s="15"/>
      <c r="BN984" s="16"/>
      <c r="BP984" s="15"/>
      <c r="BQ984" s="16"/>
      <c r="BS984" s="15"/>
      <c r="BT984" s="16"/>
      <c r="BV984" s="15"/>
      <c r="BW984" s="16"/>
      <c r="BY984" s="15"/>
      <c r="BZ984" s="16"/>
      <c r="CB984" s="15"/>
      <c r="CC984" s="16"/>
      <c r="CE984" s="15"/>
      <c r="CF984" s="16"/>
      <c r="CH984" s="15"/>
      <c r="CI984" s="16"/>
      <c r="CK984" s="234"/>
      <c r="CL984" s="235"/>
      <c r="CN984" s="15"/>
      <c r="CO984" s="16"/>
    </row>
    <row r="985" spans="1:93" ht="24.95" customHeight="1">
      <c r="A985" s="407" t="str">
        <f ca="1">IFERROR(IF(INDIRECT($A$14&amp;ROW())&lt;&gt;"",COUNTIF(Summary!$B$30:$B$1105,INDIRECT($A$14&amp;ROW())),""),"")</f>
        <v/>
      </c>
      <c r="B985" s="34"/>
      <c r="C985" s="16"/>
      <c r="E985" s="15"/>
      <c r="F985" s="16"/>
      <c r="H985" s="15"/>
      <c r="I985" s="16"/>
      <c r="K985" s="15"/>
      <c r="L985" s="16"/>
      <c r="N985" s="15"/>
      <c r="O985" s="16"/>
      <c r="Q985" s="15"/>
      <c r="R985" s="16"/>
      <c r="T985" s="15"/>
      <c r="U985" s="16"/>
      <c r="W985" s="15"/>
      <c r="X985" s="16"/>
      <c r="Z985" s="15"/>
      <c r="AA985" s="16"/>
      <c r="AC985" s="15"/>
      <c r="AD985" s="16"/>
      <c r="AF985" s="15"/>
      <c r="AG985" s="16"/>
      <c r="AI985" s="15"/>
      <c r="AJ985" s="16"/>
      <c r="AL985" s="15"/>
      <c r="AM985" s="16"/>
      <c r="AO985" s="15"/>
      <c r="AP985" s="16"/>
      <c r="AR985" s="15"/>
      <c r="AS985" s="16"/>
      <c r="AU985" s="15"/>
      <c r="AV985" s="16"/>
      <c r="AX985" s="15"/>
      <c r="AY985" s="400"/>
      <c r="BA985" s="403"/>
      <c r="BB985" s="404"/>
      <c r="BD985" s="15"/>
      <c r="BE985" s="16"/>
      <c r="BG985" s="15"/>
      <c r="BH985" s="16"/>
      <c r="BJ985" s="15"/>
      <c r="BK985" s="45"/>
      <c r="BM985" s="15"/>
      <c r="BN985" s="16"/>
      <c r="BP985" s="15"/>
      <c r="BQ985" s="16"/>
      <c r="BS985" s="15"/>
      <c r="BT985" s="16"/>
      <c r="BV985" s="15"/>
      <c r="BW985" s="16"/>
      <c r="BY985" s="15"/>
      <c r="BZ985" s="16"/>
      <c r="CB985" s="15"/>
      <c r="CC985" s="16"/>
      <c r="CE985" s="15"/>
      <c r="CF985" s="16"/>
      <c r="CH985" s="15"/>
      <c r="CI985" s="16"/>
      <c r="CK985" s="234"/>
      <c r="CL985" s="235"/>
      <c r="CN985" s="15"/>
      <c r="CO985" s="16"/>
    </row>
    <row r="986" spans="1:93" ht="24.95" customHeight="1">
      <c r="A986" s="407" t="str">
        <f ca="1">IFERROR(IF(INDIRECT($A$14&amp;ROW())&lt;&gt;"",COUNTIF(Summary!$B$30:$B$1105,INDIRECT($A$14&amp;ROW())),""),"")</f>
        <v/>
      </c>
      <c r="B986" s="34"/>
      <c r="C986" s="16"/>
      <c r="E986" s="15"/>
      <c r="F986" s="16"/>
      <c r="H986" s="15"/>
      <c r="I986" s="16"/>
      <c r="K986" s="15"/>
      <c r="L986" s="16"/>
      <c r="N986" s="15"/>
      <c r="O986" s="16"/>
      <c r="Q986" s="15"/>
      <c r="R986" s="16"/>
      <c r="T986" s="15"/>
      <c r="U986" s="16"/>
      <c r="W986" s="15"/>
      <c r="X986" s="16"/>
      <c r="Z986" s="15"/>
      <c r="AA986" s="16"/>
      <c r="AC986" s="15"/>
      <c r="AD986" s="16"/>
      <c r="AF986" s="15"/>
      <c r="AG986" s="16"/>
      <c r="AI986" s="15"/>
      <c r="AJ986" s="16"/>
      <c r="AL986" s="15"/>
      <c r="AM986" s="16"/>
      <c r="AO986" s="15"/>
      <c r="AP986" s="16"/>
      <c r="AR986" s="15"/>
      <c r="AS986" s="16"/>
      <c r="AU986" s="15"/>
      <c r="AV986" s="16"/>
      <c r="AX986" s="15"/>
      <c r="AY986" s="400"/>
      <c r="BA986" s="403"/>
      <c r="BB986" s="404"/>
      <c r="BD986" s="15"/>
      <c r="BE986" s="16"/>
      <c r="BG986" s="15"/>
      <c r="BH986" s="16"/>
      <c r="BJ986" s="15"/>
      <c r="BK986" s="45"/>
      <c r="BM986" s="15"/>
      <c r="BN986" s="16"/>
      <c r="BP986" s="15"/>
      <c r="BQ986" s="16"/>
      <c r="BS986" s="15"/>
      <c r="BT986" s="16"/>
      <c r="BV986" s="15"/>
      <c r="BW986" s="16"/>
      <c r="BY986" s="15"/>
      <c r="BZ986" s="16"/>
      <c r="CB986" s="15"/>
      <c r="CC986" s="16"/>
      <c r="CE986" s="15"/>
      <c r="CF986" s="16"/>
      <c r="CH986" s="15"/>
      <c r="CI986" s="16"/>
      <c r="CK986" s="234"/>
      <c r="CL986" s="235"/>
      <c r="CN986" s="15"/>
      <c r="CO986" s="16"/>
    </row>
    <row r="987" spans="1:93" ht="24.95" customHeight="1">
      <c r="A987" s="407" t="str">
        <f ca="1">IFERROR(IF(INDIRECT($A$14&amp;ROW())&lt;&gt;"",COUNTIF(Summary!$B$30:$B$1105,INDIRECT($A$14&amp;ROW())),""),"")</f>
        <v/>
      </c>
      <c r="B987" s="34"/>
      <c r="C987" s="16"/>
      <c r="E987" s="15"/>
      <c r="F987" s="16"/>
      <c r="H987" s="15"/>
      <c r="I987" s="16"/>
      <c r="K987" s="15"/>
      <c r="L987" s="16"/>
      <c r="N987" s="15"/>
      <c r="O987" s="16"/>
      <c r="Q987" s="15"/>
      <c r="R987" s="16"/>
      <c r="T987" s="15"/>
      <c r="U987" s="16"/>
      <c r="W987" s="15"/>
      <c r="X987" s="16"/>
      <c r="Z987" s="15"/>
      <c r="AA987" s="16"/>
      <c r="AC987" s="15"/>
      <c r="AD987" s="16"/>
      <c r="AF987" s="15"/>
      <c r="AG987" s="16"/>
      <c r="AI987" s="15"/>
      <c r="AJ987" s="16"/>
      <c r="AL987" s="15"/>
      <c r="AM987" s="16"/>
      <c r="AO987" s="15"/>
      <c r="AP987" s="16"/>
      <c r="AR987" s="15"/>
      <c r="AS987" s="16"/>
      <c r="AU987" s="15"/>
      <c r="AV987" s="16"/>
      <c r="AX987" s="15"/>
      <c r="AY987" s="400"/>
      <c r="BA987" s="403"/>
      <c r="BB987" s="404"/>
      <c r="BD987" s="15"/>
      <c r="BE987" s="16"/>
      <c r="BG987" s="15"/>
      <c r="BH987" s="16"/>
      <c r="BJ987" s="15"/>
      <c r="BK987" s="45"/>
      <c r="BM987" s="15"/>
      <c r="BN987" s="16"/>
      <c r="BP987" s="15"/>
      <c r="BQ987" s="16"/>
      <c r="BS987" s="15"/>
      <c r="BT987" s="16"/>
      <c r="BV987" s="15"/>
      <c r="BW987" s="16"/>
      <c r="BY987" s="15"/>
      <c r="BZ987" s="16"/>
      <c r="CB987" s="15"/>
      <c r="CC987" s="16"/>
      <c r="CE987" s="15"/>
      <c r="CF987" s="16"/>
      <c r="CH987" s="15"/>
      <c r="CI987" s="16"/>
      <c r="CK987" s="234"/>
      <c r="CL987" s="235"/>
      <c r="CN987" s="15"/>
      <c r="CO987" s="16"/>
    </row>
    <row r="988" spans="1:93" ht="24.95" customHeight="1">
      <c r="A988" s="407" t="str">
        <f ca="1">IFERROR(IF(INDIRECT($A$14&amp;ROW())&lt;&gt;"",COUNTIF(Summary!$B$30:$B$1105,INDIRECT($A$14&amp;ROW())),""),"")</f>
        <v/>
      </c>
      <c r="B988" s="34"/>
      <c r="C988" s="16"/>
      <c r="E988" s="15"/>
      <c r="F988" s="16"/>
      <c r="H988" s="15"/>
      <c r="I988" s="16"/>
      <c r="K988" s="15"/>
      <c r="L988" s="16"/>
      <c r="N988" s="15"/>
      <c r="O988" s="16"/>
      <c r="Q988" s="15"/>
      <c r="R988" s="16"/>
      <c r="T988" s="15"/>
      <c r="U988" s="16"/>
      <c r="W988" s="15"/>
      <c r="X988" s="16"/>
      <c r="Z988" s="15"/>
      <c r="AA988" s="16"/>
      <c r="AC988" s="15"/>
      <c r="AD988" s="16"/>
      <c r="AF988" s="15"/>
      <c r="AG988" s="16"/>
      <c r="AI988" s="15"/>
      <c r="AJ988" s="16"/>
      <c r="AL988" s="15"/>
      <c r="AM988" s="16"/>
      <c r="AO988" s="15"/>
      <c r="AP988" s="16"/>
      <c r="AR988" s="15"/>
      <c r="AS988" s="16"/>
      <c r="AU988" s="15"/>
      <c r="AV988" s="16"/>
      <c r="AX988" s="15"/>
      <c r="AY988" s="400"/>
      <c r="BA988" s="403"/>
      <c r="BB988" s="404"/>
      <c r="BD988" s="15"/>
      <c r="BE988" s="16"/>
      <c r="BG988" s="15"/>
      <c r="BH988" s="16"/>
      <c r="BJ988" s="15"/>
      <c r="BK988" s="45"/>
      <c r="BM988" s="15"/>
      <c r="BN988" s="16"/>
      <c r="BP988" s="15"/>
      <c r="BQ988" s="16"/>
      <c r="BS988" s="15"/>
      <c r="BT988" s="16"/>
      <c r="BV988" s="15"/>
      <c r="BW988" s="16"/>
      <c r="BY988" s="15"/>
      <c r="BZ988" s="16"/>
      <c r="CB988" s="15"/>
      <c r="CC988" s="16"/>
      <c r="CE988" s="15"/>
      <c r="CF988" s="16"/>
      <c r="CH988" s="15"/>
      <c r="CI988" s="16"/>
      <c r="CK988" s="234"/>
      <c r="CL988" s="235"/>
      <c r="CN988" s="15"/>
      <c r="CO988" s="16"/>
    </row>
    <row r="989" spans="1:93" ht="24.95" customHeight="1">
      <c r="A989" s="407" t="str">
        <f ca="1">IFERROR(IF(INDIRECT($A$14&amp;ROW())&lt;&gt;"",COUNTIF(Summary!$B$30:$B$1105,INDIRECT($A$14&amp;ROW())),""),"")</f>
        <v/>
      </c>
      <c r="B989" s="34"/>
      <c r="C989" s="16"/>
      <c r="E989" s="15"/>
      <c r="F989" s="16"/>
      <c r="H989" s="15"/>
      <c r="I989" s="16"/>
      <c r="K989" s="15"/>
      <c r="L989" s="16"/>
      <c r="N989" s="15"/>
      <c r="O989" s="16"/>
      <c r="Q989" s="15"/>
      <c r="R989" s="16"/>
      <c r="T989" s="15"/>
      <c r="U989" s="16"/>
      <c r="W989" s="15"/>
      <c r="X989" s="16"/>
      <c r="Z989" s="15"/>
      <c r="AA989" s="16"/>
      <c r="AC989" s="15"/>
      <c r="AD989" s="16"/>
      <c r="AF989" s="15"/>
      <c r="AG989" s="16"/>
      <c r="AI989" s="15"/>
      <c r="AJ989" s="16"/>
      <c r="AL989" s="15"/>
      <c r="AM989" s="16"/>
      <c r="AO989" s="15"/>
      <c r="AP989" s="16"/>
      <c r="AR989" s="15"/>
      <c r="AS989" s="16"/>
      <c r="AU989" s="15"/>
      <c r="AV989" s="16"/>
      <c r="AX989" s="15"/>
      <c r="AY989" s="400"/>
      <c r="BA989" s="403"/>
      <c r="BB989" s="404"/>
      <c r="BD989" s="15"/>
      <c r="BE989" s="16"/>
      <c r="BG989" s="15"/>
      <c r="BH989" s="16"/>
      <c r="BJ989" s="15"/>
      <c r="BK989" s="45"/>
      <c r="BM989" s="15"/>
      <c r="BN989" s="16"/>
      <c r="BP989" s="15"/>
      <c r="BQ989" s="16"/>
      <c r="BS989" s="15"/>
      <c r="BT989" s="16"/>
      <c r="BV989" s="15"/>
      <c r="BW989" s="16"/>
      <c r="BY989" s="15"/>
      <c r="BZ989" s="16"/>
      <c r="CB989" s="15"/>
      <c r="CC989" s="16"/>
      <c r="CE989" s="15"/>
      <c r="CF989" s="16"/>
      <c r="CH989" s="15"/>
      <c r="CI989" s="16"/>
      <c r="CK989" s="234"/>
      <c r="CL989" s="235"/>
      <c r="CN989" s="15"/>
      <c r="CO989" s="16"/>
    </row>
    <row r="990" spans="1:93" ht="24.95" customHeight="1">
      <c r="A990" s="407" t="str">
        <f ca="1">IFERROR(IF(INDIRECT($A$14&amp;ROW())&lt;&gt;"",COUNTIF(Summary!$B$30:$B$1105,INDIRECT($A$14&amp;ROW())),""),"")</f>
        <v/>
      </c>
      <c r="B990" s="34"/>
      <c r="C990" s="16"/>
      <c r="E990" s="15"/>
      <c r="F990" s="16"/>
      <c r="H990" s="15"/>
      <c r="I990" s="16"/>
      <c r="K990" s="15"/>
      <c r="L990" s="16"/>
      <c r="N990" s="15"/>
      <c r="O990" s="16"/>
      <c r="Q990" s="15"/>
      <c r="R990" s="16"/>
      <c r="T990" s="15"/>
      <c r="U990" s="16"/>
      <c r="W990" s="15"/>
      <c r="X990" s="16"/>
      <c r="Z990" s="15"/>
      <c r="AA990" s="16"/>
      <c r="AC990" s="15"/>
      <c r="AD990" s="16"/>
      <c r="AF990" s="15"/>
      <c r="AG990" s="16"/>
      <c r="AI990" s="15"/>
      <c r="AJ990" s="16"/>
      <c r="AL990" s="15"/>
      <c r="AM990" s="16"/>
      <c r="AO990" s="15"/>
      <c r="AP990" s="16"/>
      <c r="AR990" s="15"/>
      <c r="AS990" s="16"/>
      <c r="AU990" s="15"/>
      <c r="AV990" s="16"/>
      <c r="AX990" s="15"/>
      <c r="AY990" s="400"/>
      <c r="BA990" s="403"/>
      <c r="BB990" s="404"/>
      <c r="BD990" s="15"/>
      <c r="BE990" s="16"/>
      <c r="BG990" s="15"/>
      <c r="BH990" s="16"/>
      <c r="BJ990" s="15"/>
      <c r="BK990" s="45"/>
      <c r="BM990" s="15"/>
      <c r="BN990" s="16"/>
      <c r="BP990" s="15"/>
      <c r="BQ990" s="16"/>
      <c r="BS990" s="15"/>
      <c r="BT990" s="16"/>
      <c r="BV990" s="15"/>
      <c r="BW990" s="16"/>
      <c r="BY990" s="15"/>
      <c r="BZ990" s="16"/>
      <c r="CB990" s="15"/>
      <c r="CC990" s="16"/>
      <c r="CE990" s="15"/>
      <c r="CF990" s="16"/>
      <c r="CH990" s="15"/>
      <c r="CI990" s="16"/>
      <c r="CK990" s="234"/>
      <c r="CL990" s="235"/>
      <c r="CN990" s="15"/>
      <c r="CO990" s="16"/>
    </row>
    <row r="991" spans="1:93" ht="24.95" customHeight="1">
      <c r="A991" s="407" t="str">
        <f ca="1">IFERROR(IF(INDIRECT($A$14&amp;ROW())&lt;&gt;"",COUNTIF(Summary!$B$30:$B$1105,INDIRECT($A$14&amp;ROW())),""),"")</f>
        <v/>
      </c>
      <c r="B991" s="34"/>
      <c r="C991" s="16"/>
      <c r="E991" s="15"/>
      <c r="F991" s="16"/>
      <c r="H991" s="15"/>
      <c r="I991" s="16"/>
      <c r="K991" s="15"/>
      <c r="L991" s="16"/>
      <c r="N991" s="15"/>
      <c r="O991" s="16"/>
      <c r="Q991" s="15"/>
      <c r="R991" s="16"/>
      <c r="T991" s="15"/>
      <c r="U991" s="16"/>
      <c r="W991" s="15"/>
      <c r="X991" s="16"/>
      <c r="Z991" s="15"/>
      <c r="AA991" s="16"/>
      <c r="AC991" s="15"/>
      <c r="AD991" s="16"/>
      <c r="AF991" s="15"/>
      <c r="AG991" s="16"/>
      <c r="AI991" s="15"/>
      <c r="AJ991" s="16"/>
      <c r="AL991" s="15"/>
      <c r="AM991" s="16"/>
      <c r="AO991" s="15"/>
      <c r="AP991" s="16"/>
      <c r="AR991" s="15"/>
      <c r="AS991" s="16"/>
      <c r="AU991" s="15"/>
      <c r="AV991" s="16"/>
      <c r="AX991" s="15"/>
      <c r="AY991" s="400"/>
      <c r="BA991" s="403"/>
      <c r="BB991" s="404"/>
      <c r="BD991" s="15"/>
      <c r="BE991" s="16"/>
      <c r="BG991" s="15"/>
      <c r="BH991" s="16"/>
      <c r="BJ991" s="15"/>
      <c r="BK991" s="45"/>
      <c r="BM991" s="15"/>
      <c r="BN991" s="16"/>
      <c r="BP991" s="15"/>
      <c r="BQ991" s="16"/>
      <c r="BS991" s="15"/>
      <c r="BT991" s="16"/>
      <c r="BV991" s="15"/>
      <c r="BW991" s="16"/>
      <c r="BY991" s="15"/>
      <c r="BZ991" s="16"/>
      <c r="CB991" s="15"/>
      <c r="CC991" s="16"/>
      <c r="CE991" s="15"/>
      <c r="CF991" s="16"/>
      <c r="CH991" s="15"/>
      <c r="CI991" s="16"/>
      <c r="CK991" s="234"/>
      <c r="CL991" s="235"/>
      <c r="CN991" s="15"/>
      <c r="CO991" s="16"/>
    </row>
    <row r="992" spans="1:93" ht="24.95" customHeight="1">
      <c r="A992" s="407" t="str">
        <f ca="1">IFERROR(IF(INDIRECT($A$14&amp;ROW())&lt;&gt;"",COUNTIF(Summary!$B$30:$B$1105,INDIRECT($A$14&amp;ROW())),""),"")</f>
        <v/>
      </c>
      <c r="B992" s="34"/>
      <c r="C992" s="16"/>
      <c r="E992" s="15"/>
      <c r="F992" s="16"/>
      <c r="H992" s="15"/>
      <c r="I992" s="16"/>
      <c r="K992" s="15"/>
      <c r="L992" s="16"/>
      <c r="N992" s="15"/>
      <c r="O992" s="16"/>
      <c r="Q992" s="15"/>
      <c r="R992" s="16"/>
      <c r="T992" s="15"/>
      <c r="U992" s="16"/>
      <c r="W992" s="15"/>
      <c r="X992" s="16"/>
      <c r="Z992" s="15"/>
      <c r="AA992" s="16"/>
      <c r="AC992" s="15"/>
      <c r="AD992" s="16"/>
      <c r="AF992" s="15"/>
      <c r="AG992" s="16"/>
      <c r="AI992" s="15"/>
      <c r="AJ992" s="16"/>
      <c r="AL992" s="15"/>
      <c r="AM992" s="16"/>
      <c r="AO992" s="15"/>
      <c r="AP992" s="16"/>
      <c r="AR992" s="15"/>
      <c r="AS992" s="16"/>
      <c r="AU992" s="15"/>
      <c r="AV992" s="16"/>
      <c r="AX992" s="15"/>
      <c r="AY992" s="400"/>
      <c r="BA992" s="403"/>
      <c r="BB992" s="404"/>
      <c r="BD992" s="15"/>
      <c r="BE992" s="16"/>
      <c r="BG992" s="15"/>
      <c r="BH992" s="16"/>
      <c r="BJ992" s="15"/>
      <c r="BK992" s="45"/>
      <c r="BM992" s="15"/>
      <c r="BN992" s="16"/>
      <c r="BP992" s="15"/>
      <c r="BQ992" s="16"/>
      <c r="BS992" s="15"/>
      <c r="BT992" s="16"/>
      <c r="BV992" s="15"/>
      <c r="BW992" s="16"/>
      <c r="BY992" s="15"/>
      <c r="BZ992" s="16"/>
      <c r="CB992" s="15"/>
      <c r="CC992" s="16"/>
      <c r="CE992" s="15"/>
      <c r="CF992" s="16"/>
      <c r="CH992" s="15"/>
      <c r="CI992" s="16"/>
      <c r="CK992" s="234"/>
      <c r="CL992" s="235"/>
      <c r="CN992" s="15"/>
      <c r="CO992" s="16"/>
    </row>
    <row r="993" spans="1:93" ht="24.95" customHeight="1">
      <c r="A993" s="407" t="str">
        <f ca="1">IFERROR(IF(INDIRECT($A$14&amp;ROW())&lt;&gt;"",COUNTIF(Summary!$B$30:$B$1105,INDIRECT($A$14&amp;ROW())),""),"")</f>
        <v/>
      </c>
      <c r="B993" s="34"/>
      <c r="C993" s="16"/>
      <c r="E993" s="15"/>
      <c r="F993" s="16"/>
      <c r="H993" s="15"/>
      <c r="I993" s="16"/>
      <c r="K993" s="15"/>
      <c r="L993" s="16"/>
      <c r="N993" s="15"/>
      <c r="O993" s="16"/>
      <c r="Q993" s="15"/>
      <c r="R993" s="16"/>
      <c r="T993" s="15"/>
      <c r="U993" s="16"/>
      <c r="W993" s="15"/>
      <c r="X993" s="16"/>
      <c r="Z993" s="15"/>
      <c r="AA993" s="16"/>
      <c r="AC993" s="15"/>
      <c r="AD993" s="16"/>
      <c r="AF993" s="15"/>
      <c r="AG993" s="16"/>
      <c r="AI993" s="15"/>
      <c r="AJ993" s="16"/>
      <c r="AL993" s="15"/>
      <c r="AM993" s="16"/>
      <c r="AO993" s="15"/>
      <c r="AP993" s="16"/>
      <c r="AR993" s="15"/>
      <c r="AS993" s="16"/>
      <c r="AU993" s="15"/>
      <c r="AV993" s="16"/>
      <c r="AX993" s="15"/>
      <c r="AY993" s="400"/>
      <c r="BA993" s="403"/>
      <c r="BB993" s="404"/>
      <c r="BD993" s="15"/>
      <c r="BE993" s="16"/>
      <c r="BG993" s="15"/>
      <c r="BH993" s="16"/>
      <c r="BJ993" s="15"/>
      <c r="BK993" s="45"/>
      <c r="BM993" s="15"/>
      <c r="BN993" s="16"/>
      <c r="BP993" s="15"/>
      <c r="BQ993" s="16"/>
      <c r="BS993" s="15"/>
      <c r="BT993" s="16"/>
      <c r="BV993" s="15"/>
      <c r="BW993" s="16"/>
      <c r="BY993" s="15"/>
      <c r="BZ993" s="16"/>
      <c r="CB993" s="15"/>
      <c r="CC993" s="16"/>
      <c r="CE993" s="15"/>
      <c r="CF993" s="16"/>
      <c r="CH993" s="15"/>
      <c r="CI993" s="16"/>
      <c r="CK993" s="234"/>
      <c r="CL993" s="235"/>
      <c r="CN993" s="15"/>
      <c r="CO993" s="16"/>
    </row>
    <row r="994" spans="1:93" ht="24.95" customHeight="1">
      <c r="A994" s="407" t="str">
        <f ca="1">IFERROR(IF(INDIRECT($A$14&amp;ROW())&lt;&gt;"",COUNTIF(Summary!$B$30:$B$1105,INDIRECT($A$14&amp;ROW())),""),"")</f>
        <v/>
      </c>
      <c r="B994" s="34"/>
      <c r="C994" s="16"/>
      <c r="E994" s="15"/>
      <c r="F994" s="16"/>
      <c r="H994" s="15"/>
      <c r="I994" s="16"/>
      <c r="K994" s="15"/>
      <c r="L994" s="16"/>
      <c r="N994" s="15"/>
      <c r="O994" s="16"/>
      <c r="Q994" s="15"/>
      <c r="R994" s="16"/>
      <c r="T994" s="15"/>
      <c r="U994" s="16"/>
      <c r="W994" s="15"/>
      <c r="X994" s="16"/>
      <c r="Z994" s="15"/>
      <c r="AA994" s="16"/>
      <c r="AC994" s="15"/>
      <c r="AD994" s="16"/>
      <c r="AF994" s="15"/>
      <c r="AG994" s="16"/>
      <c r="AI994" s="15"/>
      <c r="AJ994" s="16"/>
      <c r="AL994" s="15"/>
      <c r="AM994" s="16"/>
      <c r="AO994" s="15"/>
      <c r="AP994" s="16"/>
      <c r="AR994" s="15"/>
      <c r="AS994" s="16"/>
      <c r="AU994" s="15"/>
      <c r="AV994" s="16"/>
      <c r="AX994" s="15"/>
      <c r="AY994" s="400"/>
      <c r="BA994" s="403"/>
      <c r="BB994" s="404"/>
      <c r="BD994" s="15"/>
      <c r="BE994" s="16"/>
      <c r="BG994" s="15"/>
      <c r="BH994" s="16"/>
      <c r="BJ994" s="15"/>
      <c r="BK994" s="45"/>
      <c r="BM994" s="15"/>
      <c r="BN994" s="16"/>
      <c r="BP994" s="15"/>
      <c r="BQ994" s="16"/>
      <c r="BS994" s="15"/>
      <c r="BT994" s="16"/>
      <c r="BV994" s="15"/>
      <c r="BW994" s="16"/>
      <c r="BY994" s="15"/>
      <c r="BZ994" s="16"/>
      <c r="CB994" s="15"/>
      <c r="CC994" s="16"/>
      <c r="CE994" s="15"/>
      <c r="CF994" s="16"/>
      <c r="CH994" s="15"/>
      <c r="CI994" s="16"/>
      <c r="CK994" s="234"/>
      <c r="CL994" s="235"/>
      <c r="CN994" s="15"/>
      <c r="CO994" s="16"/>
    </row>
    <row r="995" spans="1:93" ht="24.95" customHeight="1">
      <c r="A995" s="407" t="str">
        <f ca="1">IFERROR(IF(INDIRECT($A$14&amp;ROW())&lt;&gt;"",COUNTIF(Summary!$B$30:$B$1105,INDIRECT($A$14&amp;ROW())),""),"")</f>
        <v/>
      </c>
      <c r="B995" s="34"/>
      <c r="C995" s="16"/>
      <c r="E995" s="15"/>
      <c r="F995" s="16"/>
      <c r="H995" s="15"/>
      <c r="I995" s="16"/>
      <c r="K995" s="15"/>
      <c r="L995" s="16"/>
      <c r="N995" s="15"/>
      <c r="O995" s="16"/>
      <c r="Q995" s="15"/>
      <c r="R995" s="16"/>
      <c r="T995" s="15"/>
      <c r="U995" s="16"/>
      <c r="W995" s="15"/>
      <c r="X995" s="16"/>
      <c r="Z995" s="15"/>
      <c r="AA995" s="16"/>
      <c r="AC995" s="15"/>
      <c r="AD995" s="16"/>
      <c r="AF995" s="15"/>
      <c r="AG995" s="16"/>
      <c r="AI995" s="15"/>
      <c r="AJ995" s="16"/>
      <c r="AL995" s="15"/>
      <c r="AM995" s="16"/>
      <c r="AO995" s="15"/>
      <c r="AP995" s="16"/>
      <c r="AR995" s="15"/>
      <c r="AS995" s="16"/>
      <c r="AU995" s="15"/>
      <c r="AV995" s="16"/>
      <c r="AX995" s="15"/>
      <c r="AY995" s="400"/>
      <c r="BA995" s="403"/>
      <c r="BB995" s="404"/>
      <c r="BD995" s="15"/>
      <c r="BE995" s="16"/>
      <c r="BG995" s="15"/>
      <c r="BH995" s="16"/>
      <c r="BJ995" s="15"/>
      <c r="BK995" s="45"/>
      <c r="BM995" s="15"/>
      <c r="BN995" s="16"/>
      <c r="BP995" s="15"/>
      <c r="BQ995" s="16"/>
      <c r="BS995" s="15"/>
      <c r="BT995" s="16"/>
      <c r="BV995" s="15"/>
      <c r="BW995" s="16"/>
      <c r="BY995" s="15"/>
      <c r="BZ995" s="16"/>
      <c r="CB995" s="15"/>
      <c r="CC995" s="16"/>
      <c r="CE995" s="15"/>
      <c r="CF995" s="16"/>
      <c r="CH995" s="15"/>
      <c r="CI995" s="16"/>
      <c r="CK995" s="234"/>
      <c r="CL995" s="235"/>
      <c r="CN995" s="15"/>
      <c r="CO995" s="16"/>
    </row>
    <row r="996" spans="1:93" ht="24.95" customHeight="1">
      <c r="A996" s="407" t="str">
        <f ca="1">IFERROR(IF(INDIRECT($A$14&amp;ROW())&lt;&gt;"",COUNTIF(Summary!$B$30:$B$1105,INDIRECT($A$14&amp;ROW())),""),"")</f>
        <v/>
      </c>
      <c r="B996" s="34"/>
      <c r="C996" s="16"/>
      <c r="E996" s="15"/>
      <c r="F996" s="16"/>
      <c r="H996" s="15"/>
      <c r="I996" s="16"/>
      <c r="K996" s="15"/>
      <c r="L996" s="16"/>
      <c r="N996" s="15"/>
      <c r="O996" s="16"/>
      <c r="Q996" s="15"/>
      <c r="R996" s="16"/>
      <c r="T996" s="15"/>
      <c r="U996" s="16"/>
      <c r="W996" s="15"/>
      <c r="X996" s="16"/>
      <c r="Z996" s="15"/>
      <c r="AA996" s="16"/>
      <c r="AC996" s="15"/>
      <c r="AD996" s="16"/>
      <c r="AF996" s="15"/>
      <c r="AG996" s="16"/>
      <c r="AI996" s="15"/>
      <c r="AJ996" s="16"/>
      <c r="AL996" s="15"/>
      <c r="AM996" s="16"/>
      <c r="AO996" s="15"/>
      <c r="AP996" s="16"/>
      <c r="AR996" s="15"/>
      <c r="AS996" s="16"/>
      <c r="AU996" s="15"/>
      <c r="AV996" s="16"/>
      <c r="AX996" s="15"/>
      <c r="AY996" s="400"/>
      <c r="BA996" s="403"/>
      <c r="BB996" s="404"/>
      <c r="BD996" s="15"/>
      <c r="BE996" s="16"/>
      <c r="BG996" s="15"/>
      <c r="BH996" s="16"/>
      <c r="BJ996" s="15"/>
      <c r="BK996" s="45"/>
      <c r="BM996" s="15"/>
      <c r="BN996" s="16"/>
      <c r="BP996" s="15"/>
      <c r="BQ996" s="16"/>
      <c r="BS996" s="15"/>
      <c r="BT996" s="16"/>
      <c r="BV996" s="15"/>
      <c r="BW996" s="16"/>
      <c r="BY996" s="15"/>
      <c r="BZ996" s="16"/>
      <c r="CB996" s="15"/>
      <c r="CC996" s="16"/>
      <c r="CE996" s="15"/>
      <c r="CF996" s="16"/>
      <c r="CH996" s="15"/>
      <c r="CI996" s="16"/>
      <c r="CK996" s="234"/>
      <c r="CL996" s="235"/>
      <c r="CN996" s="15"/>
      <c r="CO996" s="16"/>
    </row>
    <row r="997" spans="1:93" ht="24.95" customHeight="1">
      <c r="A997" s="407" t="str">
        <f ca="1">IFERROR(IF(INDIRECT($A$14&amp;ROW())&lt;&gt;"",COUNTIF(Summary!$B$30:$B$1105,INDIRECT($A$14&amp;ROW())),""),"")</f>
        <v/>
      </c>
      <c r="B997" s="34"/>
      <c r="C997" s="16"/>
      <c r="E997" s="15"/>
      <c r="F997" s="16"/>
      <c r="H997" s="15"/>
      <c r="I997" s="16"/>
      <c r="K997" s="15"/>
      <c r="L997" s="16"/>
      <c r="N997" s="15"/>
      <c r="O997" s="16"/>
      <c r="Q997" s="15"/>
      <c r="R997" s="16"/>
      <c r="T997" s="15"/>
      <c r="U997" s="16"/>
      <c r="W997" s="15"/>
      <c r="X997" s="16"/>
      <c r="Z997" s="15"/>
      <c r="AA997" s="16"/>
      <c r="AC997" s="15"/>
      <c r="AD997" s="16"/>
      <c r="AF997" s="15"/>
      <c r="AG997" s="16"/>
      <c r="AI997" s="15"/>
      <c r="AJ997" s="16"/>
      <c r="AL997" s="15"/>
      <c r="AM997" s="16"/>
      <c r="AO997" s="15"/>
      <c r="AP997" s="16"/>
      <c r="AR997" s="15"/>
      <c r="AS997" s="16"/>
      <c r="AU997" s="15"/>
      <c r="AV997" s="16"/>
      <c r="AX997" s="15"/>
      <c r="AY997" s="400"/>
      <c r="BA997" s="403"/>
      <c r="BB997" s="404"/>
      <c r="BD997" s="15"/>
      <c r="BE997" s="16"/>
      <c r="BG997" s="15"/>
      <c r="BH997" s="16"/>
      <c r="BJ997" s="15"/>
      <c r="BK997" s="45"/>
      <c r="BM997" s="15"/>
      <c r="BN997" s="16"/>
      <c r="BP997" s="15"/>
      <c r="BQ997" s="16"/>
      <c r="BS997" s="15"/>
      <c r="BT997" s="16"/>
      <c r="BV997" s="15"/>
      <c r="BW997" s="16"/>
      <c r="BY997" s="15"/>
      <c r="BZ997" s="16"/>
      <c r="CB997" s="15"/>
      <c r="CC997" s="16"/>
      <c r="CE997" s="15"/>
      <c r="CF997" s="16"/>
      <c r="CH997" s="15"/>
      <c r="CI997" s="16"/>
      <c r="CK997" s="234"/>
      <c r="CL997" s="235"/>
      <c r="CN997" s="15"/>
      <c r="CO997" s="16"/>
    </row>
    <row r="998" spans="1:93" ht="24.95" customHeight="1">
      <c r="A998" s="407" t="str">
        <f ca="1">IFERROR(IF(INDIRECT($A$14&amp;ROW())&lt;&gt;"",COUNTIF(Summary!$B$30:$B$1105,INDIRECT($A$14&amp;ROW())),""),"")</f>
        <v/>
      </c>
      <c r="B998" s="34"/>
      <c r="C998" s="16"/>
      <c r="E998" s="15"/>
      <c r="F998" s="16"/>
      <c r="H998" s="15"/>
      <c r="I998" s="16"/>
      <c r="K998" s="15"/>
      <c r="L998" s="16"/>
      <c r="N998" s="15"/>
      <c r="O998" s="16"/>
      <c r="Q998" s="15"/>
      <c r="R998" s="16"/>
      <c r="T998" s="15"/>
      <c r="U998" s="16"/>
      <c r="W998" s="15"/>
      <c r="X998" s="16"/>
      <c r="Z998" s="15"/>
      <c r="AA998" s="16"/>
      <c r="AC998" s="15"/>
      <c r="AD998" s="16"/>
      <c r="AF998" s="15"/>
      <c r="AG998" s="16"/>
      <c r="AI998" s="15"/>
      <c r="AJ998" s="16"/>
      <c r="AL998" s="15"/>
      <c r="AM998" s="16"/>
      <c r="AO998" s="15"/>
      <c r="AP998" s="16"/>
      <c r="AR998" s="15"/>
      <c r="AS998" s="16"/>
      <c r="AU998" s="15"/>
      <c r="AV998" s="16"/>
      <c r="AX998" s="15"/>
      <c r="AY998" s="400"/>
      <c r="BA998" s="403"/>
      <c r="BB998" s="404"/>
      <c r="BD998" s="15"/>
      <c r="BE998" s="16"/>
      <c r="BG998" s="15"/>
      <c r="BH998" s="16"/>
      <c r="BJ998" s="15"/>
      <c r="BK998" s="45"/>
      <c r="BM998" s="15"/>
      <c r="BN998" s="16"/>
      <c r="BP998" s="15"/>
      <c r="BQ998" s="16"/>
      <c r="BS998" s="15"/>
      <c r="BT998" s="16"/>
      <c r="BV998" s="15"/>
      <c r="BW998" s="16"/>
      <c r="BY998" s="15"/>
      <c r="BZ998" s="16"/>
      <c r="CB998" s="15"/>
      <c r="CC998" s="16"/>
      <c r="CE998" s="15"/>
      <c r="CF998" s="16"/>
      <c r="CH998" s="15"/>
      <c r="CI998" s="16"/>
      <c r="CK998" s="234"/>
      <c r="CL998" s="235"/>
      <c r="CN998" s="15"/>
      <c r="CO998" s="16"/>
    </row>
    <row r="999" spans="1:93" ht="24.95" customHeight="1">
      <c r="A999" s="407" t="str">
        <f ca="1">IFERROR(IF(INDIRECT($A$14&amp;ROW())&lt;&gt;"",COUNTIF(Summary!$B$30:$B$1105,INDIRECT($A$14&amp;ROW())),""),"")</f>
        <v/>
      </c>
      <c r="B999" s="34"/>
      <c r="C999" s="16"/>
      <c r="E999" s="15"/>
      <c r="F999" s="16"/>
      <c r="H999" s="15"/>
      <c r="I999" s="16"/>
      <c r="K999" s="15"/>
      <c r="L999" s="16"/>
      <c r="N999" s="15"/>
      <c r="O999" s="16"/>
      <c r="Q999" s="15"/>
      <c r="R999" s="16"/>
      <c r="T999" s="15"/>
      <c r="U999" s="16"/>
      <c r="W999" s="15"/>
      <c r="X999" s="16"/>
      <c r="Z999" s="15"/>
      <c r="AA999" s="16"/>
      <c r="AC999" s="15"/>
      <c r="AD999" s="16"/>
      <c r="AF999" s="15"/>
      <c r="AG999" s="16"/>
      <c r="AI999" s="15"/>
      <c r="AJ999" s="16"/>
      <c r="AL999" s="15"/>
      <c r="AM999" s="16"/>
      <c r="AO999" s="15"/>
      <c r="AP999" s="16"/>
      <c r="AR999" s="15"/>
      <c r="AS999" s="16"/>
      <c r="AU999" s="15"/>
      <c r="AV999" s="16"/>
      <c r="AX999" s="15"/>
      <c r="AY999" s="400"/>
      <c r="BA999" s="403"/>
      <c r="BB999" s="404"/>
      <c r="BD999" s="15"/>
      <c r="BE999" s="16"/>
      <c r="BG999" s="15"/>
      <c r="BH999" s="16"/>
      <c r="BJ999" s="15"/>
      <c r="BK999" s="45"/>
      <c r="BM999" s="15"/>
      <c r="BN999" s="16"/>
      <c r="BP999" s="15"/>
      <c r="BQ999" s="16"/>
      <c r="BS999" s="15"/>
      <c r="BT999" s="16"/>
      <c r="BV999" s="15"/>
      <c r="BW999" s="16"/>
      <c r="BY999" s="15"/>
      <c r="BZ999" s="16"/>
      <c r="CB999" s="15"/>
      <c r="CC999" s="16"/>
      <c r="CE999" s="15"/>
      <c r="CF999" s="16"/>
      <c r="CH999" s="15"/>
      <c r="CI999" s="16"/>
      <c r="CK999" s="234"/>
      <c r="CL999" s="235"/>
      <c r="CN999" s="15"/>
      <c r="CO999" s="16"/>
    </row>
    <row r="1000" spans="1:93" ht="24.95" customHeight="1">
      <c r="A1000" s="407" t="str">
        <f ca="1">IFERROR(IF(INDIRECT($A$14&amp;ROW())&lt;&gt;"",COUNTIF(Summary!$B$30:$B$1105,INDIRECT($A$14&amp;ROW())),""),"")</f>
        <v/>
      </c>
      <c r="B1000" s="34"/>
      <c r="C1000" s="16"/>
      <c r="E1000" s="15"/>
      <c r="F1000" s="16"/>
      <c r="H1000" s="15"/>
      <c r="I1000" s="16"/>
      <c r="K1000" s="15"/>
      <c r="L1000" s="16"/>
      <c r="N1000" s="15"/>
      <c r="O1000" s="16"/>
      <c r="Q1000" s="15"/>
      <c r="R1000" s="16"/>
      <c r="T1000" s="15"/>
      <c r="U1000" s="16"/>
      <c r="W1000" s="15"/>
      <c r="X1000" s="16"/>
      <c r="Z1000" s="15"/>
      <c r="AA1000" s="16"/>
      <c r="AC1000" s="15"/>
      <c r="AD1000" s="16"/>
      <c r="AF1000" s="15"/>
      <c r="AG1000" s="16"/>
      <c r="AI1000" s="15"/>
      <c r="AJ1000" s="16"/>
      <c r="AL1000" s="15"/>
      <c r="AM1000" s="16"/>
      <c r="AO1000" s="15"/>
      <c r="AP1000" s="16"/>
      <c r="AR1000" s="15"/>
      <c r="AS1000" s="16"/>
      <c r="AU1000" s="15"/>
      <c r="AV1000" s="16"/>
      <c r="AX1000" s="15"/>
      <c r="AY1000" s="400"/>
      <c r="BA1000" s="403"/>
      <c r="BB1000" s="404"/>
      <c r="BD1000" s="15"/>
      <c r="BE1000" s="16"/>
      <c r="BG1000" s="15"/>
      <c r="BH1000" s="16"/>
      <c r="BJ1000" s="15"/>
      <c r="BK1000" s="45"/>
      <c r="BM1000" s="15"/>
      <c r="BN1000" s="16"/>
      <c r="BP1000" s="15"/>
      <c r="BQ1000" s="16"/>
      <c r="BS1000" s="15"/>
      <c r="BT1000" s="16"/>
      <c r="BV1000" s="15"/>
      <c r="BW1000" s="16"/>
      <c r="BY1000" s="15"/>
      <c r="BZ1000" s="16"/>
      <c r="CB1000" s="15"/>
      <c r="CC1000" s="16"/>
      <c r="CE1000" s="15"/>
      <c r="CF1000" s="16"/>
      <c r="CH1000" s="15"/>
      <c r="CI1000" s="16"/>
      <c r="CK1000" s="234"/>
      <c r="CL1000" s="235"/>
      <c r="CN1000" s="15"/>
      <c r="CO1000" s="16"/>
    </row>
    <row r="1001" spans="1:93" ht="24.95" customHeight="1">
      <c r="A1001" s="407" t="str">
        <f ca="1">IFERROR(IF(INDIRECT($A$14&amp;ROW())&lt;&gt;"",COUNTIF(Summary!$B$30:$B$1105,INDIRECT($A$14&amp;ROW())),""),"")</f>
        <v/>
      </c>
      <c r="B1001" s="34"/>
      <c r="C1001" s="16"/>
      <c r="E1001" s="15"/>
      <c r="F1001" s="16"/>
      <c r="H1001" s="15"/>
      <c r="I1001" s="16"/>
      <c r="K1001" s="15"/>
      <c r="L1001" s="16"/>
      <c r="N1001" s="15"/>
      <c r="O1001" s="16"/>
      <c r="Q1001" s="15"/>
      <c r="R1001" s="16"/>
      <c r="T1001" s="15"/>
      <c r="U1001" s="16"/>
      <c r="W1001" s="15"/>
      <c r="X1001" s="16"/>
      <c r="Z1001" s="15"/>
      <c r="AA1001" s="16"/>
      <c r="AC1001" s="15"/>
      <c r="AD1001" s="16"/>
      <c r="AF1001" s="15"/>
      <c r="AG1001" s="16"/>
      <c r="AI1001" s="15"/>
      <c r="AJ1001" s="16"/>
      <c r="AL1001" s="15"/>
      <c r="AM1001" s="16"/>
      <c r="AO1001" s="15"/>
      <c r="AP1001" s="16"/>
      <c r="AR1001" s="15"/>
      <c r="AS1001" s="16"/>
      <c r="AU1001" s="15"/>
      <c r="AV1001" s="16"/>
      <c r="AX1001" s="15"/>
      <c r="AY1001" s="400"/>
      <c r="BA1001" s="403"/>
      <c r="BB1001" s="404"/>
      <c r="BD1001" s="15"/>
      <c r="BE1001" s="16"/>
      <c r="BG1001" s="15"/>
      <c r="BH1001" s="16"/>
      <c r="BJ1001" s="15"/>
      <c r="BK1001" s="45"/>
      <c r="BM1001" s="15"/>
      <c r="BN1001" s="16"/>
      <c r="BP1001" s="15"/>
      <c r="BQ1001" s="16"/>
      <c r="BS1001" s="15"/>
      <c r="BT1001" s="16"/>
      <c r="BV1001" s="15"/>
      <c r="BW1001" s="16"/>
      <c r="BY1001" s="15"/>
      <c r="BZ1001" s="16"/>
      <c r="CB1001" s="15"/>
      <c r="CC1001" s="16"/>
      <c r="CE1001" s="15"/>
      <c r="CF1001" s="16"/>
      <c r="CH1001" s="15"/>
      <c r="CI1001" s="16"/>
      <c r="CK1001" s="234"/>
      <c r="CL1001" s="235"/>
      <c r="CN1001" s="15"/>
      <c r="CO1001" s="16"/>
    </row>
    <row r="1002" spans="1:93" ht="24.95" customHeight="1">
      <c r="A1002" s="407" t="str">
        <f ca="1">IFERROR(IF(INDIRECT($A$14&amp;ROW())&lt;&gt;"",COUNTIF(Summary!$B$30:$B$1105,INDIRECT($A$14&amp;ROW())),""),"")</f>
        <v/>
      </c>
      <c r="B1002" s="34"/>
      <c r="C1002" s="16"/>
      <c r="E1002" s="15"/>
      <c r="F1002" s="16"/>
      <c r="H1002" s="15"/>
      <c r="I1002" s="16"/>
      <c r="K1002" s="15"/>
      <c r="L1002" s="16"/>
      <c r="N1002" s="15"/>
      <c r="O1002" s="16"/>
      <c r="Q1002" s="15"/>
      <c r="R1002" s="16"/>
      <c r="T1002" s="15"/>
      <c r="U1002" s="16"/>
      <c r="W1002" s="15"/>
      <c r="X1002" s="16"/>
      <c r="Z1002" s="15"/>
      <c r="AA1002" s="16"/>
      <c r="AC1002" s="15"/>
      <c r="AD1002" s="16"/>
      <c r="AF1002" s="15"/>
      <c r="AG1002" s="16"/>
      <c r="AI1002" s="15"/>
      <c r="AJ1002" s="16"/>
      <c r="AL1002" s="15"/>
      <c r="AM1002" s="16"/>
      <c r="AO1002" s="15"/>
      <c r="AP1002" s="16"/>
      <c r="AR1002" s="15"/>
      <c r="AS1002" s="16"/>
      <c r="AU1002" s="15"/>
      <c r="AV1002" s="16"/>
      <c r="AX1002" s="15"/>
      <c r="AY1002" s="400"/>
      <c r="BA1002" s="403"/>
      <c r="BB1002" s="404"/>
      <c r="BD1002" s="15"/>
      <c r="BE1002" s="16"/>
      <c r="BG1002" s="15"/>
      <c r="BH1002" s="16"/>
      <c r="BJ1002" s="15"/>
      <c r="BK1002" s="45"/>
      <c r="BM1002" s="15"/>
      <c r="BN1002" s="16"/>
      <c r="BP1002" s="15"/>
      <c r="BQ1002" s="16"/>
      <c r="BS1002" s="15"/>
      <c r="BT1002" s="16"/>
      <c r="BV1002" s="15"/>
      <c r="BW1002" s="16"/>
      <c r="BY1002" s="15"/>
      <c r="BZ1002" s="16"/>
      <c r="CB1002" s="15"/>
      <c r="CC1002" s="16"/>
      <c r="CE1002" s="15"/>
      <c r="CF1002" s="16"/>
      <c r="CH1002" s="15"/>
      <c r="CI1002" s="16"/>
      <c r="CK1002" s="234"/>
      <c r="CL1002" s="235"/>
      <c r="CN1002" s="15"/>
      <c r="CO1002" s="16"/>
    </row>
    <row r="1003" spans="1:93" ht="24.95" customHeight="1">
      <c r="A1003" s="407" t="str">
        <f ca="1">IFERROR(IF(INDIRECT($A$14&amp;ROW())&lt;&gt;"",COUNTIF(Summary!$B$30:$B$1105,INDIRECT($A$14&amp;ROW())),""),"")</f>
        <v/>
      </c>
      <c r="B1003" s="34"/>
      <c r="C1003" s="16"/>
      <c r="E1003" s="15"/>
      <c r="F1003" s="16"/>
      <c r="H1003" s="15"/>
      <c r="I1003" s="16"/>
      <c r="K1003" s="15"/>
      <c r="L1003" s="16"/>
      <c r="N1003" s="15"/>
      <c r="O1003" s="16"/>
      <c r="Q1003" s="15"/>
      <c r="R1003" s="16"/>
      <c r="T1003" s="15"/>
      <c r="U1003" s="16"/>
      <c r="W1003" s="15"/>
      <c r="X1003" s="16"/>
      <c r="Z1003" s="15"/>
      <c r="AA1003" s="16"/>
      <c r="AC1003" s="15"/>
      <c r="AD1003" s="16"/>
      <c r="AF1003" s="15"/>
      <c r="AG1003" s="16"/>
      <c r="AI1003" s="15"/>
      <c r="AJ1003" s="16"/>
      <c r="AL1003" s="15"/>
      <c r="AM1003" s="16"/>
      <c r="AO1003" s="15"/>
      <c r="AP1003" s="16"/>
      <c r="AR1003" s="15"/>
      <c r="AS1003" s="16"/>
      <c r="AU1003" s="15"/>
      <c r="AV1003" s="16"/>
      <c r="AX1003" s="15"/>
      <c r="AY1003" s="400"/>
      <c r="BA1003" s="403"/>
      <c r="BB1003" s="404"/>
      <c r="BD1003" s="15"/>
      <c r="BE1003" s="16"/>
      <c r="BG1003" s="15"/>
      <c r="BH1003" s="16"/>
      <c r="BJ1003" s="15"/>
      <c r="BK1003" s="45"/>
      <c r="BM1003" s="15"/>
      <c r="BN1003" s="16"/>
      <c r="BP1003" s="15"/>
      <c r="BQ1003" s="16"/>
      <c r="BS1003" s="15"/>
      <c r="BT1003" s="16"/>
      <c r="BV1003" s="15"/>
      <c r="BW1003" s="16"/>
      <c r="BY1003" s="15"/>
      <c r="BZ1003" s="16"/>
      <c r="CB1003" s="15"/>
      <c r="CC1003" s="16"/>
      <c r="CE1003" s="15"/>
      <c r="CF1003" s="16"/>
      <c r="CH1003" s="15"/>
      <c r="CI1003" s="16"/>
      <c r="CK1003" s="234"/>
      <c r="CL1003" s="235"/>
      <c r="CN1003" s="15"/>
      <c r="CO1003" s="16"/>
    </row>
    <row r="1004" spans="1:93" ht="24.95" customHeight="1">
      <c r="A1004" s="407" t="str">
        <f ca="1">IFERROR(IF(INDIRECT($A$14&amp;ROW())&lt;&gt;"",COUNTIF(Summary!$B$30:$B$1105,INDIRECT($A$14&amp;ROW())),""),"")</f>
        <v/>
      </c>
      <c r="B1004" s="34"/>
      <c r="C1004" s="16"/>
      <c r="E1004" s="15"/>
      <c r="F1004" s="16"/>
      <c r="H1004" s="15"/>
      <c r="I1004" s="16"/>
      <c r="K1004" s="15"/>
      <c r="L1004" s="16"/>
      <c r="N1004" s="15"/>
      <c r="O1004" s="16"/>
      <c r="Q1004" s="15"/>
      <c r="R1004" s="16"/>
      <c r="T1004" s="15"/>
      <c r="U1004" s="16"/>
      <c r="W1004" s="15"/>
      <c r="X1004" s="16"/>
      <c r="Z1004" s="15"/>
      <c r="AA1004" s="16"/>
      <c r="AC1004" s="15"/>
      <c r="AD1004" s="16"/>
      <c r="AF1004" s="15"/>
      <c r="AG1004" s="16"/>
      <c r="AI1004" s="15"/>
      <c r="AJ1004" s="16"/>
      <c r="AL1004" s="15"/>
      <c r="AM1004" s="16"/>
      <c r="AO1004" s="15"/>
      <c r="AP1004" s="16"/>
      <c r="AR1004" s="15"/>
      <c r="AS1004" s="16"/>
      <c r="AU1004" s="15"/>
      <c r="AV1004" s="16"/>
      <c r="AX1004" s="15"/>
      <c r="AY1004" s="400"/>
      <c r="BA1004" s="403"/>
      <c r="BB1004" s="404"/>
      <c r="BD1004" s="15"/>
      <c r="BE1004" s="16"/>
      <c r="BG1004" s="15"/>
      <c r="BH1004" s="16"/>
      <c r="BJ1004" s="15"/>
      <c r="BK1004" s="45"/>
      <c r="BM1004" s="15"/>
      <c r="BN1004" s="16"/>
      <c r="BP1004" s="15"/>
      <c r="BQ1004" s="16"/>
      <c r="BS1004" s="15"/>
      <c r="BT1004" s="16"/>
      <c r="BV1004" s="15"/>
      <c r="BW1004" s="16"/>
      <c r="BY1004" s="15"/>
      <c r="BZ1004" s="16"/>
      <c r="CB1004" s="15"/>
      <c r="CC1004" s="16"/>
      <c r="CE1004" s="15"/>
      <c r="CF1004" s="16"/>
      <c r="CH1004" s="15"/>
      <c r="CI1004" s="16"/>
      <c r="CK1004" s="234"/>
      <c r="CL1004" s="235"/>
      <c r="CN1004" s="15"/>
      <c r="CO1004" s="16"/>
    </row>
    <row r="1005" spans="1:93" ht="24.95" customHeight="1">
      <c r="A1005" s="407" t="str">
        <f ca="1">IFERROR(IF(INDIRECT($A$14&amp;ROW())&lt;&gt;"",COUNTIF(Summary!$B$30:$B$1105,INDIRECT($A$14&amp;ROW())),""),"")</f>
        <v/>
      </c>
      <c r="B1005" s="34"/>
      <c r="C1005" s="16"/>
      <c r="E1005" s="15"/>
      <c r="F1005" s="16"/>
      <c r="H1005" s="15"/>
      <c r="I1005" s="16"/>
      <c r="K1005" s="15"/>
      <c r="L1005" s="16"/>
      <c r="N1005" s="15"/>
      <c r="O1005" s="16"/>
      <c r="Q1005" s="15"/>
      <c r="R1005" s="16"/>
      <c r="T1005" s="15"/>
      <c r="U1005" s="16"/>
      <c r="W1005" s="15"/>
      <c r="X1005" s="16"/>
      <c r="Z1005" s="15"/>
      <c r="AA1005" s="16"/>
      <c r="AC1005" s="15"/>
      <c r="AD1005" s="16"/>
      <c r="AF1005" s="15"/>
      <c r="AG1005" s="16"/>
      <c r="AI1005" s="15"/>
      <c r="AJ1005" s="16"/>
      <c r="AL1005" s="15"/>
      <c r="AM1005" s="16"/>
      <c r="AO1005" s="15"/>
      <c r="AP1005" s="16"/>
      <c r="AR1005" s="15"/>
      <c r="AS1005" s="16"/>
      <c r="AU1005" s="15"/>
      <c r="AV1005" s="16"/>
      <c r="AX1005" s="15"/>
      <c r="AY1005" s="400"/>
      <c r="BA1005" s="403"/>
      <c r="BB1005" s="404"/>
      <c r="BD1005" s="15"/>
      <c r="BE1005" s="16"/>
      <c r="BG1005" s="15"/>
      <c r="BH1005" s="16"/>
      <c r="BJ1005" s="15"/>
      <c r="BK1005" s="45"/>
      <c r="BM1005" s="15"/>
      <c r="BN1005" s="16"/>
      <c r="BP1005" s="15"/>
      <c r="BQ1005" s="16"/>
      <c r="BS1005" s="15"/>
      <c r="BT1005" s="16"/>
      <c r="BV1005" s="15"/>
      <c r="BW1005" s="16"/>
      <c r="BY1005" s="15"/>
      <c r="BZ1005" s="16"/>
      <c r="CB1005" s="15"/>
      <c r="CC1005" s="16"/>
      <c r="CE1005" s="15"/>
      <c r="CF1005" s="16"/>
      <c r="CH1005" s="15"/>
      <c r="CI1005" s="16"/>
      <c r="CK1005" s="234"/>
      <c r="CL1005" s="235"/>
      <c r="CN1005" s="15"/>
      <c r="CO1005" s="16"/>
    </row>
    <row r="1006" spans="1:93" ht="24.95" customHeight="1">
      <c r="A1006" s="407" t="str">
        <f ca="1">IFERROR(IF(INDIRECT($A$14&amp;ROW())&lt;&gt;"",COUNTIF(Summary!$B$30:$B$1105,INDIRECT($A$14&amp;ROW())),""),"")</f>
        <v/>
      </c>
      <c r="B1006" s="34"/>
      <c r="C1006" s="16"/>
      <c r="E1006" s="15"/>
      <c r="F1006" s="16"/>
      <c r="H1006" s="15"/>
      <c r="I1006" s="16"/>
      <c r="K1006" s="15"/>
      <c r="L1006" s="16"/>
      <c r="N1006" s="15"/>
      <c r="O1006" s="16"/>
      <c r="Q1006" s="15"/>
      <c r="R1006" s="16"/>
      <c r="T1006" s="15"/>
      <c r="U1006" s="16"/>
      <c r="W1006" s="15"/>
      <c r="X1006" s="16"/>
      <c r="Z1006" s="15"/>
      <c r="AA1006" s="16"/>
      <c r="AC1006" s="15"/>
      <c r="AD1006" s="16"/>
      <c r="AF1006" s="15"/>
      <c r="AG1006" s="16"/>
      <c r="AI1006" s="15"/>
      <c r="AJ1006" s="16"/>
      <c r="AL1006" s="15"/>
      <c r="AM1006" s="16"/>
      <c r="AO1006" s="15"/>
      <c r="AP1006" s="16"/>
      <c r="AR1006" s="15"/>
      <c r="AS1006" s="16"/>
      <c r="AU1006" s="15"/>
      <c r="AV1006" s="16"/>
      <c r="AX1006" s="15"/>
      <c r="AY1006" s="400"/>
      <c r="BA1006" s="403"/>
      <c r="BB1006" s="404"/>
      <c r="BD1006" s="15"/>
      <c r="BE1006" s="16"/>
      <c r="BG1006" s="15"/>
      <c r="BH1006" s="16"/>
      <c r="BJ1006" s="15"/>
      <c r="BK1006" s="45"/>
      <c r="BM1006" s="15"/>
      <c r="BN1006" s="16"/>
      <c r="BP1006" s="15"/>
      <c r="BQ1006" s="16"/>
      <c r="BS1006" s="15"/>
      <c r="BT1006" s="16"/>
      <c r="BV1006" s="15"/>
      <c r="BW1006" s="16"/>
      <c r="BY1006" s="15"/>
      <c r="BZ1006" s="16"/>
      <c r="CB1006" s="15"/>
      <c r="CC1006" s="16"/>
      <c r="CE1006" s="15"/>
      <c r="CF1006" s="16"/>
      <c r="CH1006" s="15"/>
      <c r="CI1006" s="16"/>
      <c r="CK1006" s="234"/>
      <c r="CL1006" s="235"/>
      <c r="CN1006" s="15"/>
      <c r="CO1006" s="16"/>
    </row>
    <row r="1007" spans="1:93" ht="24.95" customHeight="1">
      <c r="A1007" s="407" t="str">
        <f ca="1">IFERROR(IF(INDIRECT($A$14&amp;ROW())&lt;&gt;"",COUNTIF(Summary!$B$30:$B$1105,INDIRECT($A$14&amp;ROW())),""),"")</f>
        <v/>
      </c>
      <c r="B1007" s="34"/>
      <c r="C1007" s="16"/>
      <c r="E1007" s="15"/>
      <c r="F1007" s="16"/>
      <c r="H1007" s="15"/>
      <c r="I1007" s="16"/>
      <c r="K1007" s="15"/>
      <c r="L1007" s="16"/>
      <c r="N1007" s="15"/>
      <c r="O1007" s="16"/>
      <c r="Q1007" s="15"/>
      <c r="R1007" s="16"/>
      <c r="T1007" s="15"/>
      <c r="U1007" s="16"/>
      <c r="W1007" s="15"/>
      <c r="X1007" s="16"/>
      <c r="Z1007" s="15"/>
      <c r="AA1007" s="16"/>
      <c r="AC1007" s="15"/>
      <c r="AD1007" s="16"/>
      <c r="AF1007" s="15"/>
      <c r="AG1007" s="16"/>
      <c r="AI1007" s="15"/>
      <c r="AJ1007" s="16"/>
      <c r="AL1007" s="15"/>
      <c r="AM1007" s="16"/>
      <c r="AO1007" s="15"/>
      <c r="AP1007" s="16"/>
      <c r="AR1007" s="15"/>
      <c r="AS1007" s="16"/>
      <c r="AU1007" s="15"/>
      <c r="AV1007" s="16"/>
      <c r="AX1007" s="15"/>
      <c r="AY1007" s="400"/>
      <c r="BA1007" s="403"/>
      <c r="BB1007" s="404"/>
      <c r="BD1007" s="15"/>
      <c r="BE1007" s="16"/>
      <c r="BG1007" s="15"/>
      <c r="BH1007" s="16"/>
      <c r="BJ1007" s="15"/>
      <c r="BK1007" s="45"/>
      <c r="BM1007" s="15"/>
      <c r="BN1007" s="16"/>
      <c r="BP1007" s="15"/>
      <c r="BQ1007" s="16"/>
      <c r="BS1007" s="15"/>
      <c r="BT1007" s="16"/>
      <c r="BV1007" s="15"/>
      <c r="BW1007" s="16"/>
      <c r="BY1007" s="15"/>
      <c r="BZ1007" s="16"/>
      <c r="CB1007" s="15"/>
      <c r="CC1007" s="16"/>
      <c r="CE1007" s="15"/>
      <c r="CF1007" s="16"/>
      <c r="CH1007" s="15"/>
      <c r="CI1007" s="16"/>
      <c r="CK1007" s="234"/>
      <c r="CL1007" s="235"/>
      <c r="CN1007" s="15"/>
      <c r="CO1007" s="16"/>
    </row>
    <row r="1008" spans="1:93" ht="24.95" customHeight="1">
      <c r="A1008" s="407" t="str">
        <f ca="1">IFERROR(IF(INDIRECT($A$14&amp;ROW())&lt;&gt;"",COUNTIF(Summary!$B$30:$B$1105,INDIRECT($A$14&amp;ROW())),""),"")</f>
        <v/>
      </c>
      <c r="B1008" s="34"/>
      <c r="C1008" s="16"/>
      <c r="E1008" s="15"/>
      <c r="F1008" s="16"/>
      <c r="H1008" s="15"/>
      <c r="I1008" s="16"/>
      <c r="K1008" s="15"/>
      <c r="L1008" s="16"/>
      <c r="N1008" s="15"/>
      <c r="O1008" s="16"/>
      <c r="Q1008" s="15"/>
      <c r="R1008" s="16"/>
      <c r="T1008" s="15"/>
      <c r="U1008" s="16"/>
      <c r="W1008" s="15"/>
      <c r="X1008" s="16"/>
      <c r="Z1008" s="15"/>
      <c r="AA1008" s="16"/>
      <c r="AC1008" s="15"/>
      <c r="AD1008" s="16"/>
      <c r="AF1008" s="15"/>
      <c r="AG1008" s="16"/>
      <c r="AI1008" s="15"/>
      <c r="AJ1008" s="16"/>
      <c r="AL1008" s="15"/>
      <c r="AM1008" s="16"/>
      <c r="AO1008" s="15"/>
      <c r="AP1008" s="16"/>
      <c r="AR1008" s="15"/>
      <c r="AS1008" s="16"/>
      <c r="AU1008" s="15"/>
      <c r="AV1008" s="16"/>
      <c r="AX1008" s="15"/>
      <c r="AY1008" s="400"/>
      <c r="BA1008" s="403"/>
      <c r="BB1008" s="404"/>
      <c r="BD1008" s="15"/>
      <c r="BE1008" s="16"/>
      <c r="BG1008" s="15"/>
      <c r="BH1008" s="16"/>
      <c r="BJ1008" s="15"/>
      <c r="BK1008" s="45"/>
      <c r="BM1008" s="15"/>
      <c r="BN1008" s="16"/>
      <c r="BP1008" s="15"/>
      <c r="BQ1008" s="16"/>
      <c r="BS1008" s="15"/>
      <c r="BT1008" s="16"/>
      <c r="BV1008" s="15"/>
      <c r="BW1008" s="16"/>
      <c r="BY1008" s="15"/>
      <c r="BZ1008" s="16"/>
      <c r="CB1008" s="15"/>
      <c r="CC1008" s="16"/>
      <c r="CE1008" s="15"/>
      <c r="CF1008" s="16"/>
      <c r="CH1008" s="15"/>
      <c r="CI1008" s="16"/>
      <c r="CK1008" s="234"/>
      <c r="CL1008" s="235"/>
      <c r="CN1008" s="15"/>
      <c r="CO1008" s="16"/>
    </row>
    <row r="1009" spans="1:93" ht="24.95" customHeight="1">
      <c r="A1009" s="407" t="str">
        <f ca="1">IFERROR(IF(INDIRECT($A$14&amp;ROW())&lt;&gt;"",COUNTIF(Summary!$B$30:$B$1105,INDIRECT($A$14&amp;ROW())),""),"")</f>
        <v/>
      </c>
      <c r="B1009" s="34"/>
      <c r="C1009" s="16"/>
      <c r="E1009" s="15"/>
      <c r="F1009" s="16"/>
      <c r="H1009" s="15"/>
      <c r="I1009" s="16"/>
      <c r="K1009" s="15"/>
      <c r="L1009" s="16"/>
      <c r="N1009" s="15"/>
      <c r="O1009" s="16"/>
      <c r="Q1009" s="15"/>
      <c r="R1009" s="16"/>
      <c r="T1009" s="15"/>
      <c r="U1009" s="16"/>
      <c r="W1009" s="15"/>
      <c r="X1009" s="16"/>
      <c r="Z1009" s="15"/>
      <c r="AA1009" s="16"/>
      <c r="AC1009" s="15"/>
      <c r="AD1009" s="16"/>
      <c r="AF1009" s="15"/>
      <c r="AG1009" s="16"/>
      <c r="AI1009" s="15"/>
      <c r="AJ1009" s="16"/>
      <c r="AL1009" s="15"/>
      <c r="AM1009" s="16"/>
      <c r="AO1009" s="15"/>
      <c r="AP1009" s="16"/>
      <c r="AR1009" s="15"/>
      <c r="AS1009" s="16"/>
      <c r="AU1009" s="15"/>
      <c r="AV1009" s="16"/>
      <c r="AX1009" s="15"/>
      <c r="AY1009" s="400"/>
      <c r="BA1009" s="403"/>
      <c r="BB1009" s="404"/>
      <c r="BD1009" s="15"/>
      <c r="BE1009" s="16"/>
      <c r="BG1009" s="15"/>
      <c r="BH1009" s="16"/>
      <c r="BJ1009" s="15"/>
      <c r="BK1009" s="45"/>
      <c r="BM1009" s="15"/>
      <c r="BN1009" s="16"/>
      <c r="BP1009" s="15"/>
      <c r="BQ1009" s="16"/>
      <c r="BS1009" s="15"/>
      <c r="BT1009" s="16"/>
      <c r="BV1009" s="15"/>
      <c r="BW1009" s="16"/>
      <c r="BY1009" s="15"/>
      <c r="BZ1009" s="16"/>
      <c r="CB1009" s="15"/>
      <c r="CC1009" s="16"/>
      <c r="CE1009" s="15"/>
      <c r="CF1009" s="16"/>
      <c r="CH1009" s="15"/>
      <c r="CI1009" s="16"/>
      <c r="CK1009" s="234"/>
      <c r="CL1009" s="235"/>
      <c r="CN1009" s="15"/>
      <c r="CO1009" s="16"/>
    </row>
    <row r="1010" spans="1:93" ht="24.95" customHeight="1">
      <c r="A1010" s="407" t="str">
        <f ca="1">IFERROR(IF(INDIRECT($A$14&amp;ROW())&lt;&gt;"",COUNTIF(Summary!$B$30:$B$1105,INDIRECT($A$14&amp;ROW())),""),"")</f>
        <v/>
      </c>
      <c r="B1010" s="34"/>
      <c r="C1010" s="16"/>
      <c r="E1010" s="15"/>
      <c r="F1010" s="16"/>
      <c r="H1010" s="15"/>
      <c r="I1010" s="16"/>
      <c r="K1010" s="15"/>
      <c r="L1010" s="16"/>
      <c r="N1010" s="15"/>
      <c r="O1010" s="16"/>
      <c r="Q1010" s="15"/>
      <c r="R1010" s="16"/>
      <c r="T1010" s="15"/>
      <c r="U1010" s="16"/>
      <c r="W1010" s="15"/>
      <c r="X1010" s="16"/>
      <c r="Z1010" s="15"/>
      <c r="AA1010" s="16"/>
      <c r="AC1010" s="15"/>
      <c r="AD1010" s="16"/>
      <c r="AF1010" s="15"/>
      <c r="AG1010" s="16"/>
      <c r="AI1010" s="15"/>
      <c r="AJ1010" s="16"/>
      <c r="AL1010" s="15"/>
      <c r="AM1010" s="16"/>
      <c r="AO1010" s="15"/>
      <c r="AP1010" s="16"/>
      <c r="AR1010" s="15"/>
      <c r="AS1010" s="16"/>
      <c r="AU1010" s="15"/>
      <c r="AV1010" s="16"/>
      <c r="AX1010" s="15"/>
      <c r="AY1010" s="400"/>
      <c r="BA1010" s="403"/>
      <c r="BB1010" s="404"/>
      <c r="BD1010" s="15"/>
      <c r="BE1010" s="16"/>
      <c r="BG1010" s="15"/>
      <c r="BH1010" s="16"/>
      <c r="BJ1010" s="15"/>
      <c r="BK1010" s="45"/>
      <c r="BM1010" s="15"/>
      <c r="BN1010" s="16"/>
      <c r="BP1010" s="15"/>
      <c r="BQ1010" s="16"/>
      <c r="BS1010" s="15"/>
      <c r="BT1010" s="16"/>
      <c r="BV1010" s="15"/>
      <c r="BW1010" s="16"/>
      <c r="BY1010" s="15"/>
      <c r="BZ1010" s="16"/>
      <c r="CB1010" s="15"/>
      <c r="CC1010" s="16"/>
      <c r="CE1010" s="15"/>
      <c r="CF1010" s="16"/>
      <c r="CH1010" s="15"/>
      <c r="CI1010" s="16"/>
      <c r="CK1010" s="234"/>
      <c r="CL1010" s="235"/>
      <c r="CN1010" s="15"/>
      <c r="CO1010" s="16"/>
    </row>
    <row r="1011" spans="1:93" ht="24.95" customHeight="1">
      <c r="A1011" s="407" t="str">
        <f ca="1">IFERROR(IF(INDIRECT($A$14&amp;ROW())&lt;&gt;"",COUNTIF(Summary!$B$30:$B$1105,INDIRECT($A$14&amp;ROW())),""),"")</f>
        <v/>
      </c>
      <c r="B1011" s="34"/>
      <c r="C1011" s="16"/>
      <c r="E1011" s="15"/>
      <c r="F1011" s="16"/>
      <c r="H1011" s="15"/>
      <c r="I1011" s="16"/>
      <c r="K1011" s="15"/>
      <c r="L1011" s="16"/>
      <c r="N1011" s="15"/>
      <c r="O1011" s="16"/>
      <c r="Q1011" s="15"/>
      <c r="R1011" s="16"/>
      <c r="T1011" s="15"/>
      <c r="U1011" s="16"/>
      <c r="W1011" s="15"/>
      <c r="X1011" s="16"/>
      <c r="Z1011" s="15"/>
      <c r="AA1011" s="16"/>
      <c r="AC1011" s="15"/>
      <c r="AD1011" s="16"/>
      <c r="AF1011" s="15"/>
      <c r="AG1011" s="16"/>
      <c r="AI1011" s="15"/>
      <c r="AJ1011" s="16"/>
      <c r="AL1011" s="15"/>
      <c r="AM1011" s="16"/>
      <c r="AO1011" s="15"/>
      <c r="AP1011" s="16"/>
      <c r="AR1011" s="15"/>
      <c r="AS1011" s="16"/>
      <c r="AU1011" s="15"/>
      <c r="AV1011" s="16"/>
      <c r="AX1011" s="15"/>
      <c r="AY1011" s="400"/>
      <c r="BA1011" s="403"/>
      <c r="BB1011" s="404"/>
      <c r="BD1011" s="15"/>
      <c r="BE1011" s="16"/>
      <c r="BG1011" s="15"/>
      <c r="BH1011" s="16"/>
      <c r="BJ1011" s="15"/>
      <c r="BK1011" s="45"/>
      <c r="BM1011" s="15"/>
      <c r="BN1011" s="16"/>
      <c r="BP1011" s="15"/>
      <c r="BQ1011" s="16"/>
      <c r="BS1011" s="15"/>
      <c r="BT1011" s="16"/>
      <c r="BV1011" s="15"/>
      <c r="BW1011" s="16"/>
      <c r="BY1011" s="15"/>
      <c r="BZ1011" s="16"/>
      <c r="CB1011" s="15"/>
      <c r="CC1011" s="16"/>
      <c r="CE1011" s="15"/>
      <c r="CF1011" s="16"/>
      <c r="CH1011" s="15"/>
      <c r="CI1011" s="16"/>
      <c r="CK1011" s="234"/>
      <c r="CL1011" s="235"/>
      <c r="CN1011" s="15"/>
      <c r="CO1011" s="16"/>
    </row>
    <row r="1012" spans="1:93" ht="24.95" customHeight="1">
      <c r="A1012" s="407" t="str">
        <f ca="1">IFERROR(IF(INDIRECT($A$14&amp;ROW())&lt;&gt;"",COUNTIF(Summary!$B$30:$B$1105,INDIRECT($A$14&amp;ROW())),""),"")</f>
        <v/>
      </c>
      <c r="B1012" s="34"/>
      <c r="C1012" s="16"/>
      <c r="E1012" s="15"/>
      <c r="F1012" s="16"/>
      <c r="H1012" s="15"/>
      <c r="I1012" s="16"/>
      <c r="K1012" s="15"/>
      <c r="L1012" s="16"/>
      <c r="N1012" s="15"/>
      <c r="O1012" s="16"/>
      <c r="Q1012" s="15"/>
      <c r="R1012" s="16"/>
      <c r="T1012" s="15"/>
      <c r="U1012" s="16"/>
      <c r="W1012" s="15"/>
      <c r="X1012" s="16"/>
      <c r="Z1012" s="15"/>
      <c r="AA1012" s="16"/>
      <c r="AC1012" s="15"/>
      <c r="AD1012" s="16"/>
      <c r="AF1012" s="15"/>
      <c r="AG1012" s="16"/>
      <c r="AI1012" s="15"/>
      <c r="AJ1012" s="16"/>
      <c r="AL1012" s="15"/>
      <c r="AM1012" s="16"/>
      <c r="AO1012" s="15"/>
      <c r="AP1012" s="16"/>
      <c r="AR1012" s="15"/>
      <c r="AS1012" s="16"/>
      <c r="AU1012" s="15"/>
      <c r="AV1012" s="16"/>
      <c r="AX1012" s="15"/>
      <c r="AY1012" s="400"/>
      <c r="BA1012" s="403"/>
      <c r="BB1012" s="404"/>
      <c r="BD1012" s="15"/>
      <c r="BE1012" s="16"/>
      <c r="BG1012" s="15"/>
      <c r="BH1012" s="16"/>
      <c r="BJ1012" s="15"/>
      <c r="BK1012" s="45"/>
      <c r="BM1012" s="15"/>
      <c r="BN1012" s="16"/>
      <c r="BP1012" s="15"/>
      <c r="BQ1012" s="16"/>
      <c r="BS1012" s="15"/>
      <c r="BT1012" s="16"/>
      <c r="BV1012" s="15"/>
      <c r="BW1012" s="16"/>
      <c r="BY1012" s="15"/>
      <c r="BZ1012" s="16"/>
      <c r="CB1012" s="15"/>
      <c r="CC1012" s="16"/>
      <c r="CE1012" s="15"/>
      <c r="CF1012" s="16"/>
      <c r="CH1012" s="15"/>
      <c r="CI1012" s="16"/>
      <c r="CK1012" s="234"/>
      <c r="CL1012" s="235"/>
      <c r="CN1012" s="15"/>
      <c r="CO1012" s="16"/>
    </row>
    <row r="1013" spans="1:93" ht="24.95" customHeight="1">
      <c r="A1013" s="407" t="str">
        <f ca="1">IFERROR(IF(INDIRECT($A$14&amp;ROW())&lt;&gt;"",COUNTIF(Summary!$B$30:$B$1105,INDIRECT($A$14&amp;ROW())),""),"")</f>
        <v/>
      </c>
      <c r="B1013" s="34"/>
      <c r="C1013" s="16"/>
      <c r="E1013" s="15"/>
      <c r="F1013" s="16"/>
      <c r="H1013" s="15"/>
      <c r="I1013" s="16"/>
      <c r="K1013" s="15"/>
      <c r="L1013" s="16"/>
      <c r="N1013" s="15"/>
      <c r="O1013" s="16"/>
      <c r="Q1013" s="15"/>
      <c r="R1013" s="16"/>
      <c r="T1013" s="15"/>
      <c r="U1013" s="16"/>
      <c r="W1013" s="15"/>
      <c r="X1013" s="16"/>
      <c r="Z1013" s="15"/>
      <c r="AA1013" s="16"/>
      <c r="AC1013" s="15"/>
      <c r="AD1013" s="16"/>
      <c r="AF1013" s="15"/>
      <c r="AG1013" s="16"/>
      <c r="AI1013" s="15"/>
      <c r="AJ1013" s="16"/>
      <c r="AL1013" s="15"/>
      <c r="AM1013" s="16"/>
      <c r="AO1013" s="15"/>
      <c r="AP1013" s="16"/>
      <c r="AR1013" s="15"/>
      <c r="AS1013" s="16"/>
      <c r="AU1013" s="15"/>
      <c r="AV1013" s="16"/>
      <c r="AX1013" s="15"/>
      <c r="AY1013" s="400"/>
      <c r="BA1013" s="403"/>
      <c r="BB1013" s="404"/>
      <c r="BD1013" s="15"/>
      <c r="BE1013" s="16"/>
      <c r="BG1013" s="15"/>
      <c r="BH1013" s="16"/>
      <c r="BJ1013" s="15"/>
      <c r="BK1013" s="45"/>
      <c r="BM1013" s="15"/>
      <c r="BN1013" s="16"/>
      <c r="BP1013" s="15"/>
      <c r="BQ1013" s="16"/>
      <c r="BS1013" s="15"/>
      <c r="BT1013" s="16"/>
      <c r="BV1013" s="15"/>
      <c r="BW1013" s="16"/>
      <c r="BY1013" s="15"/>
      <c r="BZ1013" s="16"/>
      <c r="CB1013" s="15"/>
      <c r="CC1013" s="16"/>
      <c r="CE1013" s="15"/>
      <c r="CF1013" s="16"/>
      <c r="CH1013" s="15"/>
      <c r="CI1013" s="16"/>
      <c r="CK1013" s="234"/>
      <c r="CL1013" s="235"/>
      <c r="CN1013" s="15"/>
      <c r="CO1013" s="16"/>
    </row>
    <row r="1014" spans="1:93" ht="24.95" customHeight="1">
      <c r="A1014" s="407" t="str">
        <f ca="1">IFERROR(IF(INDIRECT($A$14&amp;ROW())&lt;&gt;"",COUNTIF(Summary!$B$30:$B$1105,INDIRECT($A$14&amp;ROW())),""),"")</f>
        <v/>
      </c>
      <c r="B1014" s="34"/>
      <c r="C1014" s="16"/>
      <c r="E1014" s="15"/>
      <c r="F1014" s="16"/>
      <c r="H1014" s="15"/>
      <c r="I1014" s="16"/>
      <c r="K1014" s="15"/>
      <c r="L1014" s="16"/>
      <c r="N1014" s="15"/>
      <c r="O1014" s="16"/>
      <c r="Q1014" s="15"/>
      <c r="R1014" s="16"/>
      <c r="T1014" s="15"/>
      <c r="U1014" s="16"/>
      <c r="W1014" s="15"/>
      <c r="X1014" s="16"/>
      <c r="Z1014" s="15"/>
      <c r="AA1014" s="16"/>
      <c r="AC1014" s="15"/>
      <c r="AD1014" s="16"/>
      <c r="AF1014" s="15"/>
      <c r="AG1014" s="16"/>
      <c r="AI1014" s="15"/>
      <c r="AJ1014" s="16"/>
      <c r="AL1014" s="15"/>
      <c r="AM1014" s="16"/>
      <c r="AO1014" s="15"/>
      <c r="AP1014" s="16"/>
      <c r="AR1014" s="15"/>
      <c r="AS1014" s="16"/>
      <c r="AU1014" s="15"/>
      <c r="AV1014" s="16"/>
      <c r="AX1014" s="15"/>
      <c r="AY1014" s="400"/>
      <c r="BA1014" s="403"/>
      <c r="BB1014" s="404"/>
      <c r="BD1014" s="15"/>
      <c r="BE1014" s="16"/>
      <c r="BG1014" s="15"/>
      <c r="BH1014" s="16"/>
      <c r="BJ1014" s="15"/>
      <c r="BK1014" s="45"/>
      <c r="BM1014" s="15"/>
      <c r="BN1014" s="16"/>
      <c r="BP1014" s="15"/>
      <c r="BQ1014" s="16"/>
      <c r="BS1014" s="15"/>
      <c r="BT1014" s="16"/>
      <c r="BV1014" s="15"/>
      <c r="BW1014" s="16"/>
      <c r="BY1014" s="15"/>
      <c r="BZ1014" s="16"/>
      <c r="CB1014" s="15"/>
      <c r="CC1014" s="16"/>
      <c r="CE1014" s="15"/>
      <c r="CF1014" s="16"/>
      <c r="CH1014" s="15"/>
      <c r="CI1014" s="16"/>
      <c r="CK1014" s="234"/>
      <c r="CL1014" s="235"/>
      <c r="CN1014" s="15"/>
      <c r="CO1014" s="16"/>
    </row>
    <row r="1015" spans="1:93" ht="24.95" customHeight="1">
      <c r="A1015" s="407" t="str">
        <f ca="1">IFERROR(IF(INDIRECT($A$14&amp;ROW())&lt;&gt;"",COUNTIF(Summary!$B$30:$B$1105,INDIRECT($A$14&amp;ROW())),""),"")</f>
        <v/>
      </c>
      <c r="B1015" s="34"/>
      <c r="C1015" s="16"/>
      <c r="E1015" s="15"/>
      <c r="F1015" s="16"/>
      <c r="H1015" s="15"/>
      <c r="I1015" s="16"/>
      <c r="K1015" s="15"/>
      <c r="L1015" s="16"/>
      <c r="N1015" s="15"/>
      <c r="O1015" s="16"/>
      <c r="Q1015" s="15"/>
      <c r="R1015" s="16"/>
      <c r="T1015" s="15"/>
      <c r="U1015" s="16"/>
      <c r="W1015" s="15"/>
      <c r="X1015" s="16"/>
      <c r="Z1015" s="15"/>
      <c r="AA1015" s="16"/>
      <c r="AC1015" s="15"/>
      <c r="AD1015" s="16"/>
      <c r="AF1015" s="15"/>
      <c r="AG1015" s="16"/>
      <c r="AI1015" s="15"/>
      <c r="AJ1015" s="16"/>
      <c r="AL1015" s="15"/>
      <c r="AM1015" s="16"/>
      <c r="AO1015" s="15"/>
      <c r="AP1015" s="16"/>
      <c r="AR1015" s="15"/>
      <c r="AS1015" s="16"/>
      <c r="AU1015" s="15"/>
      <c r="AV1015" s="16"/>
      <c r="AX1015" s="15"/>
      <c r="AY1015" s="400"/>
      <c r="BA1015" s="403"/>
      <c r="BB1015" s="404"/>
      <c r="BD1015" s="15"/>
      <c r="BE1015" s="16"/>
      <c r="BG1015" s="15"/>
      <c r="BH1015" s="16"/>
      <c r="BJ1015" s="15"/>
      <c r="BK1015" s="45"/>
      <c r="BM1015" s="15"/>
      <c r="BN1015" s="16"/>
      <c r="BP1015" s="15"/>
      <c r="BQ1015" s="16"/>
      <c r="BS1015" s="15"/>
      <c r="BT1015" s="16"/>
      <c r="BV1015" s="15"/>
      <c r="BW1015" s="16"/>
      <c r="BY1015" s="15"/>
      <c r="BZ1015" s="16"/>
      <c r="CB1015" s="15"/>
      <c r="CC1015" s="16"/>
      <c r="CE1015" s="15"/>
      <c r="CF1015" s="16"/>
      <c r="CH1015" s="15"/>
      <c r="CI1015" s="16"/>
      <c r="CK1015" s="234"/>
      <c r="CL1015" s="235"/>
      <c r="CN1015" s="15"/>
      <c r="CO1015" s="16"/>
    </row>
    <row r="1016" spans="1:93" ht="24.95" customHeight="1">
      <c r="A1016" s="407" t="str">
        <f ca="1">IFERROR(IF(INDIRECT($A$14&amp;ROW())&lt;&gt;"",COUNTIF(Summary!$B$30:$B$1105,INDIRECT($A$14&amp;ROW())),""),"")</f>
        <v/>
      </c>
      <c r="B1016" s="34"/>
      <c r="C1016" s="16"/>
      <c r="E1016" s="15"/>
      <c r="F1016" s="16"/>
      <c r="H1016" s="15"/>
      <c r="I1016" s="16"/>
      <c r="K1016" s="15"/>
      <c r="L1016" s="16"/>
      <c r="N1016" s="15"/>
      <c r="O1016" s="16"/>
      <c r="Q1016" s="15"/>
      <c r="R1016" s="16"/>
      <c r="T1016" s="15"/>
      <c r="U1016" s="16"/>
      <c r="W1016" s="15"/>
      <c r="X1016" s="16"/>
      <c r="Z1016" s="15"/>
      <c r="AA1016" s="16"/>
      <c r="AC1016" s="15"/>
      <c r="AD1016" s="16"/>
      <c r="AF1016" s="15"/>
      <c r="AG1016" s="16"/>
      <c r="AI1016" s="15"/>
      <c r="AJ1016" s="16"/>
      <c r="AL1016" s="15"/>
      <c r="AM1016" s="16"/>
      <c r="AO1016" s="15"/>
      <c r="AP1016" s="16"/>
      <c r="AR1016" s="15"/>
      <c r="AS1016" s="16"/>
      <c r="AU1016" s="15"/>
      <c r="AV1016" s="16"/>
      <c r="AX1016" s="15"/>
      <c r="AY1016" s="400"/>
      <c r="BA1016" s="403"/>
      <c r="BB1016" s="404"/>
      <c r="BD1016" s="15"/>
      <c r="BE1016" s="16"/>
      <c r="BG1016" s="15"/>
      <c r="BH1016" s="16"/>
      <c r="BJ1016" s="15"/>
      <c r="BK1016" s="45"/>
      <c r="BM1016" s="15"/>
      <c r="BN1016" s="16"/>
      <c r="BP1016" s="15"/>
      <c r="BQ1016" s="16"/>
      <c r="BS1016" s="15"/>
      <c r="BT1016" s="16"/>
      <c r="BV1016" s="15"/>
      <c r="BW1016" s="16"/>
      <c r="BY1016" s="15"/>
      <c r="BZ1016" s="16"/>
      <c r="CB1016" s="15"/>
      <c r="CC1016" s="16"/>
      <c r="CE1016" s="15"/>
      <c r="CF1016" s="16"/>
      <c r="CH1016" s="15"/>
      <c r="CI1016" s="16"/>
      <c r="CK1016" s="234"/>
      <c r="CL1016" s="235"/>
      <c r="CN1016" s="15"/>
      <c r="CO1016" s="16"/>
    </row>
    <row r="1017" spans="1:93" ht="24.95" customHeight="1">
      <c r="A1017" s="407" t="str">
        <f ca="1">IFERROR(IF(INDIRECT($A$14&amp;ROW())&lt;&gt;"",COUNTIF(Summary!$B$30:$B$1105,INDIRECT($A$14&amp;ROW())),""),"")</f>
        <v/>
      </c>
      <c r="B1017" s="35"/>
      <c r="C1017" s="18"/>
      <c r="E1017" s="17"/>
      <c r="F1017" s="18"/>
      <c r="H1017" s="17"/>
      <c r="I1017" s="18"/>
      <c r="K1017" s="17"/>
      <c r="L1017" s="18"/>
      <c r="N1017" s="17"/>
      <c r="O1017" s="18"/>
      <c r="Q1017" s="17"/>
      <c r="R1017" s="18"/>
      <c r="T1017" s="17"/>
      <c r="U1017" s="18"/>
      <c r="W1017" s="17"/>
      <c r="X1017" s="18"/>
      <c r="Z1017" s="17"/>
      <c r="AA1017" s="18"/>
      <c r="AC1017" s="17"/>
      <c r="AD1017" s="18"/>
      <c r="AF1017" s="17"/>
      <c r="AG1017" s="18"/>
      <c r="AI1017" s="17"/>
      <c r="AJ1017" s="18"/>
      <c r="AL1017" s="17"/>
      <c r="AM1017" s="18"/>
      <c r="AO1017" s="17"/>
      <c r="AP1017" s="18"/>
      <c r="AR1017" s="17"/>
      <c r="AS1017" s="18"/>
      <c r="AU1017" s="17"/>
      <c r="AV1017" s="18"/>
      <c r="AX1017" s="17"/>
      <c r="AY1017" s="401"/>
      <c r="BA1017" s="403"/>
      <c r="BB1017" s="404"/>
      <c r="BD1017" s="17"/>
      <c r="BE1017" s="18"/>
      <c r="BG1017" s="17"/>
      <c r="BH1017" s="18"/>
      <c r="BJ1017" s="17"/>
      <c r="BK1017" s="46"/>
      <c r="BM1017" s="17"/>
      <c r="BN1017" s="18"/>
      <c r="BP1017" s="17"/>
      <c r="BQ1017" s="18"/>
      <c r="BS1017" s="17"/>
      <c r="BT1017" s="18"/>
      <c r="BV1017" s="17"/>
      <c r="BW1017" s="18"/>
      <c r="BY1017" s="17"/>
      <c r="BZ1017" s="18"/>
      <c r="CB1017" s="17"/>
      <c r="CC1017" s="18"/>
      <c r="CE1017" s="17"/>
      <c r="CF1017" s="18"/>
      <c r="CH1017" s="17"/>
      <c r="CI1017" s="18"/>
      <c r="CK1017" s="236"/>
      <c r="CL1017" s="237"/>
      <c r="CN1017" s="17"/>
      <c r="CO1017" s="18"/>
    </row>
    <row r="1018" spans="1:93" ht="24.95" customHeight="1">
      <c r="B1018" s="36"/>
      <c r="C1018" s="11"/>
      <c r="E1018" s="10"/>
      <c r="F1018" s="11"/>
      <c r="H1018" s="10"/>
      <c r="I1018" s="11"/>
      <c r="K1018" s="10"/>
      <c r="L1018" s="11"/>
      <c r="N1018" s="10"/>
      <c r="O1018" s="11"/>
      <c r="Q1018" s="10"/>
      <c r="R1018" s="11"/>
      <c r="T1018" s="10"/>
      <c r="U1018" s="11"/>
      <c r="W1018" s="10"/>
      <c r="X1018" s="11"/>
      <c r="Z1018" s="10"/>
      <c r="AA1018" s="11"/>
      <c r="AC1018" s="10"/>
      <c r="AD1018" s="11"/>
      <c r="AF1018" s="10"/>
      <c r="AG1018" s="11"/>
      <c r="AI1018" s="10"/>
      <c r="AJ1018" s="11"/>
      <c r="AL1018" s="10"/>
      <c r="AM1018" s="11"/>
      <c r="AO1018" s="10"/>
      <c r="AP1018" s="11"/>
      <c r="AR1018" s="10"/>
      <c r="AS1018" s="11"/>
      <c r="AU1018" s="10"/>
      <c r="AV1018" s="11"/>
      <c r="AX1018" s="10"/>
      <c r="AY1018" s="402"/>
      <c r="BA1018" s="403"/>
      <c r="BB1018" s="404"/>
      <c r="BD1018" s="10"/>
      <c r="BE1018" s="11"/>
      <c r="BG1018" s="10"/>
      <c r="BH1018" s="11"/>
      <c r="BJ1018" s="10"/>
      <c r="BK1018" s="47"/>
      <c r="BM1018" s="10"/>
      <c r="BN1018" s="11"/>
      <c r="BP1018" s="10"/>
      <c r="BQ1018" s="11"/>
      <c r="BS1018" s="10"/>
      <c r="BT1018" s="11"/>
      <c r="BV1018" s="10"/>
      <c r="BW1018" s="11"/>
      <c r="BY1018" s="10"/>
      <c r="BZ1018" s="11"/>
      <c r="CB1018" s="10"/>
      <c r="CC1018" s="11"/>
      <c r="CE1018" s="10"/>
      <c r="CF1018" s="11"/>
      <c r="CH1018" s="10"/>
      <c r="CI1018" s="11"/>
      <c r="CK1018" s="238"/>
      <c r="CL1018" s="239"/>
      <c r="CN1018" s="10"/>
      <c r="CO1018" s="11"/>
    </row>
    <row r="1019" spans="1:93" ht="24.95" customHeight="1">
      <c r="B1019" s="37" t="s">
        <v>21</v>
      </c>
      <c r="E1019" s="12"/>
      <c r="H1019" s="12"/>
      <c r="K1019" s="12"/>
      <c r="N1019" s="12"/>
      <c r="Q1019" s="12"/>
      <c r="T1019" s="12"/>
      <c r="W1019" s="12"/>
      <c r="Z1019" s="12"/>
      <c r="AC1019" s="12"/>
      <c r="AF1019" s="12"/>
      <c r="AI1019" s="12"/>
      <c r="AL1019" s="12"/>
      <c r="AO1019" s="12"/>
      <c r="AR1019" s="12"/>
      <c r="AU1019" s="12"/>
      <c r="AX1019" s="12"/>
      <c r="BA1019" s="403"/>
      <c r="BB1019" s="404"/>
      <c r="BD1019" s="12"/>
      <c r="BG1019" s="12"/>
      <c r="BJ1019" s="12"/>
      <c r="BM1019" s="12"/>
      <c r="BP1019" s="12"/>
      <c r="BS1019" s="12"/>
      <c r="BV1019" s="12"/>
      <c r="BY1019" s="12"/>
      <c r="CB1019" s="12"/>
      <c r="CE1019" s="12"/>
      <c r="CH1019" s="12"/>
      <c r="CK1019" s="240"/>
      <c r="CN1019" s="12"/>
    </row>
    <row r="1020" spans="1:93" ht="24.95" customHeight="1">
      <c r="BA1020" s="403"/>
      <c r="BB1020" s="404"/>
    </row>
    <row r="1021" spans="1:93" ht="0" hidden="1" customHeight="1">
      <c r="BA1021" s="403" t="s">
        <v>155</v>
      </c>
      <c r="BB1021" s="404">
        <v>1</v>
      </c>
    </row>
    <row r="1022" spans="1:93" ht="0" hidden="1" customHeight="1">
      <c r="BA1022" s="403" t="s">
        <v>156</v>
      </c>
      <c r="BB1022" s="404">
        <v>1</v>
      </c>
    </row>
    <row r="1023" spans="1:93" ht="0" hidden="1" customHeight="1">
      <c r="BA1023" s="403" t="s">
        <v>156</v>
      </c>
      <c r="BB1023" s="404">
        <v>1</v>
      </c>
    </row>
    <row r="1024" spans="1:93" ht="0" hidden="1" customHeight="1">
      <c r="BA1024" s="403" t="s">
        <v>260</v>
      </c>
      <c r="BB1024" s="404">
        <v>1</v>
      </c>
    </row>
    <row r="1025" spans="53:54" ht="0" hidden="1" customHeight="1">
      <c r="BA1025" s="403" t="s">
        <v>263</v>
      </c>
      <c r="BB1025" s="404">
        <v>1</v>
      </c>
    </row>
    <row r="1026" spans="53:54" ht="0" hidden="1" customHeight="1">
      <c r="BA1026" s="403" t="s">
        <v>299</v>
      </c>
      <c r="BB1026" s="404">
        <v>1</v>
      </c>
    </row>
    <row r="1027" spans="53:54" ht="0" hidden="1" customHeight="1">
      <c r="BA1027" s="403" t="s">
        <v>161</v>
      </c>
      <c r="BB1027" s="404">
        <v>1</v>
      </c>
    </row>
    <row r="1028" spans="53:54" ht="0" hidden="1" customHeight="1">
      <c r="BA1028" s="403" t="s">
        <v>161</v>
      </c>
      <c r="BB1028" s="404">
        <v>1</v>
      </c>
    </row>
    <row r="1029" spans="53:54" ht="0" hidden="1" customHeight="1">
      <c r="BA1029" s="403" t="s">
        <v>161</v>
      </c>
      <c r="BB1029" s="404">
        <v>1</v>
      </c>
    </row>
    <row r="1030" spans="53:54" ht="0" hidden="1" customHeight="1">
      <c r="BA1030" s="403" t="s">
        <v>162</v>
      </c>
      <c r="BB1030" s="404">
        <v>1</v>
      </c>
    </row>
    <row r="1031" spans="53:54" ht="0" hidden="1" customHeight="1">
      <c r="BA1031" s="403" t="s">
        <v>162</v>
      </c>
      <c r="BB1031" s="404">
        <v>1</v>
      </c>
    </row>
    <row r="1032" spans="53:54" ht="0" hidden="1" customHeight="1">
      <c r="BA1032" s="403" t="s">
        <v>162</v>
      </c>
      <c r="BB1032" s="404">
        <v>1</v>
      </c>
    </row>
    <row r="1033" spans="53:54" ht="0" hidden="1" customHeight="1">
      <c r="BA1033" s="403" t="s">
        <v>162</v>
      </c>
      <c r="BB1033" s="404">
        <v>1</v>
      </c>
    </row>
    <row r="1034" spans="53:54" ht="0" hidden="1" customHeight="1">
      <c r="BA1034" s="403" t="s">
        <v>270</v>
      </c>
      <c r="BB1034" s="404">
        <v>1</v>
      </c>
    </row>
    <row r="1035" spans="53:54" ht="0" hidden="1" customHeight="1">
      <c r="BA1035" s="403" t="s">
        <v>163</v>
      </c>
      <c r="BB1035" s="404">
        <v>1</v>
      </c>
    </row>
    <row r="1036" spans="53:54" ht="0" hidden="1" customHeight="1">
      <c r="BA1036" s="403" t="s">
        <v>164</v>
      </c>
      <c r="BB1036" s="404">
        <v>1</v>
      </c>
    </row>
    <row r="1037" spans="53:54" ht="0" hidden="1" customHeight="1">
      <c r="BA1037" s="403" t="s">
        <v>164</v>
      </c>
      <c r="BB1037" s="404">
        <v>1</v>
      </c>
    </row>
    <row r="1038" spans="53:54" ht="0" hidden="1" customHeight="1">
      <c r="BA1038" s="403" t="s">
        <v>346</v>
      </c>
      <c r="BB1038" s="404">
        <v>1</v>
      </c>
    </row>
    <row r="1039" spans="53:54" ht="0" hidden="1" customHeight="1">
      <c r="BA1039" s="403" t="s">
        <v>165</v>
      </c>
      <c r="BB1039" s="404">
        <v>1</v>
      </c>
    </row>
    <row r="1040" spans="53:54" ht="0" hidden="1" customHeight="1">
      <c r="BA1040" s="403" t="s">
        <v>165</v>
      </c>
      <c r="BB1040" s="404">
        <v>1</v>
      </c>
    </row>
    <row r="1041" spans="53:54" ht="0" hidden="1" customHeight="1">
      <c r="BA1041" s="403" t="s">
        <v>165</v>
      </c>
      <c r="BB1041" s="404">
        <v>1</v>
      </c>
    </row>
    <row r="1042" spans="53:54" ht="0" hidden="1" customHeight="1">
      <c r="BA1042" s="403" t="s">
        <v>166</v>
      </c>
      <c r="BB1042" s="404">
        <v>1</v>
      </c>
    </row>
    <row r="1043" spans="53:54" ht="0" hidden="1" customHeight="1">
      <c r="BA1043" s="403" t="s">
        <v>313</v>
      </c>
      <c r="BB1043" s="404">
        <v>1</v>
      </c>
    </row>
    <row r="1044" spans="53:54" ht="0" hidden="1" customHeight="1">
      <c r="BA1044" s="403" t="s">
        <v>313</v>
      </c>
      <c r="BB1044" s="404">
        <v>1</v>
      </c>
    </row>
    <row r="1045" spans="53:54" ht="0" hidden="1" customHeight="1">
      <c r="BA1045" s="403" t="s">
        <v>344</v>
      </c>
      <c r="BB1045" s="404">
        <v>1</v>
      </c>
    </row>
    <row r="1046" spans="53:54" ht="0" hidden="1" customHeight="1">
      <c r="BA1046" s="403" t="s">
        <v>328</v>
      </c>
      <c r="BB1046" s="404">
        <v>1</v>
      </c>
    </row>
    <row r="1047" spans="53:54" ht="0" hidden="1" customHeight="1">
      <c r="BA1047" s="403" t="s">
        <v>167</v>
      </c>
      <c r="BB1047" s="404">
        <v>1</v>
      </c>
    </row>
    <row r="1048" spans="53:54" ht="0" hidden="1" customHeight="1">
      <c r="BA1048" s="403" t="s">
        <v>326</v>
      </c>
      <c r="BB1048" s="404">
        <v>1</v>
      </c>
    </row>
  </sheetData>
  <sheetProtection selectLockedCells="1"/>
  <autoFilter ref="A16:A19"/>
  <mergeCells count="3">
    <mergeCell ref="C6:E6"/>
    <mergeCell ref="C8:E8"/>
    <mergeCell ref="C10:E10"/>
  </mergeCells>
  <conditionalFormatting sqref="A18:A1017">
    <cfRule type="cellIs" dxfId="3" priority="4" operator="equal">
      <formula>0</formula>
    </cfRule>
  </conditionalFormatting>
  <conditionalFormatting sqref="A14">
    <cfRule type="expression" dxfId="2" priority="3">
      <formula>IF(COUNTIF($A$18:$A$1017,0)&gt;=1,TRUE,FALSE)=TRUE</formula>
    </cfRule>
  </conditionalFormatting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T93"/>
  <sheetViews>
    <sheetView showGridLines="0" workbookViewId="0">
      <selection activeCell="N96" sqref="N96"/>
    </sheetView>
  </sheetViews>
  <sheetFormatPr defaultRowHeight="15"/>
  <cols>
    <col min="1" max="1" width="0.28515625" style="528" customWidth="1"/>
    <col min="2" max="2" width="3.7109375" style="490" customWidth="1"/>
    <col min="3" max="3" width="28.85546875" style="528" customWidth="1"/>
    <col min="4" max="4" width="7.5703125" style="491" customWidth="1"/>
    <col min="5" max="5" width="5.42578125" style="490" bestFit="1" customWidth="1"/>
    <col min="6" max="6" width="9.85546875" style="1158" customWidth="1"/>
    <col min="7" max="7" width="10.28515625" style="490" customWidth="1"/>
    <col min="8" max="8" width="11.7109375" style="490" customWidth="1"/>
    <col min="9" max="9" width="11.42578125" style="490" customWidth="1"/>
    <col min="10" max="10" width="10.85546875" style="490" customWidth="1"/>
    <col min="11" max="11" width="9.28515625" style="490" customWidth="1"/>
    <col min="12" max="12" width="9.7109375" style="490" customWidth="1"/>
    <col min="13" max="13" width="11.42578125" style="490" hidden="1" customWidth="1"/>
    <col min="14" max="14" width="11.28515625" style="492" customWidth="1"/>
    <col min="15" max="15" width="10.5703125" style="492" hidden="1" customWidth="1"/>
    <col min="16" max="16" width="8.42578125" style="492" customWidth="1"/>
    <col min="17" max="17" width="8.28515625" style="492" customWidth="1"/>
    <col min="18" max="18" width="11" style="492" customWidth="1"/>
    <col min="19" max="19" width="11.5703125" style="491" bestFit="1" customWidth="1"/>
    <col min="20" max="20" width="10.85546875" style="660" bestFit="1" customWidth="1"/>
    <col min="21" max="16384" width="9.140625" style="528"/>
  </cols>
  <sheetData>
    <row r="1" spans="1:20" ht="15.75" thickBot="1">
      <c r="A1" s="664"/>
      <c r="B1" s="665"/>
      <c r="C1" s="666"/>
      <c r="D1" s="667"/>
      <c r="E1" s="665"/>
      <c r="F1" s="1137"/>
      <c r="G1" s="665"/>
      <c r="H1" s="665"/>
      <c r="I1" s="665"/>
      <c r="J1" s="665"/>
      <c r="K1" s="665"/>
      <c r="L1" s="665"/>
      <c r="M1" s="665"/>
      <c r="N1" s="668"/>
      <c r="O1" s="668"/>
      <c r="P1" s="668"/>
      <c r="Q1" s="668"/>
      <c r="R1" s="668"/>
      <c r="S1" s="667"/>
      <c r="T1" s="669"/>
    </row>
    <row r="2" spans="1:20">
      <c r="A2" s="664"/>
      <c r="B2" s="1197"/>
      <c r="C2" s="666"/>
      <c r="D2" s="667"/>
      <c r="E2" s="665"/>
      <c r="F2" s="1137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8"/>
      <c r="R2" s="668"/>
      <c r="S2" s="668"/>
      <c r="T2" s="1198"/>
    </row>
    <row r="3" spans="1:20" ht="28.5">
      <c r="A3" s="647"/>
      <c r="B3" s="478"/>
      <c r="C3" s="626" t="s">
        <v>420</v>
      </c>
      <c r="D3" s="479"/>
      <c r="E3" s="480"/>
      <c r="F3" s="1139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1"/>
      <c r="R3" s="481"/>
      <c r="S3" s="481"/>
      <c r="T3" s="652"/>
    </row>
    <row r="4" spans="1:20" ht="28.5">
      <c r="A4" s="647"/>
      <c r="B4" s="478"/>
      <c r="C4" s="626" t="s">
        <v>421</v>
      </c>
      <c r="D4" s="479"/>
      <c r="E4" s="480"/>
      <c r="F4" s="1139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1"/>
      <c r="R4" s="481"/>
      <c r="S4" s="481"/>
      <c r="T4" s="652"/>
    </row>
    <row r="5" spans="1:20" ht="2.25" customHeight="1">
      <c r="A5" s="647"/>
      <c r="B5" s="482"/>
      <c r="C5" s="627"/>
      <c r="D5" s="483"/>
      <c r="E5" s="484"/>
      <c r="F5" s="1140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5"/>
      <c r="R5" s="485"/>
      <c r="S5" s="485"/>
      <c r="T5" s="1199"/>
    </row>
    <row r="6" spans="1:20" ht="15.75" thickBot="1">
      <c r="A6" s="647"/>
      <c r="B6" s="474"/>
      <c r="C6" s="625"/>
      <c r="D6" s="475"/>
      <c r="E6" s="476"/>
      <c r="F6" s="1138"/>
      <c r="G6" s="476"/>
      <c r="H6" s="476"/>
      <c r="I6" s="476"/>
      <c r="J6" s="476"/>
      <c r="K6" s="476"/>
      <c r="L6" s="476"/>
      <c r="M6" s="476"/>
      <c r="N6" s="477"/>
      <c r="O6" s="477"/>
      <c r="P6" s="477"/>
      <c r="Q6" s="477"/>
      <c r="R6" s="477"/>
      <c r="S6" s="475"/>
      <c r="T6" s="650"/>
    </row>
    <row r="7" spans="1:20" ht="15.75" thickBot="1">
      <c r="A7" s="647"/>
      <c r="B7" s="486"/>
      <c r="C7" s="487" t="s">
        <v>422</v>
      </c>
      <c r="D7" s="1293" t="s">
        <v>472</v>
      </c>
      <c r="E7" s="1294"/>
      <c r="F7" s="1139"/>
      <c r="G7" s="480"/>
      <c r="H7" s="480"/>
      <c r="I7" s="480"/>
      <c r="J7" s="480"/>
      <c r="K7" s="480"/>
      <c r="L7" s="480"/>
      <c r="M7" s="480"/>
      <c r="N7" s="481"/>
      <c r="O7" s="481"/>
      <c r="P7" s="481"/>
      <c r="Q7" s="481"/>
      <c r="R7" s="481"/>
      <c r="S7" s="479"/>
      <c r="T7" s="650"/>
    </row>
    <row r="8" spans="1:20">
      <c r="A8" s="647"/>
      <c r="B8" s="478"/>
      <c r="C8" s="628" t="s">
        <v>423</v>
      </c>
      <c r="D8" s="488"/>
      <c r="E8" s="489"/>
      <c r="F8" s="1139"/>
      <c r="G8" s="480"/>
      <c r="H8" s="480"/>
      <c r="I8" s="480"/>
      <c r="J8" s="480"/>
      <c r="K8" s="480"/>
      <c r="L8" s="480"/>
      <c r="M8" s="480"/>
      <c r="N8" s="481"/>
      <c r="O8" s="481"/>
      <c r="P8" s="481"/>
      <c r="Q8" s="481"/>
      <c r="R8" s="481"/>
      <c r="S8" s="479"/>
      <c r="T8" s="650"/>
    </row>
    <row r="9" spans="1:20" ht="15.75" thickBot="1">
      <c r="A9" s="647"/>
      <c r="B9" s="478"/>
      <c r="C9" s="616"/>
      <c r="D9" s="488"/>
      <c r="E9" s="489"/>
      <c r="F9" s="1139"/>
      <c r="G9" s="480"/>
      <c r="H9" s="480"/>
      <c r="I9" s="480"/>
      <c r="J9" s="480"/>
      <c r="K9" s="480"/>
      <c r="L9" s="480"/>
      <c r="M9" s="480"/>
      <c r="N9" s="481"/>
      <c r="O9" s="481"/>
      <c r="P9" s="481"/>
      <c r="Q9" s="481"/>
      <c r="R9" s="481"/>
      <c r="S9" s="479"/>
      <c r="T9" s="650"/>
    </row>
    <row r="10" spans="1:20" ht="30.75" customHeight="1" thickBot="1">
      <c r="A10" s="647"/>
      <c r="B10" s="478"/>
      <c r="C10" s="616" t="s">
        <v>424</v>
      </c>
      <c r="D10" s="1295" t="s">
        <v>1183</v>
      </c>
      <c r="E10" s="1296"/>
      <c r="F10" s="1139"/>
      <c r="G10" s="480"/>
      <c r="H10" s="480"/>
      <c r="I10" s="480"/>
      <c r="J10" s="480"/>
      <c r="K10" s="480"/>
      <c r="L10" s="480"/>
      <c r="M10" s="480"/>
      <c r="N10" s="481"/>
      <c r="O10" s="481"/>
      <c r="P10" s="481"/>
      <c r="Q10" s="481"/>
      <c r="R10" s="481"/>
      <c r="S10" s="479"/>
      <c r="T10" s="650"/>
    </row>
    <row r="11" spans="1:20">
      <c r="A11" s="647"/>
      <c r="B11" s="478"/>
      <c r="C11" s="616" t="s">
        <v>425</v>
      </c>
      <c r="D11" s="681"/>
      <c r="E11" s="480"/>
      <c r="F11" s="1139"/>
      <c r="G11" s="480"/>
      <c r="H11" s="480"/>
      <c r="I11" s="480"/>
      <c r="J11" s="480"/>
      <c r="K11" s="480"/>
      <c r="L11" s="480"/>
      <c r="M11" s="480"/>
      <c r="N11" s="481"/>
      <c r="O11" s="481"/>
      <c r="P11" s="481"/>
      <c r="Q11" s="481"/>
      <c r="R11" s="481"/>
      <c r="S11" s="479"/>
      <c r="T11" s="650"/>
    </row>
    <row r="12" spans="1:20" ht="1.5" customHeight="1">
      <c r="A12" s="647"/>
      <c r="B12" s="478"/>
      <c r="C12" s="616"/>
      <c r="D12" s="479"/>
      <c r="E12" s="480"/>
      <c r="F12" s="1139"/>
      <c r="G12" s="480"/>
      <c r="H12" s="480"/>
      <c r="I12" s="480"/>
      <c r="J12" s="480"/>
      <c r="K12" s="480"/>
      <c r="L12" s="480"/>
      <c r="M12" s="480"/>
      <c r="N12" s="481"/>
      <c r="O12" s="481"/>
      <c r="P12" s="481"/>
      <c r="Q12" s="481"/>
      <c r="R12" s="481"/>
      <c r="S12" s="479"/>
      <c r="T12" s="650"/>
    </row>
    <row r="13" spans="1:20">
      <c r="A13" s="647"/>
      <c r="B13" s="482"/>
      <c r="C13" s="627"/>
      <c r="D13" s="483"/>
      <c r="E13" s="484"/>
      <c r="F13" s="1140"/>
      <c r="G13" s="484"/>
      <c r="H13" s="484"/>
      <c r="I13" s="484"/>
      <c r="J13" s="484"/>
      <c r="K13" s="484"/>
      <c r="L13" s="484"/>
      <c r="M13" s="484"/>
      <c r="N13" s="485"/>
      <c r="O13" s="485"/>
      <c r="P13" s="485"/>
      <c r="Q13" s="485"/>
      <c r="R13" s="485"/>
      <c r="S13" s="483"/>
      <c r="T13" s="650"/>
    </row>
    <row r="14" spans="1:20" ht="24" customHeight="1" thickBot="1">
      <c r="A14" s="654"/>
      <c r="B14" s="656"/>
      <c r="C14" s="655"/>
      <c r="D14" s="678"/>
      <c r="E14" s="656"/>
      <c r="F14" s="1200"/>
      <c r="G14" s="1201"/>
      <c r="H14" s="1201"/>
      <c r="I14" s="1201"/>
      <c r="J14" s="1201"/>
      <c r="K14" s="1201"/>
      <c r="L14" s="1201"/>
      <c r="M14" s="1201"/>
      <c r="N14" s="1202"/>
      <c r="O14" s="1202"/>
      <c r="P14" s="1202"/>
      <c r="Q14" s="1202"/>
      <c r="R14" s="1202"/>
      <c r="S14" s="1203"/>
      <c r="T14" s="676"/>
    </row>
    <row r="15" spans="1:20" ht="14.25" customHeight="1" thickBot="1">
      <c r="A15" s="647"/>
      <c r="B15" s="493" t="s">
        <v>25</v>
      </c>
      <c r="C15" s="542" t="s">
        <v>426</v>
      </c>
      <c r="D15" s="494" t="s">
        <v>427</v>
      </c>
      <c r="E15" s="1193" t="s">
        <v>63</v>
      </c>
      <c r="F15" s="1194" t="s">
        <v>473</v>
      </c>
      <c r="G15" s="1195"/>
      <c r="H15" s="1195"/>
      <c r="I15" s="1195"/>
      <c r="J15" s="1195"/>
      <c r="K15" s="1195"/>
      <c r="L15" s="1195"/>
      <c r="M15" s="1195"/>
      <c r="N15" s="1195"/>
      <c r="O15" s="1195"/>
      <c r="P15" s="1195"/>
      <c r="Q15" s="1195"/>
      <c r="R15" s="1195"/>
      <c r="S15" s="1196"/>
      <c r="T15" s="670"/>
    </row>
    <row r="16" spans="1:20" ht="24" customHeight="1">
      <c r="A16" s="647"/>
      <c r="B16" s="493" t="s">
        <v>428</v>
      </c>
      <c r="C16" s="541" t="s">
        <v>429</v>
      </c>
      <c r="D16" s="494" t="s">
        <v>430</v>
      </c>
      <c r="E16" s="495" t="s">
        <v>431</v>
      </c>
      <c r="F16" s="1141" t="s">
        <v>432</v>
      </c>
      <c r="G16" s="496" t="s">
        <v>433</v>
      </c>
      <c r="H16" s="496" t="s">
        <v>434</v>
      </c>
      <c r="I16" s="496" t="s">
        <v>435</v>
      </c>
      <c r="J16" s="496" t="s">
        <v>436</v>
      </c>
      <c r="K16" s="496" t="s">
        <v>437</v>
      </c>
      <c r="L16" s="1251" t="s">
        <v>438</v>
      </c>
      <c r="M16" s="497" t="s">
        <v>439</v>
      </c>
      <c r="N16" s="497" t="s">
        <v>440</v>
      </c>
      <c r="O16" s="497" t="s">
        <v>441</v>
      </c>
      <c r="P16" s="497" t="s">
        <v>442</v>
      </c>
      <c r="Q16" s="498" t="s">
        <v>443</v>
      </c>
      <c r="R16" s="498" t="s">
        <v>444</v>
      </c>
      <c r="S16" s="629" t="s">
        <v>444</v>
      </c>
      <c r="T16" s="661" t="s">
        <v>594</v>
      </c>
    </row>
    <row r="17" spans="1:20" ht="24" customHeight="1" thickBot="1">
      <c r="A17" s="647"/>
      <c r="B17" s="493"/>
      <c r="C17" s="542"/>
      <c r="D17" s="499"/>
      <c r="E17" s="500"/>
      <c r="F17" s="1142"/>
      <c r="G17" s="501"/>
      <c r="H17" s="501"/>
      <c r="I17" s="501"/>
      <c r="J17" s="501"/>
      <c r="K17" s="501"/>
      <c r="L17" s="1252"/>
      <c r="M17" s="501"/>
      <c r="N17" s="502" t="s">
        <v>445</v>
      </c>
      <c r="O17" s="502" t="s">
        <v>446</v>
      </c>
      <c r="P17" s="502"/>
      <c r="Q17" s="503" t="s">
        <v>698</v>
      </c>
      <c r="R17" s="503" t="s">
        <v>699</v>
      </c>
      <c r="S17" s="630" t="s">
        <v>700</v>
      </c>
      <c r="T17" s="662" t="s">
        <v>701</v>
      </c>
    </row>
    <row r="18" spans="1:20" ht="24" customHeight="1">
      <c r="A18" s="647"/>
      <c r="B18" s="493"/>
      <c r="C18" s="542"/>
      <c r="D18" s="499"/>
      <c r="E18" s="500"/>
      <c r="F18" s="1143" t="s">
        <v>447</v>
      </c>
      <c r="G18" s="504" t="s">
        <v>60</v>
      </c>
      <c r="H18" s="504" t="s">
        <v>448</v>
      </c>
      <c r="I18" s="504" t="s">
        <v>448</v>
      </c>
      <c r="J18" s="659" t="s">
        <v>448</v>
      </c>
      <c r="K18" s="659" t="s">
        <v>592</v>
      </c>
      <c r="L18" s="1253" t="s">
        <v>449</v>
      </c>
      <c r="M18" s="504" t="s">
        <v>448</v>
      </c>
      <c r="N18" s="505" t="s">
        <v>19</v>
      </c>
      <c r="O18" s="506" t="s">
        <v>450</v>
      </c>
      <c r="P18" s="506" t="s">
        <v>451</v>
      </c>
      <c r="Q18" s="507" t="s">
        <v>452</v>
      </c>
      <c r="R18" s="508" t="s">
        <v>452</v>
      </c>
      <c r="S18" s="631" t="s">
        <v>453</v>
      </c>
      <c r="T18" s="1287" t="s">
        <v>595</v>
      </c>
    </row>
    <row r="19" spans="1:20" ht="28.5" customHeight="1">
      <c r="A19" s="647"/>
      <c r="B19" s="493"/>
      <c r="C19" s="542"/>
      <c r="D19" s="499"/>
      <c r="E19" s="500"/>
      <c r="F19" s="1144" t="s">
        <v>454</v>
      </c>
      <c r="G19" s="509"/>
      <c r="H19" s="510" t="s">
        <v>456</v>
      </c>
      <c r="I19" s="509" t="s">
        <v>457</v>
      </c>
      <c r="J19" s="509" t="s">
        <v>697</v>
      </c>
      <c r="K19" s="509" t="s">
        <v>593</v>
      </c>
      <c r="L19" s="1254" t="s">
        <v>454</v>
      </c>
      <c r="M19" s="509" t="s">
        <v>697</v>
      </c>
      <c r="N19" s="512" t="s">
        <v>448</v>
      </c>
      <c r="O19" s="513" t="s">
        <v>458</v>
      </c>
      <c r="P19" s="513" t="s">
        <v>459</v>
      </c>
      <c r="Q19" s="514"/>
      <c r="R19" s="515"/>
      <c r="S19" s="631"/>
      <c r="T19" s="1288"/>
    </row>
    <row r="20" spans="1:20" ht="27.75" customHeight="1">
      <c r="A20" s="647"/>
      <c r="B20" s="493"/>
      <c r="C20" s="542"/>
      <c r="D20" s="499"/>
      <c r="E20" s="500"/>
      <c r="F20" s="1144" t="s">
        <v>460</v>
      </c>
      <c r="G20" s="509" t="s">
        <v>455</v>
      </c>
      <c r="H20" s="510" t="s">
        <v>461</v>
      </c>
      <c r="I20" s="509" t="s">
        <v>462</v>
      </c>
      <c r="J20" s="509" t="s">
        <v>702</v>
      </c>
      <c r="K20" s="510" t="s">
        <v>591</v>
      </c>
      <c r="L20" s="1254" t="s">
        <v>463</v>
      </c>
      <c r="M20" s="509" t="s">
        <v>1180</v>
      </c>
      <c r="N20" s="512" t="s">
        <v>464</v>
      </c>
      <c r="O20" s="513" t="s">
        <v>465</v>
      </c>
      <c r="P20" s="513" t="s">
        <v>466</v>
      </c>
      <c r="Q20" s="514" t="s">
        <v>467</v>
      </c>
      <c r="R20" s="516" t="s">
        <v>468</v>
      </c>
      <c r="S20" s="631" t="s">
        <v>469</v>
      </c>
      <c r="T20" s="663"/>
    </row>
    <row r="21" spans="1:20" ht="14.25" customHeight="1" thickBot="1">
      <c r="A21" s="647"/>
      <c r="B21" s="493"/>
      <c r="C21" s="542"/>
      <c r="D21" s="499"/>
      <c r="E21" s="500"/>
      <c r="F21" s="1144"/>
      <c r="G21" s="511"/>
      <c r="H21" s="511"/>
      <c r="I21" s="511"/>
      <c r="J21" s="511"/>
      <c r="K21" s="511"/>
      <c r="L21" s="1254"/>
      <c r="M21" s="511"/>
      <c r="N21" s="517"/>
      <c r="O21" s="518"/>
      <c r="P21" s="518"/>
      <c r="Q21" s="514"/>
      <c r="R21" s="515"/>
      <c r="S21" s="631"/>
      <c r="T21" s="663"/>
    </row>
    <row r="22" spans="1:20" ht="15.75" thickBot="1">
      <c r="A22" s="688" t="s">
        <v>470</v>
      </c>
      <c r="B22" s="689"/>
      <c r="C22" s="689"/>
      <c r="D22" s="689"/>
      <c r="E22" s="689"/>
      <c r="F22" s="1145"/>
      <c r="G22" s="689"/>
      <c r="H22" s="689"/>
      <c r="I22" s="689"/>
      <c r="J22" s="689"/>
      <c r="K22" s="689"/>
      <c r="L22" s="1255"/>
      <c r="M22" s="689"/>
      <c r="N22" s="689"/>
      <c r="O22" s="689"/>
      <c r="P22" s="689"/>
      <c r="Q22" s="689"/>
      <c r="R22" s="689"/>
      <c r="S22" s="689"/>
      <c r="T22" s="690"/>
    </row>
    <row r="23" spans="1:20" ht="27" customHeight="1">
      <c r="A23" s="647"/>
      <c r="B23" s="519">
        <v>1</v>
      </c>
      <c r="C23" s="543" t="s">
        <v>64</v>
      </c>
      <c r="D23" s="520">
        <v>3.88</v>
      </c>
      <c r="E23" s="521" t="s">
        <v>596</v>
      </c>
      <c r="F23" s="1146"/>
      <c r="G23" s="523"/>
      <c r="H23" s="522">
        <f>SUMIF('SAUCE USAGE'!$J$26:$J$66,C23,'SAUCE USAGE'!$L$26:$L$66)/1000</f>
        <v>23.94</v>
      </c>
      <c r="I23" s="522">
        <f>SUMIF('SAUCE USAGE'!$J$69:$J$109,C23,'SAUCE USAGE'!$L$69:$L$109)/1000</f>
        <v>3.42</v>
      </c>
      <c r="J23" s="522">
        <f>SUMIF('SAUCE USAGE'!$J$110:$J$128,'STOCK ANALYSIS'!C23,'SAUCE USAGE'!$L$110:$L$128)/1000</f>
        <v>1.17</v>
      </c>
      <c r="K23" s="522">
        <f>SUMIF('SAUCE USAGE'!$J$11:$J$24,C23,'SAUCE USAGE'!$L$11:$L$24)/1000</f>
        <v>0.16</v>
      </c>
      <c r="L23" s="1256"/>
      <c r="M23" s="524"/>
      <c r="N23" s="525">
        <f>SUM(H23:M23)</f>
        <v>28.69</v>
      </c>
      <c r="O23" s="525">
        <f t="shared" ref="O23:O31" si="0">+F23+G23-N23</f>
        <v>-28.69</v>
      </c>
      <c r="P23" s="525"/>
      <c r="Q23" s="526">
        <f>+P23-O23</f>
        <v>28.69</v>
      </c>
      <c r="R23" s="527">
        <f t="shared" ref="R23:R31" si="1">IF(O23=0,"",Q23/O23)</f>
        <v>-1</v>
      </c>
      <c r="S23" s="631">
        <f>+Q23*D23</f>
        <v>111.3172</v>
      </c>
      <c r="T23" s="671">
        <f>+Q23/N23</f>
        <v>1</v>
      </c>
    </row>
    <row r="24" spans="1:20" ht="27" customHeight="1">
      <c r="A24" s="647"/>
      <c r="B24" s="529">
        <v>2</v>
      </c>
      <c r="C24" s="530" t="s">
        <v>385</v>
      </c>
      <c r="D24" s="520">
        <v>3.88</v>
      </c>
      <c r="E24" s="521" t="s">
        <v>596</v>
      </c>
      <c r="F24" s="1147"/>
      <c r="G24" s="531"/>
      <c r="H24" s="522">
        <f>SUMIF('SAUCE USAGE'!$J$26:$J$66,C24,'SAUCE USAGE'!$L$26:$L$66)/1000</f>
        <v>2.87</v>
      </c>
      <c r="I24" s="522">
        <f>SUMIF('SAUCE USAGE'!$J$69:$J$109,C24,'SAUCE USAGE'!$L$69:$L$109)/1000</f>
        <v>0.84</v>
      </c>
      <c r="J24" s="522">
        <f>SUMIF('SAUCE USAGE'!$J$110:$J$128,'STOCK ANALYSIS'!C24,'SAUCE USAGE'!$L$110:$L$128)/1000</f>
        <v>0.14000000000000001</v>
      </c>
      <c r="K24" s="522">
        <f>SUMIF('SAUCE USAGE'!$J$11:$J$24,C24,'SAUCE USAGE'!$L$11:$L$24)/1000</f>
        <v>0</v>
      </c>
      <c r="L24" s="1257"/>
      <c r="M24" s="532"/>
      <c r="N24" s="525">
        <f t="shared" ref="N24:N31" si="2">SUM(H24:M24)</f>
        <v>3.85</v>
      </c>
      <c r="O24" s="525">
        <f t="shared" si="0"/>
        <v>-3.85</v>
      </c>
      <c r="P24" s="525"/>
      <c r="Q24" s="526">
        <f t="shared" ref="Q24:Q31" si="3">+P24-O24</f>
        <v>3.85</v>
      </c>
      <c r="R24" s="527">
        <f t="shared" si="1"/>
        <v>-1</v>
      </c>
      <c r="S24" s="631">
        <f t="shared" ref="S24:S31" si="4">+Q24*D24</f>
        <v>14.938000000000001</v>
      </c>
      <c r="T24" s="671">
        <f t="shared" ref="T24:T58" si="5">+Q24/N24</f>
        <v>1</v>
      </c>
    </row>
    <row r="25" spans="1:20" ht="27" customHeight="1">
      <c r="A25" s="647"/>
      <c r="B25" s="529">
        <f>+B24+1</f>
        <v>3</v>
      </c>
      <c r="C25" s="534" t="s">
        <v>389</v>
      </c>
      <c r="D25" s="520">
        <v>11.35</v>
      </c>
      <c r="E25" s="521" t="s">
        <v>596</v>
      </c>
      <c r="F25" s="1147"/>
      <c r="G25" s="531"/>
      <c r="H25" s="522">
        <f>SUMIF('SAUCE USAGE'!$J$26:$J$66,C25,'SAUCE USAGE'!$L$26:$L$66)/1000</f>
        <v>13.8</v>
      </c>
      <c r="I25" s="522">
        <f>SUMIF('SAUCE USAGE'!$J$69:$J$109,C25,'SAUCE USAGE'!$L$69:$L$109)/1000</f>
        <v>4.5</v>
      </c>
      <c r="J25" s="522">
        <f>SUMIF('SAUCE USAGE'!$J$110:$J$128,'STOCK ANALYSIS'!C25,'SAUCE USAGE'!$L$110:$L$128)/1000</f>
        <v>0.3</v>
      </c>
      <c r="K25" s="522">
        <f>SUMIF('SAUCE USAGE'!$J$11:$J$24,C25,'SAUCE USAGE'!$L$11:$L$24)/1000</f>
        <v>0</v>
      </c>
      <c r="L25" s="1257"/>
      <c r="M25" s="532"/>
      <c r="N25" s="525">
        <f t="shared" si="2"/>
        <v>18.600000000000001</v>
      </c>
      <c r="O25" s="525">
        <f t="shared" si="0"/>
        <v>-18.600000000000001</v>
      </c>
      <c r="P25" s="525"/>
      <c r="Q25" s="526">
        <f t="shared" si="3"/>
        <v>18.600000000000001</v>
      </c>
      <c r="R25" s="527">
        <f t="shared" si="1"/>
        <v>-1</v>
      </c>
      <c r="S25" s="631">
        <f t="shared" si="4"/>
        <v>211.11</v>
      </c>
      <c r="T25" s="671">
        <f t="shared" si="5"/>
        <v>1</v>
      </c>
    </row>
    <row r="26" spans="1:20" ht="27" customHeight="1">
      <c r="A26" s="647"/>
      <c r="B26" s="529">
        <f t="shared" ref="B26:B30" si="6">+B25+1</f>
        <v>4</v>
      </c>
      <c r="C26" s="534" t="s">
        <v>380</v>
      </c>
      <c r="D26" s="520">
        <v>5.9</v>
      </c>
      <c r="E26" s="521" t="s">
        <v>596</v>
      </c>
      <c r="F26" s="1148"/>
      <c r="G26" s="535"/>
      <c r="H26" s="522">
        <f>SUMIF('SAUCE USAGE'!$J$26:$J$66,C26,'SAUCE USAGE'!$L$26:$L$66)/1000</f>
        <v>7.5750000000000002</v>
      </c>
      <c r="I26" s="522">
        <f>SUMIF('SAUCE USAGE'!$J$69:$J$109,C26,'SAUCE USAGE'!$L$69:$L$109)/1000</f>
        <v>5.25</v>
      </c>
      <c r="J26" s="522">
        <f>SUMIF('SAUCE USAGE'!$J$110:$J$128,'STOCK ANALYSIS'!C26,'SAUCE USAGE'!$L$110:$L$128)/1000</f>
        <v>0.52500000000000002</v>
      </c>
      <c r="K26" s="522">
        <f>SUMIF('SAUCE USAGE'!$J$11:$J$24,C26,'SAUCE USAGE'!$L$11:$L$24)/1000</f>
        <v>0.13</v>
      </c>
      <c r="L26" s="1257"/>
      <c r="M26" s="532"/>
      <c r="N26" s="525">
        <f t="shared" si="2"/>
        <v>13.48</v>
      </c>
      <c r="O26" s="525">
        <f t="shared" si="0"/>
        <v>-13.48</v>
      </c>
      <c r="P26" s="525"/>
      <c r="Q26" s="526">
        <f t="shared" ref="Q26" si="7">+P26-O26</f>
        <v>13.48</v>
      </c>
      <c r="R26" s="527">
        <f t="shared" ref="R26" si="8">IF(O26=0,"",Q26/O26)</f>
        <v>-1</v>
      </c>
      <c r="S26" s="631">
        <f t="shared" si="4"/>
        <v>79.532000000000011</v>
      </c>
      <c r="T26" s="671">
        <f t="shared" ref="T26" si="9">+Q26/N26</f>
        <v>1</v>
      </c>
    </row>
    <row r="27" spans="1:20" ht="27" customHeight="1">
      <c r="A27" s="647"/>
      <c r="B27" s="529">
        <f t="shared" si="6"/>
        <v>5</v>
      </c>
      <c r="C27" s="534" t="s">
        <v>384</v>
      </c>
      <c r="D27" s="520">
        <v>3.3</v>
      </c>
      <c r="E27" s="521" t="s">
        <v>596</v>
      </c>
      <c r="F27" s="1148"/>
      <c r="G27" s="535"/>
      <c r="H27" s="522">
        <f>SUMIF('SAUCE USAGE'!$J$26:$J$66,C27,'SAUCE USAGE'!$L$26:$L$66)/1000</f>
        <v>7.65</v>
      </c>
      <c r="I27" s="522">
        <f>SUMIF('SAUCE USAGE'!$J$69:$J$109,C27,'SAUCE USAGE'!$L$69:$L$109)/1000</f>
        <v>0.27</v>
      </c>
      <c r="J27" s="522">
        <f>SUMIF('SAUCE USAGE'!$J$110:$J$128,'STOCK ANALYSIS'!C27,'SAUCE USAGE'!$L$110:$L$128)/1000</f>
        <v>0.9</v>
      </c>
      <c r="K27" s="522">
        <f>SUMIF('SAUCE USAGE'!$J$11:$J$24,C27,'SAUCE USAGE'!$L$11:$L$24)/1000</f>
        <v>0</v>
      </c>
      <c r="L27" s="1258"/>
      <c r="M27" s="536"/>
      <c r="N27" s="525">
        <f t="shared" si="2"/>
        <v>8.82</v>
      </c>
      <c r="O27" s="525">
        <f t="shared" si="0"/>
        <v>-8.82</v>
      </c>
      <c r="P27" s="525"/>
      <c r="Q27" s="526">
        <f t="shared" si="3"/>
        <v>8.82</v>
      </c>
      <c r="R27" s="527">
        <f t="shared" si="1"/>
        <v>-1</v>
      </c>
      <c r="S27" s="631">
        <f t="shared" si="4"/>
        <v>29.105999999999998</v>
      </c>
      <c r="T27" s="671">
        <f t="shared" si="5"/>
        <v>1</v>
      </c>
    </row>
    <row r="28" spans="1:20" ht="27" customHeight="1">
      <c r="A28" s="647"/>
      <c r="B28" s="529">
        <f t="shared" si="6"/>
        <v>6</v>
      </c>
      <c r="C28" s="534" t="s">
        <v>333</v>
      </c>
      <c r="D28" s="520">
        <v>2</v>
      </c>
      <c r="E28" s="521" t="s">
        <v>596</v>
      </c>
      <c r="F28" s="1148"/>
      <c r="G28" s="535"/>
      <c r="H28" s="522">
        <f>SUMIF('SAUCE USAGE'!$J$26:$J$66,C28,'SAUCE USAGE'!$L$26:$L$66)/1000</f>
        <v>7.84</v>
      </c>
      <c r="I28" s="522">
        <f>SUMIF('SAUCE USAGE'!$J$69:$J$109,C28,'SAUCE USAGE'!$L$69:$L$109)/1000</f>
        <v>3.04</v>
      </c>
      <c r="J28" s="522">
        <f>SUMIF('SAUCE USAGE'!$J$110:$J$128,'STOCK ANALYSIS'!C28,'SAUCE USAGE'!$L$110:$L$128)/1000</f>
        <v>0.4</v>
      </c>
      <c r="K28" s="522">
        <f>SUMIF('SAUCE USAGE'!$J$11:$J$24,C28,'SAUCE USAGE'!$L$11:$L$24)/1000</f>
        <v>0</v>
      </c>
      <c r="L28" s="1258"/>
      <c r="M28" s="536"/>
      <c r="N28" s="525">
        <f t="shared" si="2"/>
        <v>11.28</v>
      </c>
      <c r="O28" s="525">
        <f t="shared" si="0"/>
        <v>-11.28</v>
      </c>
      <c r="P28" s="525"/>
      <c r="Q28" s="526">
        <f t="shared" si="3"/>
        <v>11.28</v>
      </c>
      <c r="R28" s="527">
        <f t="shared" si="1"/>
        <v>-1</v>
      </c>
      <c r="S28" s="631">
        <f t="shared" si="4"/>
        <v>22.56</v>
      </c>
      <c r="T28" s="671">
        <f t="shared" si="5"/>
        <v>1</v>
      </c>
    </row>
    <row r="29" spans="1:20" ht="27" customHeight="1">
      <c r="A29" s="647"/>
      <c r="B29" s="529">
        <f t="shared" si="6"/>
        <v>7</v>
      </c>
      <c r="C29" s="534" t="s">
        <v>376</v>
      </c>
      <c r="D29" s="520">
        <v>6.78</v>
      </c>
      <c r="E29" s="521" t="s">
        <v>596</v>
      </c>
      <c r="F29" s="1148"/>
      <c r="G29" s="551"/>
      <c r="H29" s="522">
        <f>SUMIF('SAUCE USAGE'!$J$26:$J$66,C29,'SAUCE USAGE'!$L$26:$L$66)/1000</f>
        <v>30.15</v>
      </c>
      <c r="I29" s="522">
        <f>SUMIF('SAUCE USAGE'!$J$69:$J$109,C29,'SAUCE USAGE'!$L$69:$L$109)/1000</f>
        <v>5.58</v>
      </c>
      <c r="J29" s="522">
        <f>SUMIF('SAUCE USAGE'!$J$110:$J$128,'STOCK ANALYSIS'!C29,'SAUCE USAGE'!$L$110:$L$128)/1000</f>
        <v>0.63</v>
      </c>
      <c r="K29" s="522">
        <f>SUMIF('SAUCE USAGE'!$J$11:$J$24,C29,'SAUCE USAGE'!$L$11:$L$24)/1000</f>
        <v>0.56000000000000005</v>
      </c>
      <c r="L29" s="1258"/>
      <c r="M29" s="536"/>
      <c r="N29" s="525">
        <f t="shared" si="2"/>
        <v>36.92</v>
      </c>
      <c r="O29" s="525">
        <f t="shared" si="0"/>
        <v>-36.92</v>
      </c>
      <c r="P29" s="525"/>
      <c r="Q29" s="526">
        <f t="shared" si="3"/>
        <v>36.92</v>
      </c>
      <c r="R29" s="527">
        <f t="shared" si="1"/>
        <v>-1</v>
      </c>
      <c r="S29" s="631">
        <f t="shared" si="4"/>
        <v>250.31760000000003</v>
      </c>
      <c r="T29" s="671">
        <f t="shared" si="5"/>
        <v>1</v>
      </c>
    </row>
    <row r="30" spans="1:20" ht="27" customHeight="1">
      <c r="A30" s="647"/>
      <c r="B30" s="529">
        <f t="shared" si="6"/>
        <v>8</v>
      </c>
      <c r="C30" s="530" t="s">
        <v>382</v>
      </c>
      <c r="D30" s="520">
        <v>9.07</v>
      </c>
      <c r="E30" s="521" t="s">
        <v>596</v>
      </c>
      <c r="F30" s="1148"/>
      <c r="G30" s="535"/>
      <c r="H30" s="522">
        <f>SUMIF('SAUCE USAGE'!$J$26:$J$66,C30,'SAUCE USAGE'!$L$26:$L$66)/1000</f>
        <v>3.42</v>
      </c>
      <c r="I30" s="522">
        <f>SUMIF('SAUCE USAGE'!$J$69:$J$109,C30,'SAUCE USAGE'!$L$69:$L$109)/1000</f>
        <v>2.7</v>
      </c>
      <c r="J30" s="522">
        <f>SUMIF('SAUCE USAGE'!$J$110:$J$128,'STOCK ANALYSIS'!C30,'SAUCE USAGE'!$L$110:$L$128)/1000</f>
        <v>0</v>
      </c>
      <c r="K30" s="522">
        <f>SUMIF('SAUCE USAGE'!$J$11:$J$24,C30,'SAUCE USAGE'!$L$11:$L$24)/1000</f>
        <v>0</v>
      </c>
      <c r="L30" s="1258"/>
      <c r="M30" s="536"/>
      <c r="N30" s="525">
        <f t="shared" si="2"/>
        <v>6.12</v>
      </c>
      <c r="O30" s="525">
        <f t="shared" si="0"/>
        <v>-6.12</v>
      </c>
      <c r="P30" s="525"/>
      <c r="Q30" s="526">
        <f t="shared" si="3"/>
        <v>6.12</v>
      </c>
      <c r="R30" s="527">
        <f t="shared" si="1"/>
        <v>-1</v>
      </c>
      <c r="S30" s="631">
        <f t="shared" si="4"/>
        <v>55.508400000000002</v>
      </c>
      <c r="T30" s="671">
        <f t="shared" si="5"/>
        <v>1</v>
      </c>
    </row>
    <row r="31" spans="1:20" ht="27" customHeight="1" thickBot="1">
      <c r="A31" s="647"/>
      <c r="B31" s="529">
        <f t="shared" ref="B31" si="10">+B30+1</f>
        <v>9</v>
      </c>
      <c r="C31" s="530" t="s">
        <v>379</v>
      </c>
      <c r="D31" s="520">
        <v>1.88</v>
      </c>
      <c r="E31" s="521" t="s">
        <v>596</v>
      </c>
      <c r="F31" s="1148"/>
      <c r="G31" s="535"/>
      <c r="H31" s="522">
        <f>SUMIF('SAUCE USAGE'!$J$26:$J$66,C31,'SAUCE USAGE'!$L$26:$L$66)/1000</f>
        <v>9.6</v>
      </c>
      <c r="I31" s="522">
        <f>SUMIF('SAUCE USAGE'!$J$69:$J$109,C31,'SAUCE USAGE'!$L$69:$L$109)/1000</f>
        <v>2.4</v>
      </c>
      <c r="J31" s="522">
        <f>SUMIF('SAUCE USAGE'!$J$110:$J$128,'STOCK ANALYSIS'!C31,'SAUCE USAGE'!$L$110:$L$128)/1000</f>
        <v>1.6</v>
      </c>
      <c r="K31" s="522">
        <f>SUMIF('SAUCE USAGE'!$J$11:$J$24,C31,'SAUCE USAGE'!$L$11:$L$24)/1000</f>
        <v>0</v>
      </c>
      <c r="L31" s="1258"/>
      <c r="M31" s="536"/>
      <c r="N31" s="525">
        <f t="shared" si="2"/>
        <v>13.6</v>
      </c>
      <c r="O31" s="525">
        <f t="shared" si="0"/>
        <v>-13.6</v>
      </c>
      <c r="P31" s="525"/>
      <c r="Q31" s="526">
        <f t="shared" si="3"/>
        <v>13.6</v>
      </c>
      <c r="R31" s="527">
        <f t="shared" si="1"/>
        <v>-1</v>
      </c>
      <c r="S31" s="631">
        <f t="shared" si="4"/>
        <v>25.567999999999998</v>
      </c>
      <c r="T31" s="671">
        <f t="shared" si="5"/>
        <v>1</v>
      </c>
    </row>
    <row r="32" spans="1:20" ht="27" customHeight="1" thickBot="1">
      <c r="A32" s="647"/>
      <c r="B32" s="1297" t="s">
        <v>471</v>
      </c>
      <c r="C32" s="1298"/>
      <c r="D32" s="620"/>
      <c r="E32" s="621"/>
      <c r="F32" s="1149"/>
      <c r="G32" s="622"/>
      <c r="H32" s="622"/>
      <c r="I32" s="622"/>
      <c r="J32" s="622"/>
      <c r="K32" s="622"/>
      <c r="L32" s="1259"/>
      <c r="M32" s="623"/>
      <c r="N32" s="623"/>
      <c r="O32" s="623"/>
      <c r="P32" s="623"/>
      <c r="Q32" s="623"/>
      <c r="R32" s="624"/>
      <c r="S32" s="632">
        <f>SUM(S23:S31)</f>
        <v>799.95720000000006</v>
      </c>
      <c r="T32" s="670"/>
    </row>
    <row r="33" spans="1:20" ht="27" customHeight="1" thickBot="1">
      <c r="A33" s="647"/>
      <c r="B33" s="614"/>
      <c r="C33" s="612"/>
      <c r="D33" s="520"/>
      <c r="E33" s="521"/>
      <c r="F33" s="1148"/>
      <c r="G33" s="535"/>
      <c r="H33" s="537"/>
      <c r="I33" s="499"/>
      <c r="J33" s="537"/>
      <c r="K33" s="537"/>
      <c r="L33" s="1258"/>
      <c r="M33" s="536"/>
      <c r="N33" s="538"/>
      <c r="O33" s="538"/>
      <c r="P33" s="538"/>
      <c r="Q33" s="539"/>
      <c r="R33" s="540"/>
      <c r="S33" s="631"/>
      <c r="T33" s="671"/>
    </row>
    <row r="34" spans="1:20" ht="15.75" thickBot="1">
      <c r="A34" s="688" t="s">
        <v>583</v>
      </c>
      <c r="B34" s="689"/>
      <c r="C34" s="689"/>
      <c r="D34" s="689"/>
      <c r="E34" s="689"/>
      <c r="F34" s="1145"/>
      <c r="G34" s="689"/>
      <c r="H34" s="689"/>
      <c r="I34" s="689"/>
      <c r="J34" s="689"/>
      <c r="K34" s="689"/>
      <c r="L34" s="1255"/>
      <c r="M34" s="689"/>
      <c r="N34" s="689"/>
      <c r="O34" s="689"/>
      <c r="P34" s="689"/>
      <c r="Q34" s="689"/>
      <c r="R34" s="689"/>
      <c r="S34" s="689"/>
      <c r="T34" s="690"/>
    </row>
    <row r="35" spans="1:20" ht="22.5" customHeight="1">
      <c r="A35" s="647"/>
      <c r="B35" s="519">
        <v>1</v>
      </c>
      <c r="C35" s="543" t="s">
        <v>53</v>
      </c>
      <c r="D35" s="520">
        <v>3.34</v>
      </c>
      <c r="E35" s="544" t="s">
        <v>590</v>
      </c>
      <c r="F35" s="1150"/>
      <c r="G35" s="524"/>
      <c r="H35" s="545">
        <f>SUMIF('K-LUNCH &amp; K DINNER'!$H$10:$H$55,C35,'K-LUNCH &amp; K DINNER'!$J$10:$J$55)</f>
        <v>1132.06</v>
      </c>
      <c r="I35" s="545">
        <f>SUMIF('SIDE ORDER &amp; FOC'!$Q$11:$Q$204,C35,'SIDE ORDER &amp; FOC'!$S$11:$S$204)</f>
        <v>261.2</v>
      </c>
      <c r="J35" s="545">
        <f>SUMIF('LOK LOK '!$R$11:$R$30,C35,'LOK LOK '!$T$11:$T$30)</f>
        <v>48.859999999999992</v>
      </c>
      <c r="K35" s="545">
        <v>15</v>
      </c>
      <c r="L35" s="1260"/>
      <c r="M35" s="524"/>
      <c r="N35" s="525">
        <f>SUM(H35:M35)</f>
        <v>1457.12</v>
      </c>
      <c r="O35" s="525">
        <f>+F35+G35-N35</f>
        <v>-1457.12</v>
      </c>
      <c r="P35" s="525"/>
      <c r="Q35" s="526">
        <f>+P35-O35</f>
        <v>1457.12</v>
      </c>
      <c r="R35" s="527">
        <f t="shared" ref="R35:R41" si="11">IF(O35=0,"",Q35/O35)</f>
        <v>-1</v>
      </c>
      <c r="S35" s="631">
        <f t="shared" ref="S35" si="12">+Q35*D35</f>
        <v>4866.7807999999995</v>
      </c>
      <c r="T35" s="671">
        <f t="shared" si="5"/>
        <v>1</v>
      </c>
    </row>
    <row r="36" spans="1:20" ht="22.5" customHeight="1">
      <c r="A36" s="647"/>
      <c r="B36" s="519"/>
      <c r="C36" s="543"/>
      <c r="D36" s="520"/>
      <c r="E36" s="544"/>
      <c r="F36" s="1150"/>
      <c r="G36" s="524"/>
      <c r="H36" s="545"/>
      <c r="I36" s="545"/>
      <c r="J36" s="545"/>
      <c r="K36" s="545"/>
      <c r="L36" s="1260"/>
      <c r="M36" s="524"/>
      <c r="N36" s="525"/>
      <c r="O36" s="525"/>
      <c r="P36" s="525"/>
      <c r="Q36" s="526"/>
      <c r="R36" s="527"/>
      <c r="S36" s="631"/>
      <c r="T36" s="671"/>
    </row>
    <row r="37" spans="1:20" ht="22.5" customHeight="1">
      <c r="A37" s="647"/>
      <c r="B37" s="529">
        <v>2</v>
      </c>
      <c r="C37" s="530" t="s">
        <v>337</v>
      </c>
      <c r="D37" s="520">
        <v>1.17</v>
      </c>
      <c r="E37" s="544" t="s">
        <v>590</v>
      </c>
      <c r="F37" s="1151"/>
      <c r="G37" s="532"/>
      <c r="H37" s="546">
        <f>SUMIF('K-LUNCH &amp; K DINNER'!$H$10:$H$55,C37,'K-LUNCH &amp; K DINNER'!$J$10:$J$55)</f>
        <v>156</v>
      </c>
      <c r="I37" s="546">
        <f>SUMIF('SIDE ORDER &amp; FOC'!$Q$11:$Q$204,C37,'SIDE ORDER &amp; FOC'!$S$11:$S$204)</f>
        <v>321</v>
      </c>
      <c r="J37" s="546">
        <f>SUMIF('LOK LOK '!$R$12:$R$130,C37,'LOK LOK '!$T$11:$T$130)</f>
        <v>0</v>
      </c>
      <c r="K37" s="546"/>
      <c r="L37" s="1156"/>
      <c r="M37" s="532"/>
      <c r="N37" s="525">
        <f>SUM(H37:M37)</f>
        <v>477</v>
      </c>
      <c r="O37" s="547">
        <f>+F37+G37-N37</f>
        <v>-477</v>
      </c>
      <c r="P37" s="547"/>
      <c r="Q37" s="526">
        <f t="shared" ref="Q37:Q49" si="13">+P37-O37</f>
        <v>477</v>
      </c>
      <c r="R37" s="527">
        <f t="shared" si="11"/>
        <v>-1</v>
      </c>
      <c r="S37" s="631"/>
      <c r="T37" s="671"/>
    </row>
    <row r="38" spans="1:20" ht="33" customHeight="1">
      <c r="A38" s="647"/>
      <c r="B38" s="602">
        <v>3</v>
      </c>
      <c r="C38" s="603" t="s">
        <v>90</v>
      </c>
      <c r="D38" s="520">
        <v>1.17</v>
      </c>
      <c r="E38" s="544" t="s">
        <v>590</v>
      </c>
      <c r="F38" s="1152"/>
      <c r="G38" s="536"/>
      <c r="H38" s="537">
        <f>SUMIF('K-LUNCH &amp; K DINNER'!$H$10:$H$55,C38,'K-LUNCH &amp; K DINNER'!$J$10:$J$55)</f>
        <v>0</v>
      </c>
      <c r="I38" s="537">
        <f>SUMIF('SIDE ORDER &amp; FOC'!$Q$11:$Q$204,C38,'SIDE ORDER &amp; FOC'!$S$11:$S$204)</f>
        <v>0</v>
      </c>
      <c r="J38" s="537">
        <f>SUMIF('LOK LOK '!$R$12:$R$130,C38,'LOK LOK '!$T$11:$T$130)</f>
        <v>0</v>
      </c>
      <c r="K38" s="537"/>
      <c r="L38" s="1261"/>
      <c r="M38" s="536"/>
      <c r="N38" s="525">
        <f>SUM(H38:M38)</f>
        <v>0</v>
      </c>
      <c r="O38" s="538">
        <f>+F38+G38-N38</f>
        <v>0</v>
      </c>
      <c r="P38" s="538"/>
      <c r="Q38" s="515">
        <f t="shared" si="13"/>
        <v>0</v>
      </c>
      <c r="R38" s="604" t="str">
        <f t="shared" si="11"/>
        <v/>
      </c>
      <c r="S38" s="631"/>
      <c r="T38" s="671"/>
    </row>
    <row r="39" spans="1:20" ht="22.5" customHeight="1" thickBot="1">
      <c r="A39" s="647"/>
      <c r="B39" s="606"/>
      <c r="C39" s="607" t="s">
        <v>474</v>
      </c>
      <c r="D39" s="608">
        <v>1.17</v>
      </c>
      <c r="E39" s="609" t="s">
        <v>590</v>
      </c>
      <c r="F39" s="1153">
        <v>33</v>
      </c>
      <c r="G39" s="1153"/>
      <c r="H39" s="610">
        <f>SUM(H37:H38)</f>
        <v>156</v>
      </c>
      <c r="I39" s="610">
        <f t="shared" ref="I39:R39" si="14">SUM(I37:I38)</f>
        <v>321</v>
      </c>
      <c r="J39" s="610">
        <f>SUM(J37:J38)</f>
        <v>0</v>
      </c>
      <c r="K39" s="610">
        <f t="shared" si="14"/>
        <v>0</v>
      </c>
      <c r="L39" s="1262"/>
      <c r="M39" s="610"/>
      <c r="N39" s="610">
        <f>SUM(N37:N38)</f>
        <v>477</v>
      </c>
      <c r="O39" s="610">
        <f t="shared" si="14"/>
        <v>-477</v>
      </c>
      <c r="P39" s="610">
        <f t="shared" si="14"/>
        <v>0</v>
      </c>
      <c r="Q39" s="610">
        <f t="shared" si="14"/>
        <v>477</v>
      </c>
      <c r="R39" s="611">
        <f t="shared" si="14"/>
        <v>-1</v>
      </c>
      <c r="S39" s="631">
        <f t="shared" ref="S39:S41" si="15">+Q39*D39</f>
        <v>558.08999999999992</v>
      </c>
      <c r="T39" s="671">
        <f t="shared" si="5"/>
        <v>1</v>
      </c>
    </row>
    <row r="40" spans="1:20" ht="22.5" customHeight="1" thickTop="1">
      <c r="A40" s="647"/>
      <c r="B40" s="519"/>
      <c r="C40" s="605"/>
      <c r="D40" s="520"/>
      <c r="E40" s="544"/>
      <c r="F40" s="1150"/>
      <c r="G40" s="524"/>
      <c r="H40" s="545"/>
      <c r="I40" s="545"/>
      <c r="J40" s="545"/>
      <c r="K40" s="545"/>
      <c r="L40" s="1260"/>
      <c r="M40" s="524"/>
      <c r="N40" s="525"/>
      <c r="O40" s="525"/>
      <c r="P40" s="525"/>
      <c r="Q40" s="526"/>
      <c r="R40" s="527"/>
      <c r="S40" s="631"/>
      <c r="T40" s="671"/>
    </row>
    <row r="41" spans="1:20" ht="22.5" customHeight="1">
      <c r="A41" s="647"/>
      <c r="B41" s="529">
        <v>4</v>
      </c>
      <c r="C41" s="534" t="s">
        <v>371</v>
      </c>
      <c r="D41" s="1204">
        <v>2.4900000000000002</v>
      </c>
      <c r="E41" s="544" t="s">
        <v>590</v>
      </c>
      <c r="F41" s="1151"/>
      <c r="G41" s="532"/>
      <c r="H41" s="546">
        <f>SUMIF('K-LUNCH &amp; K DINNER'!$H$10:$H$55,C41,'K-LUNCH &amp; K DINNER'!$J$10:$J$55)</f>
        <v>227</v>
      </c>
      <c r="I41" s="546">
        <f>SUMIF('SIDE ORDER &amp; FOC'!$Q$11:$Q$204,C41,'SIDE ORDER &amp; FOC'!$S$11:$S$204)</f>
        <v>25</v>
      </c>
      <c r="J41" s="537">
        <f>SUMIF('LOK LOK '!$R$12:$R$130,C41,'LOK LOK '!$T$11:$T$130)</f>
        <v>7</v>
      </c>
      <c r="K41" s="546">
        <v>16</v>
      </c>
      <c r="L41" s="1156"/>
      <c r="M41" s="532"/>
      <c r="N41" s="525">
        <f>SUM(H41:M41)</f>
        <v>275</v>
      </c>
      <c r="O41" s="547">
        <f>+F41+G41-N41</f>
        <v>-275</v>
      </c>
      <c r="P41" s="538"/>
      <c r="Q41" s="526">
        <f>+P41-O41</f>
        <v>275</v>
      </c>
      <c r="R41" s="527">
        <f t="shared" si="11"/>
        <v>-1</v>
      </c>
      <c r="S41" s="631">
        <f t="shared" si="15"/>
        <v>684.75000000000011</v>
      </c>
      <c r="T41" s="671">
        <f t="shared" si="5"/>
        <v>1</v>
      </c>
    </row>
    <row r="42" spans="1:20" ht="22.5" customHeight="1" thickBot="1">
      <c r="A42" s="647"/>
      <c r="B42" s="602"/>
      <c r="C42" s="612"/>
      <c r="D42" s="499"/>
      <c r="E42" s="500"/>
      <c r="F42" s="1152"/>
      <c r="G42" s="536"/>
      <c r="H42" s="537"/>
      <c r="I42" s="537"/>
      <c r="J42" s="537"/>
      <c r="K42" s="537"/>
      <c r="L42" s="1261"/>
      <c r="M42" s="536"/>
      <c r="N42" s="514"/>
      <c r="O42" s="538"/>
      <c r="P42" s="538"/>
      <c r="Q42" s="539"/>
      <c r="R42" s="604"/>
      <c r="S42" s="631"/>
      <c r="T42" s="671"/>
    </row>
    <row r="43" spans="1:20" ht="22.5" customHeight="1" thickBot="1">
      <c r="A43" s="647"/>
      <c r="B43" s="1297" t="s">
        <v>471</v>
      </c>
      <c r="C43" s="1298"/>
      <c r="D43" s="620"/>
      <c r="E43" s="621"/>
      <c r="F43" s="1149"/>
      <c r="G43" s="622"/>
      <c r="H43" s="622"/>
      <c r="I43" s="622"/>
      <c r="J43" s="622"/>
      <c r="K43" s="622"/>
      <c r="L43" s="1259"/>
      <c r="M43" s="623"/>
      <c r="N43" s="623"/>
      <c r="O43" s="623"/>
      <c r="P43" s="623"/>
      <c r="Q43" s="623"/>
      <c r="R43" s="624"/>
      <c r="S43" s="632">
        <f>SUM(S35:S42)</f>
        <v>6109.6207999999997</v>
      </c>
      <c r="T43" s="670"/>
    </row>
    <row r="44" spans="1:20" ht="27" customHeight="1" thickBot="1">
      <c r="A44" s="647"/>
      <c r="B44" s="615"/>
      <c r="C44" s="616"/>
      <c r="D44" s="479"/>
      <c r="E44" s="480"/>
      <c r="F44" s="1154"/>
      <c r="G44" s="618"/>
      <c r="H44" s="617"/>
      <c r="I44" s="617"/>
      <c r="J44" s="617"/>
      <c r="K44" s="617"/>
      <c r="L44" s="1154"/>
      <c r="M44" s="618"/>
      <c r="N44" s="481"/>
      <c r="O44" s="481"/>
      <c r="P44" s="481"/>
      <c r="Q44" s="481"/>
      <c r="R44" s="619"/>
      <c r="S44" s="633"/>
      <c r="T44" s="671"/>
    </row>
    <row r="45" spans="1:20" ht="15.75" thickBot="1">
      <c r="A45" s="688" t="s">
        <v>584</v>
      </c>
      <c r="B45" s="689"/>
      <c r="C45" s="689"/>
      <c r="D45" s="689"/>
      <c r="E45" s="689"/>
      <c r="F45" s="1145"/>
      <c r="G45" s="689"/>
      <c r="H45" s="689"/>
      <c r="I45" s="689"/>
      <c r="J45" s="689"/>
      <c r="K45" s="689"/>
      <c r="L45" s="1255"/>
      <c r="M45" s="689"/>
      <c r="N45" s="689"/>
      <c r="O45" s="689"/>
      <c r="P45" s="689"/>
      <c r="Q45" s="689"/>
      <c r="R45" s="689"/>
      <c r="S45" s="689"/>
      <c r="T45" s="690"/>
    </row>
    <row r="46" spans="1:20" ht="24" customHeight="1">
      <c r="A46" s="647"/>
      <c r="B46" s="519">
        <v>5</v>
      </c>
      <c r="C46" s="613" t="s">
        <v>336</v>
      </c>
      <c r="D46" s="1204">
        <v>0.17</v>
      </c>
      <c r="E46" s="544" t="s">
        <v>590</v>
      </c>
      <c r="F46" s="1150"/>
      <c r="G46" s="524"/>
      <c r="H46" s="545">
        <f>SUMIF('K-LUNCH &amp; K DINNER'!$H$10:$H$55,C46,'K-LUNCH &amp; K DINNER'!$J$10:$J$55)</f>
        <v>56</v>
      </c>
      <c r="I46" s="545">
        <f>SUMIF('SIDE ORDER &amp; FOC'!$Q$11:$Q$204,C46,'SIDE ORDER &amp; FOC'!$S$11:$S$204)</f>
        <v>200</v>
      </c>
      <c r="J46" s="537"/>
      <c r="K46" s="545"/>
      <c r="L46" s="1260"/>
      <c r="M46" s="524"/>
      <c r="N46" s="525">
        <f t="shared" ref="N46:N60" si="16">SUM(H46:M46)</f>
        <v>256</v>
      </c>
      <c r="O46" s="525">
        <f>+F46+G46-N46</f>
        <v>-256</v>
      </c>
      <c r="P46" s="525">
        <f>SUMIF('CLOSING STOCK'!$B$12:$B$49,'STOCK ANALYSIS'!C46,'CLOSING STOCK'!$L$12:$L$49)</f>
        <v>0</v>
      </c>
      <c r="Q46" s="526">
        <f t="shared" si="13"/>
        <v>256</v>
      </c>
      <c r="R46" s="527">
        <f t="shared" ref="R46:R49" si="17">IF(O46=0,"",Q46/O46)</f>
        <v>-1</v>
      </c>
      <c r="S46" s="631">
        <f>+Q46*D46</f>
        <v>43.52</v>
      </c>
      <c r="T46" s="671">
        <f t="shared" si="5"/>
        <v>1</v>
      </c>
    </row>
    <row r="47" spans="1:20" ht="24" customHeight="1">
      <c r="A47" s="647"/>
      <c r="B47" s="529">
        <v>6</v>
      </c>
      <c r="C47" s="534" t="s">
        <v>335</v>
      </c>
      <c r="D47" s="499">
        <v>0.12</v>
      </c>
      <c r="E47" s="544" t="s">
        <v>590</v>
      </c>
      <c r="F47" s="1151"/>
      <c r="G47" s="532"/>
      <c r="H47" s="546">
        <f>SUMIF('K-LUNCH &amp; K DINNER'!$H$10:$H$55,C47,'K-LUNCH &amp; K DINNER'!$J$10:$J$55)</f>
        <v>16</v>
      </c>
      <c r="I47" s="546">
        <f>SUMIF('SIDE ORDER &amp; FOC'!$Q$11:$Q$204,C47,'SIDE ORDER &amp; FOC'!$S$11:$S$204)</f>
        <v>112</v>
      </c>
      <c r="J47" s="537"/>
      <c r="K47" s="546"/>
      <c r="L47" s="1156"/>
      <c r="M47" s="532"/>
      <c r="N47" s="525">
        <f t="shared" si="16"/>
        <v>128</v>
      </c>
      <c r="O47" s="547">
        <f>+F47+G47-N47</f>
        <v>-128</v>
      </c>
      <c r="P47" s="525">
        <f>SUMIF('CLOSING STOCK'!$B$12:$B$49,'STOCK ANALYSIS'!C47,'CLOSING STOCK'!$L$12:$L$49)</f>
        <v>0</v>
      </c>
      <c r="Q47" s="526">
        <f t="shared" si="13"/>
        <v>128</v>
      </c>
      <c r="R47" s="527">
        <f t="shared" si="17"/>
        <v>-1</v>
      </c>
      <c r="S47" s="631">
        <f t="shared" ref="S47:S60" si="18">+Q47*D47</f>
        <v>15.36</v>
      </c>
      <c r="T47" s="671">
        <f t="shared" si="5"/>
        <v>1</v>
      </c>
    </row>
    <row r="48" spans="1:20" ht="24" customHeight="1">
      <c r="A48" s="647"/>
      <c r="B48" s="529">
        <v>7</v>
      </c>
      <c r="C48" s="534" t="s">
        <v>372</v>
      </c>
      <c r="D48" s="499">
        <v>0.06</v>
      </c>
      <c r="E48" s="544" t="s">
        <v>590</v>
      </c>
      <c r="F48" s="1151"/>
      <c r="G48" s="532"/>
      <c r="H48" s="546">
        <f>SUMIF('K-LUNCH &amp; K DINNER'!$H$10:$H$55,C48,'K-LUNCH &amp; K DINNER'!$J$10:$J$55)</f>
        <v>105</v>
      </c>
      <c r="I48" s="546">
        <f>SUMIF('SIDE ORDER &amp; FOC'!$Q$11:$Q$204,C48,'SIDE ORDER &amp; FOC'!$S$11:$S$204)</f>
        <v>351</v>
      </c>
      <c r="J48" s="537"/>
      <c r="K48" s="546"/>
      <c r="L48" s="1156"/>
      <c r="M48" s="532"/>
      <c r="N48" s="525">
        <f t="shared" si="16"/>
        <v>456</v>
      </c>
      <c r="O48" s="547">
        <f>+F48+G48-N48</f>
        <v>-456</v>
      </c>
      <c r="P48" s="525">
        <f>SUMIF('CLOSING STOCK'!$B$12:$B$49,'STOCK ANALYSIS'!C48,'CLOSING STOCK'!$L$12:$L$49)</f>
        <v>0</v>
      </c>
      <c r="Q48" s="526">
        <f t="shared" si="13"/>
        <v>456</v>
      </c>
      <c r="R48" s="527">
        <f t="shared" si="17"/>
        <v>-1</v>
      </c>
      <c r="S48" s="631">
        <f t="shared" si="18"/>
        <v>27.36</v>
      </c>
      <c r="T48" s="671">
        <f t="shared" si="5"/>
        <v>1</v>
      </c>
    </row>
    <row r="49" spans="1:20" ht="24" customHeight="1">
      <c r="A49" s="647"/>
      <c r="B49" s="529">
        <f>+B48+1</f>
        <v>8</v>
      </c>
      <c r="C49" s="534" t="s">
        <v>413</v>
      </c>
      <c r="D49" s="499">
        <v>7.87</v>
      </c>
      <c r="E49" s="521" t="s">
        <v>596</v>
      </c>
      <c r="F49" s="1155"/>
      <c r="G49" s="533"/>
      <c r="H49" s="546">
        <f>SUMIF('K-LUNCH &amp; K DINNER'!$H$10:$H$55,C49,'K-LUNCH &amp; K DINNER'!$J$10:$J$55)</f>
        <v>1.1000000000000001</v>
      </c>
      <c r="I49" s="546">
        <f>SUMIF('SIDE ORDER &amp; FOC'!$Q$11:$Q$204,C49,'SIDE ORDER &amp; FOC'!$S$11:$S$204)</f>
        <v>4.5600000000000005</v>
      </c>
      <c r="J49" s="537"/>
      <c r="K49" s="546"/>
      <c r="L49" s="1156"/>
      <c r="M49" s="532"/>
      <c r="N49" s="525">
        <f t="shared" si="16"/>
        <v>5.66</v>
      </c>
      <c r="O49" s="547">
        <v>-1.56</v>
      </c>
      <c r="P49" s="525">
        <f>SUMIF('CLOSING STOCK'!$B$12:$B$49,'STOCK ANALYSIS'!C49,'CLOSING STOCK'!$L$12:$L$49)</f>
        <v>0</v>
      </c>
      <c r="Q49" s="526">
        <f t="shared" si="13"/>
        <v>1.56</v>
      </c>
      <c r="R49" s="527">
        <f t="shared" si="17"/>
        <v>-1</v>
      </c>
      <c r="S49" s="631">
        <f t="shared" si="18"/>
        <v>12.277200000000001</v>
      </c>
      <c r="T49" s="671">
        <f t="shared" si="5"/>
        <v>0.2756183745583039</v>
      </c>
    </row>
    <row r="50" spans="1:20" ht="24" customHeight="1">
      <c r="A50" s="647"/>
      <c r="B50" s="529">
        <f t="shared" ref="B50:B60" si="19">+B49+1</f>
        <v>9</v>
      </c>
      <c r="C50" s="534" t="s">
        <v>343</v>
      </c>
      <c r="D50" s="499">
        <v>0.47</v>
      </c>
      <c r="E50" s="544" t="s">
        <v>590</v>
      </c>
      <c r="F50" s="1151"/>
      <c r="G50" s="532"/>
      <c r="H50" s="546">
        <f>SUMIF('K-LUNCH &amp; K DINNER'!$H$10:$H$55,C50,'K-LUNCH &amp; K DINNER'!$J$10:$J$55)</f>
        <v>42</v>
      </c>
      <c r="I50" s="546">
        <f>SUMIF('SIDE ORDER &amp; FOC'!$Q$11:$Q$204,C50,'SIDE ORDER &amp; FOC'!$S$11:$S$204)</f>
        <v>77</v>
      </c>
      <c r="J50" s="537"/>
      <c r="K50" s="546"/>
      <c r="L50" s="1156"/>
      <c r="M50" s="532"/>
      <c r="N50" s="525">
        <f t="shared" si="16"/>
        <v>119</v>
      </c>
      <c r="O50" s="547">
        <f t="shared" ref="O50:O60" si="20">+F50+G50-N50</f>
        <v>-119</v>
      </c>
      <c r="P50" s="525">
        <f>SUMIF('CLOSING STOCK'!$B$12:$B$49,'STOCK ANALYSIS'!C50,'CLOSING STOCK'!$L$12:$L$49)</f>
        <v>0</v>
      </c>
      <c r="Q50" s="526">
        <f t="shared" ref="Q50:Q58" si="21">+P50-O50</f>
        <v>119</v>
      </c>
      <c r="R50" s="527">
        <f t="shared" ref="R50:R60" si="22">IF(O50=0,"",Q50/O50)</f>
        <v>-1</v>
      </c>
      <c r="S50" s="631">
        <f t="shared" si="18"/>
        <v>55.93</v>
      </c>
      <c r="T50" s="671">
        <f t="shared" si="5"/>
        <v>1</v>
      </c>
    </row>
    <row r="51" spans="1:20" ht="24" customHeight="1">
      <c r="A51" s="647"/>
      <c r="B51" s="529">
        <f t="shared" si="19"/>
        <v>10</v>
      </c>
      <c r="C51" s="534" t="s">
        <v>56</v>
      </c>
      <c r="D51" s="499">
        <v>0.26</v>
      </c>
      <c r="E51" s="544" t="s">
        <v>590</v>
      </c>
      <c r="F51" s="1151"/>
      <c r="G51" s="532"/>
      <c r="H51" s="546">
        <f>SUMIF('K-LUNCH &amp; K DINNER'!$H$10:$H$55,C51,'K-LUNCH &amp; K DINNER'!$J$10:$J$55)</f>
        <v>200</v>
      </c>
      <c r="I51" s="546">
        <f>SUMIF('SIDE ORDER &amp; FOC'!$Q$11:$Q$204,C51,'SIDE ORDER &amp; FOC'!$S$11:$S$204)</f>
        <v>504</v>
      </c>
      <c r="J51" s="537"/>
      <c r="K51" s="546"/>
      <c r="L51" s="1156"/>
      <c r="M51" s="532"/>
      <c r="N51" s="525">
        <f t="shared" si="16"/>
        <v>704</v>
      </c>
      <c r="O51" s="547">
        <f t="shared" si="20"/>
        <v>-704</v>
      </c>
      <c r="P51" s="525">
        <f>SUMIF('CLOSING STOCK'!$B$12:$B$49,'STOCK ANALYSIS'!C51,'CLOSING STOCK'!$L$12:$L$49)</f>
        <v>0</v>
      </c>
      <c r="Q51" s="526">
        <f t="shared" si="21"/>
        <v>704</v>
      </c>
      <c r="R51" s="527">
        <f t="shared" si="22"/>
        <v>-1</v>
      </c>
      <c r="S51" s="631">
        <f t="shared" si="18"/>
        <v>183.04000000000002</v>
      </c>
      <c r="T51" s="671">
        <f t="shared" si="5"/>
        <v>1</v>
      </c>
    </row>
    <row r="52" spans="1:20" ht="24" customHeight="1">
      <c r="A52" s="647"/>
      <c r="B52" s="529">
        <f t="shared" si="19"/>
        <v>11</v>
      </c>
      <c r="C52" s="549" t="s">
        <v>58</v>
      </c>
      <c r="D52" s="499">
        <v>0.23</v>
      </c>
      <c r="E52" s="544" t="s">
        <v>590</v>
      </c>
      <c r="F52" s="1151"/>
      <c r="G52" s="532"/>
      <c r="H52" s="546">
        <f>SUMIF('K-LUNCH &amp; K DINNER'!$H$10:$H$55,C52,'K-LUNCH &amp; K DINNER'!$J$10:$J$55)</f>
        <v>72.5</v>
      </c>
      <c r="I52" s="546">
        <f>SUMIF('SIDE ORDER &amp; FOC'!$Q$11:$Q$204,C52,'SIDE ORDER &amp; FOC'!$S$11:$S$204)</f>
        <v>236</v>
      </c>
      <c r="J52" s="537"/>
      <c r="K52" s="546"/>
      <c r="L52" s="1156"/>
      <c r="M52" s="532"/>
      <c r="N52" s="525">
        <f>SUM(H52:M52)</f>
        <v>308.5</v>
      </c>
      <c r="O52" s="547">
        <f t="shared" si="20"/>
        <v>-308.5</v>
      </c>
      <c r="P52" s="525">
        <f>SUMIF('CLOSING STOCK'!$B$12:$B$49,'STOCK ANALYSIS'!C52,'CLOSING STOCK'!$L$12:$L$49)</f>
        <v>0</v>
      </c>
      <c r="Q52" s="526">
        <f t="shared" si="21"/>
        <v>308.5</v>
      </c>
      <c r="R52" s="527">
        <f t="shared" si="22"/>
        <v>-1</v>
      </c>
      <c r="S52" s="631">
        <f t="shared" si="18"/>
        <v>70.954999999999998</v>
      </c>
      <c r="T52" s="671">
        <f t="shared" si="5"/>
        <v>1</v>
      </c>
    </row>
    <row r="53" spans="1:20" ht="24" customHeight="1">
      <c r="A53" s="647"/>
      <c r="B53" s="529">
        <f t="shared" si="19"/>
        <v>12</v>
      </c>
      <c r="C53" s="549" t="s">
        <v>340</v>
      </c>
      <c r="D53" s="499">
        <v>0.24</v>
      </c>
      <c r="E53" s="544" t="s">
        <v>590</v>
      </c>
      <c r="F53" s="1151"/>
      <c r="G53" s="532"/>
      <c r="H53" s="546">
        <f>SUMIF('K-LUNCH &amp; K DINNER'!$H$10:$H$55,C53,'K-LUNCH &amp; K DINNER'!$J$10:$J$55)</f>
        <v>36</v>
      </c>
      <c r="I53" s="546">
        <f>SUMIF('SIDE ORDER &amp; FOC'!$Q$11:$Q$204,C53,'SIDE ORDER &amp; FOC'!$S$11:$S$204)</f>
        <v>132</v>
      </c>
      <c r="J53" s="537"/>
      <c r="K53" s="546"/>
      <c r="L53" s="1156"/>
      <c r="M53" s="532"/>
      <c r="N53" s="525">
        <f>SUM(H53:M53)</f>
        <v>168</v>
      </c>
      <c r="O53" s="547">
        <f t="shared" si="20"/>
        <v>-168</v>
      </c>
      <c r="P53" s="525">
        <f>SUMIF('CLOSING STOCK'!$B$12:$B$49,'STOCK ANALYSIS'!C53,'CLOSING STOCK'!$L$12:$L$49)</f>
        <v>0</v>
      </c>
      <c r="Q53" s="526">
        <f t="shared" si="21"/>
        <v>168</v>
      </c>
      <c r="R53" s="527">
        <f t="shared" si="22"/>
        <v>-1</v>
      </c>
      <c r="S53" s="631">
        <f t="shared" si="18"/>
        <v>40.32</v>
      </c>
      <c r="T53" s="671">
        <f t="shared" si="5"/>
        <v>1</v>
      </c>
    </row>
    <row r="54" spans="1:20" ht="24" customHeight="1">
      <c r="A54" s="647"/>
      <c r="B54" s="529">
        <f t="shared" si="19"/>
        <v>13</v>
      </c>
      <c r="C54" s="549" t="s">
        <v>339</v>
      </c>
      <c r="D54" s="499">
        <v>0.27</v>
      </c>
      <c r="E54" s="544" t="s">
        <v>590</v>
      </c>
      <c r="F54" s="1151"/>
      <c r="G54" s="532"/>
      <c r="H54" s="546">
        <f>SUMIF('K-LUNCH &amp; K DINNER'!$H$10:$H$55,C54,'K-LUNCH &amp; K DINNER'!$J$10:$J$55)</f>
        <v>4</v>
      </c>
      <c r="I54" s="546">
        <f>SUMIF('SIDE ORDER &amp; FOC'!$Q$11:$Q$204,C54,'SIDE ORDER &amp; FOC'!$S$11:$S$204)</f>
        <v>32</v>
      </c>
      <c r="J54" s="537"/>
      <c r="K54" s="546"/>
      <c r="L54" s="1156"/>
      <c r="M54" s="532"/>
      <c r="N54" s="525">
        <f>SUM(H54:M54)</f>
        <v>36</v>
      </c>
      <c r="O54" s="547">
        <f t="shared" si="20"/>
        <v>-36</v>
      </c>
      <c r="P54" s="525">
        <f>SUMIF('CLOSING STOCK'!$B$12:$B$49,'STOCK ANALYSIS'!C54,'CLOSING STOCK'!$L$12:$L$49)</f>
        <v>0</v>
      </c>
      <c r="Q54" s="526">
        <f t="shared" si="21"/>
        <v>36</v>
      </c>
      <c r="R54" s="527">
        <f t="shared" si="22"/>
        <v>-1</v>
      </c>
      <c r="S54" s="631">
        <f t="shared" si="18"/>
        <v>9.7200000000000006</v>
      </c>
      <c r="T54" s="671">
        <f t="shared" si="5"/>
        <v>1</v>
      </c>
    </row>
    <row r="55" spans="1:20" ht="24" customHeight="1">
      <c r="A55" s="647"/>
      <c r="B55" s="529">
        <f t="shared" si="19"/>
        <v>14</v>
      </c>
      <c r="C55" s="549" t="s">
        <v>57</v>
      </c>
      <c r="D55" s="499">
        <v>0.33</v>
      </c>
      <c r="E55" s="544" t="s">
        <v>590</v>
      </c>
      <c r="F55" s="1151"/>
      <c r="G55" s="532"/>
      <c r="H55" s="546">
        <f>SUMIF('K-LUNCH &amp; K DINNER'!$H$10:$H$55,C55,'K-LUNCH &amp; K DINNER'!$J$10:$J$55)</f>
        <v>4</v>
      </c>
      <c r="I55" s="546">
        <f>SUMIF('SIDE ORDER &amp; FOC'!$Q$11:$Q$204,C55,'SIDE ORDER &amp; FOC'!$S$11:$S$204)</f>
        <v>32</v>
      </c>
      <c r="J55" s="537"/>
      <c r="K55" s="546"/>
      <c r="L55" s="1156"/>
      <c r="M55" s="532"/>
      <c r="N55" s="525">
        <f t="shared" si="16"/>
        <v>36</v>
      </c>
      <c r="O55" s="547">
        <f t="shared" si="20"/>
        <v>-36</v>
      </c>
      <c r="P55" s="525">
        <v>69</v>
      </c>
      <c r="Q55" s="526">
        <f t="shared" si="21"/>
        <v>105</v>
      </c>
      <c r="R55" s="527">
        <f t="shared" si="22"/>
        <v>-2.9166666666666665</v>
      </c>
      <c r="S55" s="631">
        <f t="shared" si="18"/>
        <v>34.65</v>
      </c>
      <c r="T55" s="671">
        <f t="shared" si="5"/>
        <v>2.9166666666666665</v>
      </c>
    </row>
    <row r="56" spans="1:20" ht="24" customHeight="1">
      <c r="A56" s="647"/>
      <c r="B56" s="529">
        <f t="shared" si="19"/>
        <v>15</v>
      </c>
      <c r="C56" s="550" t="s">
        <v>338</v>
      </c>
      <c r="D56" s="499">
        <v>0.17</v>
      </c>
      <c r="E56" s="544" t="s">
        <v>590</v>
      </c>
      <c r="F56" s="1151"/>
      <c r="G56" s="532"/>
      <c r="H56" s="546">
        <f>SUMIF('K-LUNCH &amp; K DINNER'!$H$10:$H$55,C56,'K-LUNCH &amp; K DINNER'!$J$10:$J$55)</f>
        <v>4</v>
      </c>
      <c r="I56" s="546">
        <f>SUMIF('SIDE ORDER &amp; FOC'!$Q$11:$Q$204,C56,'SIDE ORDER &amp; FOC'!$S$11:$S$204)</f>
        <v>32</v>
      </c>
      <c r="J56" s="537"/>
      <c r="K56" s="546"/>
      <c r="L56" s="1156"/>
      <c r="M56" s="532"/>
      <c r="N56" s="525">
        <f t="shared" si="16"/>
        <v>36</v>
      </c>
      <c r="O56" s="547">
        <f t="shared" si="20"/>
        <v>-36</v>
      </c>
      <c r="P56" s="525">
        <f>SUMIF('CLOSING STOCK'!$B$12:$B$49,'STOCK ANALYSIS'!C56,'CLOSING STOCK'!$L$12:$L$49)</f>
        <v>0</v>
      </c>
      <c r="Q56" s="526">
        <f t="shared" si="21"/>
        <v>36</v>
      </c>
      <c r="R56" s="527">
        <f t="shared" si="22"/>
        <v>-1</v>
      </c>
      <c r="S56" s="631">
        <f t="shared" si="18"/>
        <v>6.12</v>
      </c>
      <c r="T56" s="671">
        <f t="shared" si="5"/>
        <v>1</v>
      </c>
    </row>
    <row r="57" spans="1:20" ht="24" customHeight="1">
      <c r="A57" s="647"/>
      <c r="B57" s="529">
        <f t="shared" si="19"/>
        <v>16</v>
      </c>
      <c r="C57" s="549" t="s">
        <v>55</v>
      </c>
      <c r="D57" s="499">
        <v>0.27</v>
      </c>
      <c r="E57" s="544" t="s">
        <v>590</v>
      </c>
      <c r="F57" s="1151"/>
      <c r="G57" s="532"/>
      <c r="H57" s="546">
        <f>SUMIF('K-LUNCH &amp; K DINNER'!$H$10:$H$55,C57,'K-LUNCH &amp; K DINNER'!$J$10:$J$55)</f>
        <v>16</v>
      </c>
      <c r="I57" s="546">
        <f>SUMIF('SIDE ORDER &amp; FOC'!$Q$11:$Q$204,C57,'SIDE ORDER &amp; FOC'!$S$11:$S$204)</f>
        <v>312</v>
      </c>
      <c r="J57" s="537"/>
      <c r="K57" s="546"/>
      <c r="L57" s="1156"/>
      <c r="M57" s="532"/>
      <c r="N57" s="525">
        <f t="shared" si="16"/>
        <v>328</v>
      </c>
      <c r="O57" s="547">
        <f t="shared" si="20"/>
        <v>-328</v>
      </c>
      <c r="P57" s="525">
        <f>SUMIF('CLOSING STOCK'!$B$12:$B$49,'STOCK ANALYSIS'!C57,'CLOSING STOCK'!$L$12:$L$49)</f>
        <v>0</v>
      </c>
      <c r="Q57" s="526">
        <f t="shared" si="21"/>
        <v>328</v>
      </c>
      <c r="R57" s="527">
        <f t="shared" si="22"/>
        <v>-1</v>
      </c>
      <c r="S57" s="631">
        <f t="shared" si="18"/>
        <v>88.56</v>
      </c>
      <c r="T57" s="671">
        <f t="shared" si="5"/>
        <v>1</v>
      </c>
    </row>
    <row r="58" spans="1:20" ht="24" customHeight="1">
      <c r="A58" s="647"/>
      <c r="B58" s="529">
        <f t="shared" si="19"/>
        <v>17</v>
      </c>
      <c r="C58" s="534" t="s">
        <v>94</v>
      </c>
      <c r="D58" s="499">
        <v>0.45</v>
      </c>
      <c r="E58" s="544" t="s">
        <v>590</v>
      </c>
      <c r="F58" s="1151"/>
      <c r="G58" s="532"/>
      <c r="H58" s="546">
        <f>SUMIF('K-LUNCH &amp; K DINNER'!$H$10:$H$55,C58,'K-LUNCH &amp; K DINNER'!$J$10:$J$55)</f>
        <v>7</v>
      </c>
      <c r="I58" s="546">
        <f>SUMIF('SIDE ORDER &amp; FOC'!$Q$11:$Q$204,C58,'SIDE ORDER &amp; FOC'!$S$11:$S$204)</f>
        <v>77</v>
      </c>
      <c r="J58" s="537"/>
      <c r="K58" s="546"/>
      <c r="L58" s="1156"/>
      <c r="M58" s="532"/>
      <c r="N58" s="525">
        <f t="shared" si="16"/>
        <v>84</v>
      </c>
      <c r="O58" s="547">
        <f t="shared" si="20"/>
        <v>-84</v>
      </c>
      <c r="P58" s="525">
        <f>SUMIF('CLOSING STOCK'!$B$12:$B$49,'STOCK ANALYSIS'!C58,'CLOSING STOCK'!$L$12:$L$49)</f>
        <v>0</v>
      </c>
      <c r="Q58" s="526">
        <f t="shared" si="21"/>
        <v>84</v>
      </c>
      <c r="R58" s="527">
        <f t="shared" si="22"/>
        <v>-1</v>
      </c>
      <c r="S58" s="631">
        <f t="shared" si="18"/>
        <v>37.800000000000004</v>
      </c>
      <c r="T58" s="671">
        <f t="shared" si="5"/>
        <v>1</v>
      </c>
    </row>
    <row r="59" spans="1:20" ht="24" customHeight="1">
      <c r="A59" s="647"/>
      <c r="B59" s="529">
        <f t="shared" si="19"/>
        <v>18</v>
      </c>
      <c r="C59" s="549" t="s">
        <v>341</v>
      </c>
      <c r="D59" s="499">
        <v>1.25</v>
      </c>
      <c r="E59" s="544" t="s">
        <v>590</v>
      </c>
      <c r="F59" s="1156"/>
      <c r="G59" s="532"/>
      <c r="H59" s="546">
        <f>SUMIF('K-LUNCH &amp; K DINNER'!$H$10:$H$55,C59,'K-LUNCH &amp; K DINNER'!$J$10:$J$55)</f>
        <v>0</v>
      </c>
      <c r="I59" s="546">
        <f>SUMIF('SIDE ORDER &amp; FOC'!$Q$11:$Q$204,C59,'SIDE ORDER &amp; FOC'!$S$11:$S$204)</f>
        <v>0</v>
      </c>
      <c r="J59" s="537"/>
      <c r="K59" s="546"/>
      <c r="L59" s="1156"/>
      <c r="M59" s="532"/>
      <c r="N59" s="525">
        <f t="shared" si="16"/>
        <v>0</v>
      </c>
      <c r="O59" s="547">
        <f t="shared" si="20"/>
        <v>0</v>
      </c>
      <c r="P59" s="547">
        <f ca="1">SUMIF('CLOSING STOCK'!$B$30:$B$32,'STOCK ANALYSIS'!C59,'CLOSING STOCK'!$L$30:$L$31)</f>
        <v>0</v>
      </c>
      <c r="Q59" s="526">
        <f t="shared" ref="Q59:Q60" ca="1" si="23">+P59-O59</f>
        <v>0</v>
      </c>
      <c r="R59" s="527" t="str">
        <f t="shared" si="22"/>
        <v/>
      </c>
      <c r="S59" s="631">
        <f t="shared" ca="1" si="18"/>
        <v>0</v>
      </c>
      <c r="T59" s="671">
        <v>0</v>
      </c>
    </row>
    <row r="60" spans="1:20" ht="24" customHeight="1">
      <c r="A60" s="647"/>
      <c r="B60" s="529">
        <f t="shared" si="19"/>
        <v>19</v>
      </c>
      <c r="C60" s="549" t="s">
        <v>342</v>
      </c>
      <c r="D60" s="499">
        <v>2.2999999999999998</v>
      </c>
      <c r="E60" s="544" t="s">
        <v>590</v>
      </c>
      <c r="F60" s="1156"/>
      <c r="G60" s="532"/>
      <c r="H60" s="546">
        <f>SUMIF('K-LUNCH &amp; K DINNER'!$H$10:$H$55,C60,'K-LUNCH &amp; K DINNER'!$J$10:$J$55)</f>
        <v>0</v>
      </c>
      <c r="I60" s="546">
        <f>SUMIF('SIDE ORDER &amp; FOC'!$Q$11:$Q$204,C60,'SIDE ORDER &amp; FOC'!$S$11:$S$204)</f>
        <v>0</v>
      </c>
      <c r="J60" s="537"/>
      <c r="K60" s="546"/>
      <c r="L60" s="1156"/>
      <c r="M60" s="532"/>
      <c r="N60" s="525">
        <f t="shared" si="16"/>
        <v>0</v>
      </c>
      <c r="O60" s="547">
        <f t="shared" si="20"/>
        <v>0</v>
      </c>
      <c r="P60" s="547">
        <f ca="1">SUMIF('CLOSING STOCK'!$B$30:$B$32,'STOCK ANALYSIS'!C60,'CLOSING STOCK'!$L$30:$L$31)</f>
        <v>0</v>
      </c>
      <c r="Q60" s="526">
        <f t="shared" ca="1" si="23"/>
        <v>0</v>
      </c>
      <c r="R60" s="527" t="str">
        <f t="shared" si="22"/>
        <v/>
      </c>
      <c r="S60" s="631">
        <f t="shared" ca="1" si="18"/>
        <v>0</v>
      </c>
      <c r="T60" s="671">
        <v>0</v>
      </c>
    </row>
    <row r="61" spans="1:20" ht="24" customHeight="1" thickBot="1">
      <c r="A61" s="647"/>
      <c r="B61" s="529"/>
      <c r="C61" s="549"/>
      <c r="D61" s="499"/>
      <c r="E61" s="493"/>
      <c r="F61" s="1156"/>
      <c r="G61" s="532"/>
      <c r="H61" s="546"/>
      <c r="I61" s="546"/>
      <c r="J61" s="546"/>
      <c r="K61" s="546"/>
      <c r="L61" s="1156"/>
      <c r="M61" s="532"/>
      <c r="N61" s="547"/>
      <c r="O61" s="547"/>
      <c r="P61" s="547"/>
      <c r="Q61" s="548"/>
      <c r="R61" s="548"/>
      <c r="S61" s="631"/>
      <c r="T61" s="671"/>
    </row>
    <row r="62" spans="1:20" ht="27" customHeight="1" thickBot="1">
      <c r="A62" s="654"/>
      <c r="B62" s="1299" t="s">
        <v>471</v>
      </c>
      <c r="C62" s="1300"/>
      <c r="D62" s="672"/>
      <c r="E62" s="673"/>
      <c r="F62" s="1157"/>
      <c r="G62" s="674"/>
      <c r="H62" s="674"/>
      <c r="I62" s="674"/>
      <c r="J62" s="674"/>
      <c r="K62" s="674"/>
      <c r="L62" s="1263"/>
      <c r="M62" s="675"/>
      <c r="N62" s="675"/>
      <c r="O62" s="675"/>
      <c r="P62" s="675"/>
      <c r="Q62" s="675"/>
      <c r="R62" s="624"/>
      <c r="S62" s="632">
        <f ca="1">SUM(S46:S61)</f>
        <v>625.61220000000003</v>
      </c>
      <c r="T62" s="676"/>
    </row>
    <row r="63" spans="1:20">
      <c r="L63" s="1264"/>
    </row>
    <row r="64" spans="1:20">
      <c r="C64" s="1192"/>
      <c r="L64" s="1264"/>
    </row>
    <row r="65" spans="2:18">
      <c r="C65" s="1192"/>
    </row>
    <row r="66" spans="2:18" hidden="1"/>
    <row r="67" spans="2:18" hidden="1"/>
    <row r="68" spans="2:18" hidden="1"/>
    <row r="70" spans="2:18">
      <c r="F70" s="490"/>
    </row>
    <row r="71" spans="2:18">
      <c r="F71" s="490"/>
    </row>
    <row r="72" spans="2:18" ht="15.75" customHeight="1" thickBot="1">
      <c r="B72" s="1289" t="s">
        <v>585</v>
      </c>
      <c r="C72" s="1289"/>
      <c r="D72" s="1289"/>
      <c r="E72" s="1289"/>
      <c r="F72" s="490"/>
      <c r="J72" s="634" t="s">
        <v>586</v>
      </c>
      <c r="K72" s="634"/>
      <c r="M72" s="634"/>
      <c r="N72" s="634"/>
    </row>
    <row r="73" spans="2:18" ht="15.75" customHeight="1" thickBot="1">
      <c r="B73" s="635" t="s">
        <v>39</v>
      </c>
      <c r="C73" s="636" t="s">
        <v>587</v>
      </c>
      <c r="D73" s="637"/>
      <c r="E73" s="638"/>
      <c r="F73" s="1237" t="s">
        <v>1181</v>
      </c>
      <c r="G73" s="1238" t="s">
        <v>1184</v>
      </c>
      <c r="H73" s="639" t="s">
        <v>588</v>
      </c>
      <c r="J73" s="635" t="s">
        <v>39</v>
      </c>
      <c r="K73" s="636"/>
      <c r="L73" s="637"/>
      <c r="M73" s="638"/>
      <c r="N73" s="640"/>
      <c r="P73" s="1237" t="s">
        <v>1181</v>
      </c>
      <c r="Q73" s="1238" t="s">
        <v>1184</v>
      </c>
      <c r="R73" s="1205" t="s">
        <v>588</v>
      </c>
    </row>
    <row r="74" spans="2:18" ht="15.75" customHeight="1" thickBot="1">
      <c r="B74" s="641"/>
      <c r="C74" s="642"/>
      <c r="D74" s="479"/>
      <c r="E74" s="480"/>
      <c r="F74" s="1239" t="s">
        <v>590</v>
      </c>
      <c r="G74" s="1240" t="s">
        <v>590</v>
      </c>
      <c r="H74" s="643" t="s">
        <v>363</v>
      </c>
      <c r="J74" s="641"/>
      <c r="K74" s="642"/>
      <c r="L74" s="479"/>
      <c r="M74" s="480"/>
      <c r="N74" s="644"/>
      <c r="P74" s="1241" t="s">
        <v>590</v>
      </c>
      <c r="Q74" s="1240" t="s">
        <v>590</v>
      </c>
      <c r="R74" s="1206" t="s">
        <v>363</v>
      </c>
    </row>
    <row r="75" spans="2:18" ht="15.75" customHeight="1">
      <c r="B75" s="641">
        <v>1</v>
      </c>
      <c r="C75" s="645" t="s">
        <v>470</v>
      </c>
      <c r="D75" s="479"/>
      <c r="E75" s="480"/>
      <c r="F75" s="1242"/>
      <c r="G75" s="1242">
        <f>+S32</f>
        <v>799.95720000000006</v>
      </c>
      <c r="H75" s="649" t="e">
        <f t="shared" ref="H75:H77" si="24">(+G75-F75)/F75</f>
        <v>#DIV/0!</v>
      </c>
      <c r="J75" s="641">
        <v>1</v>
      </c>
      <c r="K75" s="647" t="str">
        <f>+C35</f>
        <v>CHICKEN CHOP (MARINATED)</v>
      </c>
      <c r="L75" s="648"/>
      <c r="M75" s="480"/>
      <c r="N75" s="644"/>
      <c r="P75" s="1243"/>
      <c r="Q75" s="1244">
        <f>+N35</f>
        <v>1457.12</v>
      </c>
      <c r="R75" s="1207" t="e">
        <f>(+Q75-P75)/P75</f>
        <v>#DIV/0!</v>
      </c>
    </row>
    <row r="76" spans="2:18" ht="15.75" customHeight="1">
      <c r="B76" s="641">
        <v>2</v>
      </c>
      <c r="C76" s="645" t="s">
        <v>583</v>
      </c>
      <c r="D76" s="479"/>
      <c r="E76" s="480"/>
      <c r="F76" s="1242"/>
      <c r="G76" s="1242">
        <f>+S43</f>
        <v>6109.6207999999997</v>
      </c>
      <c r="H76" s="649" t="e">
        <f t="shared" si="24"/>
        <v>#DIV/0!</v>
      </c>
      <c r="J76" s="641">
        <v>2</v>
      </c>
      <c r="K76" s="647" t="str">
        <f>+C39</f>
        <v>CHICKEN WINGS -TOTAL</v>
      </c>
      <c r="L76" s="648"/>
      <c r="M76" s="480"/>
      <c r="N76" s="644"/>
      <c r="P76" s="1243"/>
      <c r="Q76" s="1244">
        <f>+N39</f>
        <v>477</v>
      </c>
      <c r="R76" s="1207" t="e">
        <f t="shared" ref="R76:R90" si="25">(+Q76-P76)/P76</f>
        <v>#DIV/0!</v>
      </c>
    </row>
    <row r="77" spans="2:18" ht="15.75" customHeight="1">
      <c r="B77" s="641">
        <v>3</v>
      </c>
      <c r="C77" s="645" t="s">
        <v>584</v>
      </c>
      <c r="D77" s="479"/>
      <c r="E77" s="480"/>
      <c r="F77" s="1242"/>
      <c r="G77" s="1242">
        <f ca="1">+S62</f>
        <v>625.61220000000003</v>
      </c>
      <c r="H77" s="649" t="e">
        <f t="shared" ca="1" si="24"/>
        <v>#DIV/0!</v>
      </c>
      <c r="J77" s="641">
        <v>3</v>
      </c>
      <c r="K77" s="647" t="str">
        <f>+C41</f>
        <v xml:space="preserve">DORY FISH FILLET </v>
      </c>
      <c r="L77" s="648"/>
      <c r="M77" s="480"/>
      <c r="N77" s="644"/>
      <c r="P77" s="1243"/>
      <c r="Q77" s="1244">
        <f>+N41</f>
        <v>275</v>
      </c>
      <c r="R77" s="1207" t="e">
        <f t="shared" si="25"/>
        <v>#DIV/0!</v>
      </c>
    </row>
    <row r="78" spans="2:18" ht="15.75" customHeight="1">
      <c r="B78" s="641"/>
      <c r="C78" s="645"/>
      <c r="D78" s="479"/>
      <c r="E78" s="480"/>
      <c r="F78" s="1245"/>
      <c r="G78" s="644"/>
      <c r="H78" s="646"/>
      <c r="J78" s="641">
        <v>4</v>
      </c>
      <c r="K78" s="647" t="str">
        <f>+C46</f>
        <v>MCCAIN ONION RING</v>
      </c>
      <c r="L78" s="648"/>
      <c r="M78" s="480"/>
      <c r="N78" s="644"/>
      <c r="P78" s="1243"/>
      <c r="Q78" s="1244">
        <f t="shared" ref="Q78:Q92" si="26">+N46</f>
        <v>256</v>
      </c>
      <c r="R78" s="1207" t="e">
        <f t="shared" si="25"/>
        <v>#DIV/0!</v>
      </c>
    </row>
    <row r="79" spans="2:18" ht="15.75" customHeight="1" thickBot="1">
      <c r="B79" s="1290" t="s">
        <v>471</v>
      </c>
      <c r="C79" s="1291"/>
      <c r="D79" s="1291"/>
      <c r="E79" s="1292"/>
      <c r="F79" s="1246"/>
      <c r="G79" s="1246">
        <f ca="1">SUM(G75:G78)</f>
        <v>7535.1901999999991</v>
      </c>
      <c r="H79" s="651"/>
      <c r="J79" s="641">
        <v>5</v>
      </c>
      <c r="K79" s="647" t="str">
        <f t="shared" ref="K79:K85" si="27">+C47</f>
        <v>MCCAIN SMILES</v>
      </c>
      <c r="L79" s="648"/>
      <c r="M79" s="480"/>
      <c r="N79" s="644"/>
      <c r="P79" s="480"/>
      <c r="Q79" s="1244">
        <f t="shared" si="26"/>
        <v>128</v>
      </c>
      <c r="R79" s="1207" t="e">
        <f t="shared" si="25"/>
        <v>#DIV/0!</v>
      </c>
    </row>
    <row r="80" spans="2:18" ht="15.75" customHeight="1">
      <c r="C80" s="220"/>
      <c r="F80" s="490"/>
      <c r="J80" s="641">
        <v>6</v>
      </c>
      <c r="K80" s="647" t="str">
        <f t="shared" si="27"/>
        <v>MCCAIN VERSITOT</v>
      </c>
      <c r="L80" s="616"/>
      <c r="M80" s="480"/>
      <c r="N80" s="652"/>
      <c r="P80" s="481"/>
      <c r="Q80" s="1244">
        <f t="shared" si="26"/>
        <v>456</v>
      </c>
      <c r="R80" s="1207" t="e">
        <f t="shared" si="25"/>
        <v>#DIV/0!</v>
      </c>
    </row>
    <row r="81" spans="2:18" ht="15.75" customHeight="1">
      <c r="C81" s="220"/>
      <c r="F81" s="490"/>
      <c r="J81" s="641">
        <v>7</v>
      </c>
      <c r="K81" s="647" t="str">
        <f t="shared" si="27"/>
        <v>MCCAIN SPIRAL FRIES</v>
      </c>
      <c r="L81" s="616"/>
      <c r="M81" s="480"/>
      <c r="N81" s="652"/>
      <c r="P81" s="481"/>
      <c r="Q81" s="1244">
        <f t="shared" si="26"/>
        <v>5.66</v>
      </c>
      <c r="R81" s="1207" t="e">
        <f t="shared" si="25"/>
        <v>#DIV/0!</v>
      </c>
    </row>
    <row r="82" spans="2:18" ht="15.75" customHeight="1" thickBot="1">
      <c r="B82" s="679" t="s">
        <v>597</v>
      </c>
      <c r="C82" s="680"/>
      <c r="F82" s="490"/>
      <c r="J82" s="641">
        <v>8</v>
      </c>
      <c r="K82" s="647" t="str">
        <f t="shared" si="27"/>
        <v>CALAMARI RING</v>
      </c>
      <c r="L82" s="616"/>
      <c r="M82" s="480"/>
      <c r="N82" s="652"/>
      <c r="P82" s="481"/>
      <c r="Q82" s="1244">
        <f t="shared" si="26"/>
        <v>119</v>
      </c>
      <c r="R82" s="1207" t="e">
        <f t="shared" si="25"/>
        <v>#DIV/0!</v>
      </c>
    </row>
    <row r="83" spans="2:18" ht="15.75" customHeight="1" thickBot="1">
      <c r="C83" s="220"/>
      <c r="F83" s="490"/>
      <c r="J83" s="641">
        <v>9</v>
      </c>
      <c r="K83" s="647" t="str">
        <f t="shared" si="27"/>
        <v>CHICKEN NUGGET</v>
      </c>
      <c r="L83" s="616"/>
      <c r="M83" s="480"/>
      <c r="N83" s="652"/>
      <c r="P83" s="481"/>
      <c r="Q83" s="1244">
        <f t="shared" si="26"/>
        <v>704</v>
      </c>
      <c r="R83" s="1207" t="e">
        <f t="shared" si="25"/>
        <v>#DIV/0!</v>
      </c>
    </row>
    <row r="84" spans="2:18" ht="15.75" customHeight="1" thickBot="1">
      <c r="B84" s="635" t="s">
        <v>39</v>
      </c>
      <c r="C84" s="636" t="s">
        <v>587</v>
      </c>
      <c r="D84" s="637"/>
      <c r="E84" s="638"/>
      <c r="F84" s="1237" t="s">
        <v>1181</v>
      </c>
      <c r="G84" s="1238" t="s">
        <v>1184</v>
      </c>
      <c r="H84" s="639" t="s">
        <v>588</v>
      </c>
      <c r="J84" s="641">
        <v>10</v>
      </c>
      <c r="K84" s="647" t="str">
        <f t="shared" si="27"/>
        <v xml:space="preserve">CHICKEN SAUSAGE </v>
      </c>
      <c r="L84" s="616"/>
      <c r="M84" s="480"/>
      <c r="N84" s="652"/>
      <c r="P84" s="481"/>
      <c r="Q84" s="1244">
        <f t="shared" si="26"/>
        <v>308.5</v>
      </c>
      <c r="R84" s="1207" t="e">
        <f t="shared" si="25"/>
        <v>#DIV/0!</v>
      </c>
    </row>
    <row r="85" spans="2:18" ht="15.75" customHeight="1" thickBot="1">
      <c r="B85" s="641"/>
      <c r="C85" s="642"/>
      <c r="D85" s="479"/>
      <c r="E85" s="480"/>
      <c r="F85" s="1240" t="s">
        <v>596</v>
      </c>
      <c r="G85" s="1239" t="s">
        <v>596</v>
      </c>
      <c r="H85" s="643" t="s">
        <v>363</v>
      </c>
      <c r="J85" s="641">
        <v>11</v>
      </c>
      <c r="K85" s="647" t="str">
        <f t="shared" si="27"/>
        <v>FISH BALL (BIG)</v>
      </c>
      <c r="L85" s="616"/>
      <c r="M85" s="480"/>
      <c r="N85" s="652"/>
      <c r="P85" s="481"/>
      <c r="Q85" s="1244">
        <f t="shared" si="26"/>
        <v>168</v>
      </c>
      <c r="R85" s="1207" t="e">
        <f t="shared" si="25"/>
        <v>#DIV/0!</v>
      </c>
    </row>
    <row r="86" spans="2:18" ht="15.75" customHeight="1">
      <c r="B86" s="641">
        <v>1</v>
      </c>
      <c r="C86" s="645" t="str">
        <f>+C23</f>
        <v>BLACK PEPPER SAUCE</v>
      </c>
      <c r="D86" s="479"/>
      <c r="E86" s="480"/>
      <c r="F86" s="1242"/>
      <c r="G86" s="1242">
        <f>+N23</f>
        <v>28.69</v>
      </c>
      <c r="H86" s="649" t="e">
        <f t="shared" ref="H86:H93" si="28">(+G86-F86)/F86</f>
        <v>#DIV/0!</v>
      </c>
      <c r="J86" s="641">
        <f>+J85+1</f>
        <v>12</v>
      </c>
      <c r="K86" s="647" t="str">
        <f>+C54</f>
        <v>SALMON BALL</v>
      </c>
      <c r="L86" s="616"/>
      <c r="M86" s="480"/>
      <c r="N86" s="652"/>
      <c r="P86" s="481"/>
      <c r="Q86" s="1244">
        <f t="shared" si="26"/>
        <v>36</v>
      </c>
      <c r="R86" s="1207" t="e">
        <f t="shared" si="25"/>
        <v>#DIV/0!</v>
      </c>
    </row>
    <row r="87" spans="2:18" ht="15.75" customHeight="1">
      <c r="B87" s="641">
        <v>2</v>
      </c>
      <c r="C87" s="645" t="str">
        <f>+C24</f>
        <v>BLACK PEPPER SAUCE (UDON)</v>
      </c>
      <c r="D87" s="479"/>
      <c r="E87" s="480"/>
      <c r="F87" s="1242"/>
      <c r="G87" s="1242">
        <f>+N24</f>
        <v>3.85</v>
      </c>
      <c r="H87" s="649" t="e">
        <f t="shared" si="28"/>
        <v>#DIV/0!</v>
      </c>
      <c r="J87" s="641">
        <f t="shared" ref="J87:J92" si="29">+J86+1</f>
        <v>13</v>
      </c>
      <c r="K87" s="647" t="str">
        <f t="shared" ref="K87:K92" si="30">+C55</f>
        <v xml:space="preserve">SEAFOOD TOFU </v>
      </c>
      <c r="L87" s="616"/>
      <c r="M87" s="480"/>
      <c r="N87" s="652"/>
      <c r="P87" s="481"/>
      <c r="Q87" s="1244">
        <f t="shared" si="26"/>
        <v>36</v>
      </c>
      <c r="R87" s="1207" t="e">
        <f t="shared" si="25"/>
        <v>#DIV/0!</v>
      </c>
    </row>
    <row r="88" spans="2:18" ht="15.75" customHeight="1">
      <c r="B88" s="641">
        <v>3</v>
      </c>
      <c r="C88" s="645" t="str">
        <f>+C25</f>
        <v>BOLOGNESE SAUCE</v>
      </c>
      <c r="D88" s="479"/>
      <c r="E88" s="480"/>
      <c r="F88" s="1242"/>
      <c r="G88" s="1242">
        <f>+N25</f>
        <v>18.600000000000001</v>
      </c>
      <c r="H88" s="649" t="e">
        <f t="shared" si="28"/>
        <v>#DIV/0!</v>
      </c>
      <c r="J88" s="641">
        <f t="shared" si="29"/>
        <v>14</v>
      </c>
      <c r="K88" s="647" t="str">
        <f t="shared" si="30"/>
        <v>SOTONG BALL</v>
      </c>
      <c r="L88" s="616"/>
      <c r="M88" s="480"/>
      <c r="N88" s="652"/>
      <c r="P88" s="481"/>
      <c r="Q88" s="1244">
        <f t="shared" si="26"/>
        <v>36</v>
      </c>
      <c r="R88" s="1207" t="e">
        <f t="shared" si="25"/>
        <v>#DIV/0!</v>
      </c>
    </row>
    <row r="89" spans="2:18" ht="15.75" customHeight="1">
      <c r="B89" s="641">
        <f>+B88+1</f>
        <v>4</v>
      </c>
      <c r="C89" s="645" t="str">
        <f t="shared" ref="C89:C93" si="31">+C27</f>
        <v>GRAVY SAUCE</v>
      </c>
      <c r="D89" s="479"/>
      <c r="E89" s="480"/>
      <c r="F89" s="1245"/>
      <c r="G89" s="1242">
        <f t="shared" ref="G89:G93" si="32">+N27</f>
        <v>8.82</v>
      </c>
      <c r="H89" s="646" t="e">
        <f>(+G89-F89)/F89</f>
        <v>#DIV/0!</v>
      </c>
      <c r="J89" s="641">
        <f t="shared" si="29"/>
        <v>15</v>
      </c>
      <c r="K89" s="647" t="str">
        <f t="shared" si="30"/>
        <v>SPRING ROLL</v>
      </c>
      <c r="L89" s="616"/>
      <c r="M89" s="480"/>
      <c r="N89" s="652"/>
      <c r="P89" s="481"/>
      <c r="Q89" s="1244">
        <f t="shared" si="26"/>
        <v>328</v>
      </c>
      <c r="R89" s="1207" t="e">
        <f t="shared" si="25"/>
        <v>#DIV/0!</v>
      </c>
    </row>
    <row r="90" spans="2:18" ht="15.75" customHeight="1">
      <c r="B90" s="641">
        <f t="shared" ref="B90:B93" si="33">+B89+1</f>
        <v>5</v>
      </c>
      <c r="C90" s="645" t="str">
        <f t="shared" si="31"/>
        <v xml:space="preserve">MARMITE SAUCE </v>
      </c>
      <c r="D90" s="479"/>
      <c r="E90" s="480"/>
      <c r="F90" s="1245"/>
      <c r="G90" s="1242">
        <f t="shared" si="32"/>
        <v>11.28</v>
      </c>
      <c r="H90" s="650" t="e">
        <f t="shared" si="28"/>
        <v>#DIV/0!</v>
      </c>
      <c r="J90" s="641">
        <f t="shared" si="29"/>
        <v>16</v>
      </c>
      <c r="K90" s="647" t="str">
        <f t="shared" si="30"/>
        <v>THAI ROLL</v>
      </c>
      <c r="L90" s="616"/>
      <c r="M90" s="480"/>
      <c r="N90" s="652"/>
      <c r="P90" s="481"/>
      <c r="Q90" s="1244">
        <f t="shared" si="26"/>
        <v>84</v>
      </c>
      <c r="R90" s="1207" t="e">
        <f t="shared" si="25"/>
        <v>#DIV/0!</v>
      </c>
    </row>
    <row r="91" spans="2:18" ht="15.75" customHeight="1">
      <c r="B91" s="641">
        <f t="shared" si="33"/>
        <v>6</v>
      </c>
      <c r="C91" s="645" t="str">
        <f t="shared" si="31"/>
        <v>MUSHROOM SAUCE</v>
      </c>
      <c r="D91" s="479"/>
      <c r="E91" s="480"/>
      <c r="F91" s="1245"/>
      <c r="G91" s="1242">
        <f t="shared" si="32"/>
        <v>36.92</v>
      </c>
      <c r="H91" s="650" t="e">
        <f t="shared" si="28"/>
        <v>#DIV/0!</v>
      </c>
      <c r="J91" s="641">
        <f t="shared" si="29"/>
        <v>17</v>
      </c>
      <c r="K91" s="647" t="str">
        <f t="shared" si="30"/>
        <v xml:space="preserve">6" PIZZA BASE </v>
      </c>
      <c r="L91" s="616"/>
      <c r="M91" s="480"/>
      <c r="N91" s="652"/>
      <c r="P91" s="481"/>
      <c r="Q91" s="1244">
        <f t="shared" si="26"/>
        <v>0</v>
      </c>
      <c r="R91" s="1207">
        <v>0</v>
      </c>
    </row>
    <row r="92" spans="2:18" ht="15.75" customHeight="1">
      <c r="B92" s="641">
        <f t="shared" si="33"/>
        <v>7</v>
      </c>
      <c r="C92" s="645" t="str">
        <f t="shared" si="31"/>
        <v>SAMBAL (FRIED)SAUCE</v>
      </c>
      <c r="D92" s="479"/>
      <c r="E92" s="480"/>
      <c r="F92" s="1245"/>
      <c r="G92" s="1242">
        <f t="shared" si="32"/>
        <v>6.12</v>
      </c>
      <c r="H92" s="650" t="e">
        <f t="shared" si="28"/>
        <v>#DIV/0!</v>
      </c>
      <c r="J92" s="641">
        <f t="shared" si="29"/>
        <v>18</v>
      </c>
      <c r="K92" s="647" t="str">
        <f t="shared" si="30"/>
        <v xml:space="preserve">9" PIZZA BASE </v>
      </c>
      <c r="L92" s="616"/>
      <c r="M92" s="480"/>
      <c r="N92" s="652"/>
      <c r="P92" s="481"/>
      <c r="Q92" s="1244">
        <f t="shared" si="26"/>
        <v>0</v>
      </c>
      <c r="R92" s="1207">
        <v>0</v>
      </c>
    </row>
    <row r="93" spans="2:18" ht="15.75" customHeight="1" thickBot="1">
      <c r="B93" s="653">
        <f t="shared" si="33"/>
        <v>8</v>
      </c>
      <c r="C93" s="677" t="str">
        <f t="shared" si="31"/>
        <v>SWEET &amp; SOUR SAUCE</v>
      </c>
      <c r="D93" s="678"/>
      <c r="E93" s="656"/>
      <c r="F93" s="1247"/>
      <c r="G93" s="1248">
        <f t="shared" si="32"/>
        <v>13.6</v>
      </c>
      <c r="H93" s="658" t="e">
        <f t="shared" si="28"/>
        <v>#DIV/0!</v>
      </c>
      <c r="J93" s="653"/>
      <c r="K93" s="654"/>
      <c r="L93" s="655"/>
      <c r="M93" s="656"/>
      <c r="N93" s="657"/>
      <c r="P93" s="1249"/>
      <c r="Q93" s="1250"/>
      <c r="R93" s="1208"/>
    </row>
  </sheetData>
  <sheetProtection selectLockedCells="1"/>
  <sortState ref="B23:R30">
    <sortCondition ref="C23:C30"/>
  </sortState>
  <mergeCells count="8">
    <mergeCell ref="T18:T19"/>
    <mergeCell ref="B72:E72"/>
    <mergeCell ref="B79:E79"/>
    <mergeCell ref="D7:E7"/>
    <mergeCell ref="D10:E10"/>
    <mergeCell ref="B43:C43"/>
    <mergeCell ref="B32:C32"/>
    <mergeCell ref="B62:C62"/>
  </mergeCells>
  <pageMargins left="0.2" right="0.2" top="0.75" bottom="0.2" header="0.3" footer="0.3"/>
  <pageSetup paperSize="9" scale="52" orientation="portrait" verticalDpi="0" r:id="rId1"/>
  <rowBreaks count="1" manualBreakCount="1">
    <brk id="6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H305"/>
  <sheetViews>
    <sheetView showGridLines="0" workbookViewId="0">
      <selection activeCell="B6" sqref="B6"/>
    </sheetView>
  </sheetViews>
  <sheetFormatPr defaultRowHeight="31.5" customHeight="1"/>
  <cols>
    <col min="1" max="1" width="17.5703125" style="1116" customWidth="1"/>
    <col min="2" max="2" width="59.85546875" style="1117" bestFit="1" customWidth="1"/>
    <col min="3" max="3" width="23.140625" style="1117" customWidth="1"/>
    <col min="4" max="4" width="27.7109375" style="1118" customWidth="1"/>
    <col min="5" max="5" width="9.140625" style="1119"/>
    <col min="6" max="7" width="9.140625" style="1103"/>
    <col min="8" max="9" width="0" style="1103" hidden="1" customWidth="1"/>
    <col min="10" max="10" width="9.140625" style="1120"/>
    <col min="11" max="11" width="9.140625" style="1121"/>
    <col min="12" max="12" width="9.140625" style="1122"/>
    <col min="13" max="13" width="9.140625" style="1123"/>
    <col min="14" max="14" width="9.140625" style="1111"/>
    <col min="15" max="15" width="0" style="1112" hidden="1" customWidth="1"/>
    <col min="16" max="16" width="0" style="1113" hidden="1" customWidth="1"/>
    <col min="17" max="18" width="0" style="1104" hidden="1" customWidth="1"/>
    <col min="19" max="26" width="0" style="748" hidden="1" customWidth="1"/>
    <col min="27" max="34" width="9.140625" style="748"/>
    <col min="35" max="16384" width="9.140625" style="759"/>
  </cols>
  <sheetData>
    <row r="1" spans="1:34" s="737" customFormat="1" ht="31.5" customHeight="1">
      <c r="A1" s="732"/>
      <c r="B1" s="1124" t="s">
        <v>703</v>
      </c>
      <c r="C1" s="733"/>
      <c r="D1" s="733"/>
      <c r="E1" s="734"/>
      <c r="F1" s="732"/>
      <c r="G1" s="732"/>
      <c r="H1" s="732"/>
      <c r="I1" s="732"/>
      <c r="J1" s="732"/>
      <c r="K1" s="732"/>
      <c r="L1" s="732"/>
      <c r="M1" s="732"/>
      <c r="N1" s="732"/>
      <c r="O1" s="735"/>
      <c r="P1" s="735"/>
      <c r="Q1" s="735"/>
      <c r="R1" s="736"/>
      <c r="S1" s="736"/>
      <c r="T1" s="736"/>
      <c r="U1" s="736"/>
      <c r="V1" s="736"/>
      <c r="W1" s="736"/>
      <c r="X1" s="736"/>
      <c r="Y1" s="736"/>
      <c r="Z1" s="736"/>
      <c r="AA1" s="736"/>
      <c r="AB1" s="736"/>
      <c r="AC1" s="736"/>
      <c r="AD1" s="736"/>
      <c r="AE1" s="736"/>
      <c r="AF1" s="736"/>
      <c r="AG1" s="736"/>
      <c r="AH1" s="736"/>
    </row>
    <row r="2" spans="1:34" s="737" customFormat="1" ht="31.5" customHeight="1">
      <c r="A2" s="732"/>
      <c r="B2" s="738" t="s">
        <v>704</v>
      </c>
      <c r="C2" s="738"/>
      <c r="D2" s="739"/>
      <c r="E2" s="740"/>
      <c r="F2" s="732"/>
      <c r="G2" s="732"/>
      <c r="H2" s="732"/>
      <c r="I2" s="732"/>
      <c r="J2" s="732"/>
      <c r="K2" s="732"/>
      <c r="L2" s="732"/>
      <c r="M2" s="732"/>
      <c r="N2" s="732"/>
      <c r="O2" s="735"/>
      <c r="P2" s="735"/>
      <c r="Q2" s="735"/>
      <c r="R2" s="736"/>
      <c r="S2" s="736"/>
      <c r="T2" s="736"/>
      <c r="U2" s="736"/>
      <c r="V2" s="736"/>
      <c r="W2" s="736"/>
      <c r="X2" s="736"/>
      <c r="Y2" s="736"/>
      <c r="Z2" s="736"/>
      <c r="AA2" s="736"/>
      <c r="AB2" s="736"/>
      <c r="AC2" s="736"/>
      <c r="AD2" s="736"/>
      <c r="AE2" s="736"/>
      <c r="AF2" s="736"/>
      <c r="AG2" s="736"/>
      <c r="AH2" s="736"/>
    </row>
    <row r="3" spans="1:34" s="737" customFormat="1" ht="31.5" customHeight="1">
      <c r="A3" s="732"/>
      <c r="B3" s="741"/>
      <c r="C3" s="741"/>
      <c r="D3" s="742"/>
      <c r="E3" s="740"/>
      <c r="F3" s="732"/>
      <c r="G3" s="732"/>
      <c r="H3" s="732"/>
      <c r="I3" s="732"/>
      <c r="J3" s="732"/>
      <c r="K3" s="732"/>
      <c r="L3" s="732"/>
      <c r="M3" s="732"/>
      <c r="N3" s="732"/>
      <c r="O3" s="735"/>
      <c r="P3" s="735"/>
      <c r="Q3" s="735"/>
      <c r="R3" s="736"/>
      <c r="S3" s="736"/>
      <c r="T3" s="736"/>
      <c r="U3" s="736"/>
      <c r="V3" s="736"/>
      <c r="W3" s="736"/>
      <c r="X3" s="736"/>
      <c r="Y3" s="736"/>
      <c r="Z3" s="736"/>
      <c r="AA3" s="736"/>
      <c r="AB3" s="736"/>
      <c r="AC3" s="736"/>
      <c r="AD3" s="736"/>
      <c r="AE3" s="736"/>
      <c r="AF3" s="736"/>
      <c r="AG3" s="736"/>
      <c r="AH3" s="736"/>
    </row>
    <row r="4" spans="1:34" s="746" customFormat="1" ht="31.5" customHeight="1">
      <c r="A4" s="743"/>
      <c r="B4" s="1303" t="s">
        <v>705</v>
      </c>
      <c r="C4" s="1303"/>
      <c r="D4" s="1303"/>
      <c r="E4" s="1303"/>
      <c r="F4" s="743"/>
      <c r="G4" s="743"/>
      <c r="H4" s="743"/>
      <c r="I4" s="743"/>
      <c r="J4" s="743"/>
      <c r="K4" s="743"/>
      <c r="L4" s="743"/>
      <c r="M4" s="743"/>
      <c r="N4" s="743"/>
      <c r="O4" s="744"/>
      <c r="P4" s="744"/>
      <c r="Q4" s="744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</row>
    <row r="5" spans="1:34" s="746" customFormat="1" ht="31.5" customHeight="1">
      <c r="A5" s="743"/>
      <c r="B5" s="1304" t="s">
        <v>1185</v>
      </c>
      <c r="C5" s="1304"/>
      <c r="D5" s="1304"/>
      <c r="E5" s="1304"/>
      <c r="F5" s="743"/>
      <c r="G5" s="743"/>
      <c r="H5" s="743"/>
      <c r="I5" s="743"/>
      <c r="J5" s="743"/>
      <c r="K5" s="743"/>
      <c r="L5" s="743"/>
      <c r="M5" s="743"/>
      <c r="N5" s="743"/>
      <c r="O5" s="744"/>
      <c r="P5" s="744"/>
      <c r="Q5" s="744"/>
      <c r="R5" s="745"/>
      <c r="S5" s="745"/>
      <c r="T5" s="745"/>
      <c r="U5" s="745"/>
      <c r="V5" s="745"/>
      <c r="W5" s="745"/>
      <c r="X5" s="745"/>
      <c r="Y5" s="745"/>
      <c r="Z5" s="745"/>
      <c r="AA5" s="745"/>
      <c r="AB5" s="745"/>
      <c r="AC5" s="745"/>
      <c r="AD5" s="745"/>
      <c r="AE5" s="745"/>
      <c r="AF5" s="745"/>
      <c r="AG5" s="745"/>
      <c r="AH5" s="745"/>
    </row>
    <row r="6" spans="1:34" s="750" customFormat="1" ht="31.5" customHeight="1">
      <c r="A6" s="747"/>
      <c r="B6" s="747"/>
      <c r="C6" s="747"/>
      <c r="D6" s="748"/>
      <c r="E6" s="747"/>
      <c r="F6" s="747"/>
      <c r="G6" s="747"/>
      <c r="H6" s="747"/>
      <c r="I6" s="747"/>
      <c r="J6" s="747"/>
      <c r="K6" s="747"/>
      <c r="L6" s="747"/>
      <c r="M6" s="747"/>
      <c r="N6" s="747"/>
      <c r="O6" s="748"/>
      <c r="P6" s="748"/>
      <c r="Q6" s="749"/>
      <c r="R6" s="749"/>
      <c r="S6" s="748"/>
      <c r="T6" s="748"/>
      <c r="U6" s="748"/>
      <c r="V6" s="748"/>
      <c r="W6" s="748"/>
      <c r="X6" s="748"/>
      <c r="Y6" s="748"/>
      <c r="Z6" s="748"/>
      <c r="AA6" s="748"/>
      <c r="AB6" s="748"/>
      <c r="AC6" s="748"/>
      <c r="AD6" s="748"/>
      <c r="AE6" s="748"/>
      <c r="AF6" s="748"/>
      <c r="AG6" s="748"/>
      <c r="AH6" s="748"/>
    </row>
    <row r="7" spans="1:34" s="750" customFormat="1" ht="31.5" customHeight="1">
      <c r="A7" s="1125" t="s">
        <v>706</v>
      </c>
      <c r="B7" s="747"/>
      <c r="C7" s="747"/>
      <c r="D7" s="748"/>
      <c r="E7" s="747"/>
      <c r="F7" s="747"/>
      <c r="G7" s="747"/>
      <c r="H7" s="747"/>
      <c r="I7" s="747"/>
      <c r="J7" s="747"/>
      <c r="K7" s="747"/>
      <c r="L7" s="747"/>
      <c r="M7" s="747"/>
      <c r="N7" s="747"/>
      <c r="O7" s="748"/>
      <c r="P7" s="748"/>
      <c r="Q7" s="749"/>
      <c r="R7" s="749"/>
      <c r="S7" s="748"/>
      <c r="T7" s="748"/>
      <c r="U7" s="748"/>
      <c r="V7" s="748"/>
      <c r="W7" s="748"/>
      <c r="X7" s="748"/>
      <c r="Y7" s="748"/>
      <c r="Z7" s="748"/>
      <c r="AA7" s="748"/>
      <c r="AB7" s="748"/>
      <c r="AC7" s="748"/>
      <c r="AD7" s="748"/>
      <c r="AE7" s="748"/>
      <c r="AF7" s="748"/>
      <c r="AG7" s="748"/>
      <c r="AH7" s="748"/>
    </row>
    <row r="8" spans="1:34" s="750" customFormat="1" ht="31.5" customHeight="1" thickBot="1">
      <c r="A8" s="747"/>
      <c r="B8" s="747"/>
      <c r="C8" s="747"/>
      <c r="D8" s="748"/>
      <c r="E8" s="747"/>
      <c r="F8" s="747"/>
      <c r="G8" s="747"/>
      <c r="H8" s="747"/>
      <c r="I8" s="747"/>
      <c r="J8" s="747"/>
      <c r="K8" s="747"/>
      <c r="L8" s="747"/>
      <c r="M8" s="747"/>
      <c r="N8" s="747"/>
      <c r="O8" s="748"/>
      <c r="P8" s="748"/>
      <c r="Q8" s="749"/>
      <c r="R8" s="749"/>
      <c r="S8" s="748"/>
      <c r="T8" s="748"/>
      <c r="U8" s="748"/>
      <c r="V8" s="748"/>
      <c r="W8" s="748"/>
      <c r="X8" s="748"/>
      <c r="Y8" s="748"/>
      <c r="Z8" s="748"/>
      <c r="AA8" s="748"/>
      <c r="AB8" s="748"/>
      <c r="AC8" s="748"/>
      <c r="AD8" s="748"/>
      <c r="AE8" s="748"/>
      <c r="AF8" s="748"/>
      <c r="AG8" s="748"/>
      <c r="AH8" s="748"/>
    </row>
    <row r="9" spans="1:34" ht="15.75">
      <c r="A9" s="751"/>
      <c r="B9" s="752" t="s">
        <v>707</v>
      </c>
      <c r="C9" s="752" t="s">
        <v>708</v>
      </c>
      <c r="D9" s="753" t="s">
        <v>709</v>
      </c>
      <c r="E9" s="754" t="s">
        <v>710</v>
      </c>
      <c r="F9" s="1305" t="s">
        <v>711</v>
      </c>
      <c r="G9" s="1306"/>
      <c r="H9" s="1307" t="s">
        <v>712</v>
      </c>
      <c r="I9" s="1308"/>
      <c r="J9" s="1309" t="s">
        <v>713</v>
      </c>
      <c r="K9" s="1310"/>
      <c r="L9" s="1301" t="s">
        <v>393</v>
      </c>
      <c r="M9" s="1302"/>
      <c r="N9" s="1209" t="s">
        <v>393</v>
      </c>
      <c r="O9" s="755" t="s">
        <v>714</v>
      </c>
      <c r="P9" s="756"/>
      <c r="Q9" s="757" t="s">
        <v>715</v>
      </c>
      <c r="R9" s="758"/>
    </row>
    <row r="10" spans="1:34" ht="16.5" thickBot="1">
      <c r="A10" s="760"/>
      <c r="B10" s="761"/>
      <c r="C10" s="761"/>
      <c r="D10" s="762"/>
      <c r="E10" s="763" t="s">
        <v>35</v>
      </c>
      <c r="F10" s="764" t="s">
        <v>716</v>
      </c>
      <c r="G10" s="765" t="s">
        <v>717</v>
      </c>
      <c r="H10" s="1210" t="str">
        <f>+F10</f>
        <v>Qty</v>
      </c>
      <c r="I10" s="1211" t="str">
        <f>+G10</f>
        <v xml:space="preserve">UOM </v>
      </c>
      <c r="J10" s="766" t="s">
        <v>23</v>
      </c>
      <c r="K10" s="767" t="s">
        <v>63</v>
      </c>
      <c r="L10" s="1212" t="s">
        <v>23</v>
      </c>
      <c r="M10" s="1213" t="s">
        <v>63</v>
      </c>
      <c r="N10" s="1214" t="s">
        <v>589</v>
      </c>
      <c r="O10" s="768" t="s">
        <v>716</v>
      </c>
      <c r="P10" s="769" t="s">
        <v>717</v>
      </c>
      <c r="Q10" s="770" t="s">
        <v>716</v>
      </c>
      <c r="R10" s="771" t="s">
        <v>717</v>
      </c>
    </row>
    <row r="11" spans="1:34" s="750" customFormat="1" ht="31.5" customHeight="1" thickBot="1">
      <c r="A11" s="1126" t="s">
        <v>718</v>
      </c>
      <c r="B11" s="1127"/>
      <c r="C11" s="1127"/>
      <c r="D11" s="1128"/>
      <c r="E11" s="1228"/>
      <c r="F11" s="1215"/>
      <c r="G11" s="1215"/>
      <c r="H11" s="1216"/>
      <c r="I11" s="1216"/>
      <c r="J11" s="1215"/>
      <c r="K11" s="1215"/>
      <c r="L11" s="1216"/>
      <c r="M11" s="1216"/>
      <c r="N11" s="1217"/>
      <c r="O11" s="1127"/>
      <c r="P11" s="1127"/>
      <c r="Q11" s="1127"/>
      <c r="R11" s="1129"/>
      <c r="S11" s="748"/>
      <c r="T11" s="748"/>
      <c r="U11" s="748"/>
      <c r="V11" s="748"/>
      <c r="W11" s="748"/>
      <c r="X11" s="748"/>
      <c r="Y11" s="748"/>
      <c r="Z11" s="748"/>
      <c r="AA11" s="748"/>
      <c r="AB11" s="748"/>
      <c r="AC11" s="748"/>
      <c r="AD11" s="748"/>
      <c r="AE11" s="748"/>
      <c r="AF11" s="748"/>
      <c r="AG11" s="748"/>
      <c r="AH11" s="748"/>
    </row>
    <row r="12" spans="1:34" s="750" customFormat="1" ht="31.5" customHeight="1">
      <c r="A12" s="772" t="s">
        <v>719</v>
      </c>
      <c r="B12" s="773" t="s">
        <v>53</v>
      </c>
      <c r="C12" s="774" t="s">
        <v>720</v>
      </c>
      <c r="D12" s="775" t="s">
        <v>721</v>
      </c>
      <c r="E12" s="776">
        <v>3.34</v>
      </c>
      <c r="F12" s="777"/>
      <c r="G12" s="778" t="s">
        <v>722</v>
      </c>
      <c r="H12" s="779">
        <v>10</v>
      </c>
      <c r="I12" s="780" t="s">
        <v>590</v>
      </c>
      <c r="J12" s="781"/>
      <c r="K12" s="782" t="s">
        <v>590</v>
      </c>
      <c r="L12" s="783">
        <f t="shared" ref="L12:L18" si="0">+J12+(H12*F12)</f>
        <v>0</v>
      </c>
      <c r="M12" s="784" t="s">
        <v>590</v>
      </c>
      <c r="N12" s="785">
        <f t="shared" ref="N12:N18" si="1">+L12*E12</f>
        <v>0</v>
      </c>
      <c r="O12" s="786"/>
      <c r="P12" s="787" t="s">
        <v>723</v>
      </c>
      <c r="Q12" s="788"/>
      <c r="R12" s="789" t="s">
        <v>724</v>
      </c>
      <c r="S12" s="748"/>
      <c r="T12" s="748"/>
      <c r="U12" s="748"/>
      <c r="V12" s="748"/>
      <c r="W12" s="748"/>
      <c r="X12" s="748"/>
      <c r="Y12" s="748"/>
      <c r="Z12" s="748"/>
      <c r="AA12" s="748"/>
      <c r="AB12" s="748"/>
      <c r="AC12" s="748"/>
      <c r="AD12" s="748"/>
      <c r="AE12" s="748"/>
      <c r="AF12" s="748"/>
      <c r="AG12" s="748"/>
      <c r="AH12" s="748"/>
    </row>
    <row r="13" spans="1:34" s="750" customFormat="1" ht="31.5" customHeight="1">
      <c r="A13" s="790"/>
      <c r="B13" s="773" t="s">
        <v>725</v>
      </c>
      <c r="C13" s="774" t="s">
        <v>726</v>
      </c>
      <c r="D13" s="790" t="s">
        <v>727</v>
      </c>
      <c r="E13" s="776">
        <v>11.8</v>
      </c>
      <c r="F13" s="777"/>
      <c r="G13" s="778" t="s">
        <v>722</v>
      </c>
      <c r="H13" s="791">
        <v>1</v>
      </c>
      <c r="I13" s="780" t="s">
        <v>596</v>
      </c>
      <c r="J13" s="792"/>
      <c r="K13" s="782" t="s">
        <v>596</v>
      </c>
      <c r="L13" s="783">
        <f t="shared" si="0"/>
        <v>0</v>
      </c>
      <c r="M13" s="784" t="s">
        <v>728</v>
      </c>
      <c r="N13" s="785">
        <f t="shared" si="1"/>
        <v>0</v>
      </c>
      <c r="O13" s="786"/>
      <c r="P13" s="787" t="s">
        <v>723</v>
      </c>
      <c r="Q13" s="788"/>
      <c r="R13" s="789" t="s">
        <v>724</v>
      </c>
      <c r="S13" s="748"/>
      <c r="T13" s="748"/>
      <c r="U13" s="748"/>
      <c r="V13" s="748"/>
      <c r="W13" s="748"/>
      <c r="X13" s="748"/>
      <c r="Y13" s="748"/>
      <c r="Z13" s="748"/>
      <c r="AA13" s="748"/>
      <c r="AB13" s="748"/>
      <c r="AC13" s="748"/>
      <c r="AD13" s="748"/>
      <c r="AE13" s="748"/>
      <c r="AF13" s="748"/>
      <c r="AG13" s="748"/>
      <c r="AH13" s="748"/>
    </row>
    <row r="14" spans="1:34" s="750" customFormat="1" ht="31.5" customHeight="1">
      <c r="A14" s="790"/>
      <c r="B14" s="773" t="s">
        <v>729</v>
      </c>
      <c r="C14" s="774" t="s">
        <v>730</v>
      </c>
      <c r="D14" s="790" t="s">
        <v>727</v>
      </c>
      <c r="E14" s="776">
        <v>8.4</v>
      </c>
      <c r="F14" s="777"/>
      <c r="G14" s="778" t="s">
        <v>596</v>
      </c>
      <c r="H14" s="791">
        <v>1</v>
      </c>
      <c r="I14" s="780" t="s">
        <v>596</v>
      </c>
      <c r="J14" s="792"/>
      <c r="K14" s="793" t="s">
        <v>596</v>
      </c>
      <c r="L14" s="783">
        <f t="shared" si="0"/>
        <v>0</v>
      </c>
      <c r="M14" s="794" t="s">
        <v>728</v>
      </c>
      <c r="N14" s="785">
        <f t="shared" si="1"/>
        <v>0</v>
      </c>
      <c r="O14" s="786"/>
      <c r="P14" s="787" t="s">
        <v>731</v>
      </c>
      <c r="Q14" s="788"/>
      <c r="R14" s="789" t="s">
        <v>731</v>
      </c>
      <c r="S14" s="748"/>
      <c r="T14" s="748"/>
      <c r="U14" s="748"/>
      <c r="V14" s="748"/>
      <c r="W14" s="748"/>
      <c r="X14" s="748"/>
      <c r="Y14" s="748"/>
      <c r="Z14" s="748"/>
      <c r="AA14" s="748"/>
      <c r="AB14" s="748"/>
      <c r="AC14" s="748"/>
      <c r="AD14" s="748"/>
      <c r="AE14" s="748"/>
      <c r="AF14" s="748"/>
      <c r="AG14" s="748"/>
      <c r="AH14" s="748"/>
    </row>
    <row r="15" spans="1:34" s="750" customFormat="1" ht="31.5" customHeight="1">
      <c r="A15" s="795"/>
      <c r="B15" s="773" t="s">
        <v>337</v>
      </c>
      <c r="C15" s="774" t="s">
        <v>732</v>
      </c>
      <c r="D15" s="790" t="s">
        <v>733</v>
      </c>
      <c r="E15" s="776">
        <v>1.17</v>
      </c>
      <c r="F15" s="777"/>
      <c r="G15" s="778" t="s">
        <v>722</v>
      </c>
      <c r="H15" s="791">
        <v>21</v>
      </c>
      <c r="I15" s="780" t="s">
        <v>590</v>
      </c>
      <c r="J15" s="792"/>
      <c r="K15" s="782" t="s">
        <v>590</v>
      </c>
      <c r="L15" s="783">
        <f t="shared" si="0"/>
        <v>0</v>
      </c>
      <c r="M15" s="784" t="s">
        <v>590</v>
      </c>
      <c r="N15" s="785">
        <f t="shared" si="1"/>
        <v>0</v>
      </c>
      <c r="O15" s="786"/>
      <c r="P15" s="787" t="s">
        <v>723</v>
      </c>
      <c r="Q15" s="788"/>
      <c r="R15" s="789" t="s">
        <v>724</v>
      </c>
      <c r="S15" s="748"/>
      <c r="T15" s="748"/>
      <c r="U15" s="748"/>
      <c r="V15" s="748"/>
      <c r="W15" s="748"/>
      <c r="X15" s="748"/>
      <c r="Y15" s="748"/>
      <c r="Z15" s="748"/>
      <c r="AA15" s="748"/>
      <c r="AB15" s="748"/>
      <c r="AC15" s="748"/>
      <c r="AD15" s="748"/>
      <c r="AE15" s="748"/>
      <c r="AF15" s="748"/>
      <c r="AG15" s="748"/>
      <c r="AH15" s="748"/>
    </row>
    <row r="16" spans="1:34" s="750" customFormat="1" ht="31.5" customHeight="1">
      <c r="A16" s="795"/>
      <c r="B16" s="773" t="s">
        <v>90</v>
      </c>
      <c r="C16" s="774" t="s">
        <v>734</v>
      </c>
      <c r="D16" s="790" t="s">
        <v>735</v>
      </c>
      <c r="E16" s="776">
        <v>1.17</v>
      </c>
      <c r="F16" s="777"/>
      <c r="G16" s="778" t="s">
        <v>722</v>
      </c>
      <c r="H16" s="791">
        <v>1</v>
      </c>
      <c r="I16" s="780" t="s">
        <v>596</v>
      </c>
      <c r="J16" s="792"/>
      <c r="K16" s="782" t="s">
        <v>590</v>
      </c>
      <c r="L16" s="783">
        <f>+J16+(H16*F16)</f>
        <v>0</v>
      </c>
      <c r="M16" s="784" t="s">
        <v>590</v>
      </c>
      <c r="N16" s="785">
        <f>+L16*E16</f>
        <v>0</v>
      </c>
      <c r="O16" s="786"/>
      <c r="P16" s="787"/>
      <c r="Q16" s="796"/>
      <c r="R16" s="797"/>
      <c r="S16" s="748"/>
      <c r="T16" s="748"/>
      <c r="U16" s="748"/>
      <c r="V16" s="748"/>
      <c r="W16" s="748"/>
      <c r="X16" s="748"/>
      <c r="Y16" s="748"/>
      <c r="Z16" s="748"/>
      <c r="AA16" s="748"/>
      <c r="AB16" s="748"/>
      <c r="AC16" s="748"/>
      <c r="AD16" s="748"/>
      <c r="AE16" s="748"/>
      <c r="AF16" s="748"/>
      <c r="AG16" s="748"/>
      <c r="AH16" s="748"/>
    </row>
    <row r="17" spans="1:34" s="750" customFormat="1" ht="31.5" customHeight="1">
      <c r="A17" s="790"/>
      <c r="B17" s="773" t="s">
        <v>736</v>
      </c>
      <c r="C17" s="774" t="s">
        <v>734</v>
      </c>
      <c r="D17" s="790" t="s">
        <v>737</v>
      </c>
      <c r="E17" s="776">
        <v>9.6999999999999993</v>
      </c>
      <c r="F17" s="777"/>
      <c r="G17" s="778" t="s">
        <v>596</v>
      </c>
      <c r="H17" s="791">
        <v>1</v>
      </c>
      <c r="I17" s="780" t="s">
        <v>596</v>
      </c>
      <c r="J17" s="792"/>
      <c r="K17" s="782" t="s">
        <v>596</v>
      </c>
      <c r="L17" s="783">
        <f t="shared" si="0"/>
        <v>0</v>
      </c>
      <c r="M17" s="794" t="s">
        <v>728</v>
      </c>
      <c r="N17" s="785">
        <f t="shared" si="1"/>
        <v>0</v>
      </c>
      <c r="O17" s="786"/>
      <c r="P17" s="787" t="s">
        <v>731</v>
      </c>
      <c r="Q17" s="798"/>
      <c r="R17" s="799"/>
      <c r="S17" s="748"/>
      <c r="T17" s="748"/>
      <c r="U17" s="748"/>
      <c r="V17" s="748"/>
      <c r="W17" s="748"/>
      <c r="X17" s="748"/>
      <c r="Y17" s="748"/>
      <c r="Z17" s="748"/>
      <c r="AA17" s="748"/>
      <c r="AB17" s="748"/>
      <c r="AC17" s="748"/>
      <c r="AD17" s="748"/>
      <c r="AE17" s="748"/>
      <c r="AF17" s="748"/>
      <c r="AG17" s="748"/>
      <c r="AH17" s="748"/>
    </row>
    <row r="18" spans="1:34" s="750" customFormat="1" ht="31.5" customHeight="1">
      <c r="A18" s="790"/>
      <c r="B18" s="773" t="s">
        <v>738</v>
      </c>
      <c r="C18" s="774" t="s">
        <v>739</v>
      </c>
      <c r="D18" s="790" t="s">
        <v>740</v>
      </c>
      <c r="E18" s="776">
        <v>12</v>
      </c>
      <c r="F18" s="777"/>
      <c r="G18" s="778" t="s">
        <v>722</v>
      </c>
      <c r="H18" s="801">
        <v>1</v>
      </c>
      <c r="I18" s="802" t="str">
        <f>+G18</f>
        <v>PKT</v>
      </c>
      <c r="J18" s="792"/>
      <c r="K18" s="803" t="s">
        <v>722</v>
      </c>
      <c r="L18" s="783">
        <f t="shared" si="0"/>
        <v>0</v>
      </c>
      <c r="M18" s="804" t="s">
        <v>722</v>
      </c>
      <c r="N18" s="785">
        <f t="shared" si="1"/>
        <v>0</v>
      </c>
      <c r="O18" s="786"/>
      <c r="P18" s="805" t="s">
        <v>723</v>
      </c>
      <c r="Q18" s="798"/>
      <c r="R18" s="799"/>
      <c r="S18" s="748"/>
      <c r="T18" s="748"/>
      <c r="U18" s="748"/>
      <c r="V18" s="748"/>
      <c r="W18" s="748"/>
      <c r="X18" s="748"/>
      <c r="Y18" s="748"/>
      <c r="Z18" s="748"/>
      <c r="AA18" s="748"/>
      <c r="AB18" s="748"/>
      <c r="AC18" s="748"/>
      <c r="AD18" s="748"/>
      <c r="AE18" s="748"/>
      <c r="AF18" s="748"/>
      <c r="AG18" s="748"/>
      <c r="AH18" s="748"/>
    </row>
    <row r="19" spans="1:34" s="750" customFormat="1" ht="31.5" customHeight="1">
      <c r="A19" s="790"/>
      <c r="B19" s="773"/>
      <c r="C19" s="774"/>
      <c r="D19" s="790"/>
      <c r="E19" s="776"/>
      <c r="F19" s="777"/>
      <c r="G19" s="778"/>
      <c r="H19" s="791"/>
      <c r="I19" s="780"/>
      <c r="J19" s="792"/>
      <c r="K19" s="782"/>
      <c r="L19" s="783"/>
      <c r="M19" s="784"/>
      <c r="N19" s="785"/>
      <c r="O19" s="786"/>
      <c r="P19" s="787"/>
      <c r="Q19" s="788"/>
      <c r="R19" s="789"/>
      <c r="S19" s="748"/>
      <c r="T19" s="748"/>
      <c r="U19" s="748"/>
      <c r="V19" s="748"/>
      <c r="W19" s="748"/>
      <c r="X19" s="748"/>
      <c r="Y19" s="748"/>
      <c r="Z19" s="748"/>
      <c r="AA19" s="748"/>
      <c r="AB19" s="748"/>
      <c r="AC19" s="748"/>
      <c r="AD19" s="748"/>
      <c r="AE19" s="748"/>
      <c r="AF19" s="748"/>
      <c r="AG19" s="748"/>
      <c r="AH19" s="748"/>
    </row>
    <row r="20" spans="1:34" s="750" customFormat="1" ht="31.5" customHeight="1">
      <c r="A20" s="790" t="s">
        <v>741</v>
      </c>
      <c r="B20" s="773" t="s">
        <v>371</v>
      </c>
      <c r="C20" s="774" t="s">
        <v>743</v>
      </c>
      <c r="D20" s="790" t="s">
        <v>744</v>
      </c>
      <c r="E20" s="830">
        <v>2.4500000000000002</v>
      </c>
      <c r="F20" s="777"/>
      <c r="G20" s="806" t="s">
        <v>722</v>
      </c>
      <c r="H20" s="807">
        <v>16</v>
      </c>
      <c r="I20" s="808" t="s">
        <v>590</v>
      </c>
      <c r="J20" s="792"/>
      <c r="K20" s="782" t="s">
        <v>590</v>
      </c>
      <c r="L20" s="783">
        <f>+J20+(H20*F20)</f>
        <v>0</v>
      </c>
      <c r="M20" s="784" t="str">
        <f>+K20</f>
        <v>PCS</v>
      </c>
      <c r="N20" s="785">
        <f>+L20*E20</f>
        <v>0</v>
      </c>
      <c r="O20" s="786"/>
      <c r="P20" s="809" t="s">
        <v>723</v>
      </c>
      <c r="Q20" s="788"/>
      <c r="R20" s="789" t="s">
        <v>724</v>
      </c>
      <c r="S20" s="748"/>
      <c r="T20" s="748"/>
      <c r="U20" s="748"/>
      <c r="V20" s="748"/>
      <c r="W20" s="748"/>
      <c r="X20" s="748"/>
      <c r="Y20" s="748"/>
      <c r="Z20" s="748"/>
      <c r="AA20" s="748"/>
      <c r="AB20" s="748"/>
      <c r="AC20" s="748"/>
      <c r="AD20" s="748"/>
      <c r="AE20" s="748"/>
      <c r="AF20" s="748"/>
      <c r="AG20" s="748"/>
      <c r="AH20" s="748"/>
    </row>
    <row r="21" spans="1:34" s="750" customFormat="1" ht="31.5" customHeight="1">
      <c r="A21" s="790"/>
      <c r="B21" s="773" t="s">
        <v>742</v>
      </c>
      <c r="C21" s="774" t="s">
        <v>743</v>
      </c>
      <c r="D21" s="790" t="s">
        <v>745</v>
      </c>
      <c r="E21" s="830">
        <v>55</v>
      </c>
      <c r="F21" s="777"/>
      <c r="G21" s="806" t="s">
        <v>746</v>
      </c>
      <c r="H21" s="807">
        <v>1</v>
      </c>
      <c r="I21" s="808" t="s">
        <v>746</v>
      </c>
      <c r="J21" s="792"/>
      <c r="K21" s="782" t="s">
        <v>596</v>
      </c>
      <c r="L21" s="783">
        <f>+J21+(H21*F21)</f>
        <v>0</v>
      </c>
      <c r="M21" s="784" t="s">
        <v>746</v>
      </c>
      <c r="N21" s="785">
        <f>+L21*E21</f>
        <v>0</v>
      </c>
      <c r="O21" s="786"/>
      <c r="P21" s="809" t="s">
        <v>747</v>
      </c>
      <c r="Q21" s="788"/>
      <c r="R21" s="789" t="s">
        <v>724</v>
      </c>
      <c r="S21" s="748"/>
      <c r="T21" s="748"/>
      <c r="U21" s="748"/>
      <c r="V21" s="748"/>
      <c r="W21" s="748"/>
      <c r="X21" s="748"/>
      <c r="Y21" s="748"/>
      <c r="Z21" s="748"/>
      <c r="AA21" s="748"/>
      <c r="AB21" s="748"/>
      <c r="AC21" s="748"/>
      <c r="AD21" s="748"/>
      <c r="AE21" s="748"/>
      <c r="AF21" s="748"/>
      <c r="AG21" s="748"/>
      <c r="AH21" s="748"/>
    </row>
    <row r="22" spans="1:34" s="750" customFormat="1" ht="31.5" customHeight="1">
      <c r="A22" s="790"/>
      <c r="B22" s="773" t="s">
        <v>748</v>
      </c>
      <c r="C22" s="774" t="s">
        <v>749</v>
      </c>
      <c r="D22" s="810" t="s">
        <v>750</v>
      </c>
      <c r="E22" s="811">
        <f>24.5/45</f>
        <v>0.5444444444444444</v>
      </c>
      <c r="F22" s="777"/>
      <c r="G22" s="812" t="s">
        <v>722</v>
      </c>
      <c r="H22" s="813">
        <v>45</v>
      </c>
      <c r="I22" s="814" t="s">
        <v>590</v>
      </c>
      <c r="J22" s="792"/>
      <c r="K22" s="793" t="s">
        <v>590</v>
      </c>
      <c r="L22" s="783">
        <f>+J22+(H22*F22)</f>
        <v>0</v>
      </c>
      <c r="M22" s="784" t="str">
        <f>+K22</f>
        <v>PCS</v>
      </c>
      <c r="N22" s="785">
        <f>+L22*E22</f>
        <v>0</v>
      </c>
      <c r="O22" s="786"/>
      <c r="P22" s="809" t="s">
        <v>723</v>
      </c>
      <c r="Q22" s="788"/>
      <c r="R22" s="815" t="s">
        <v>751</v>
      </c>
      <c r="S22" s="748"/>
      <c r="T22" s="748"/>
      <c r="U22" s="748"/>
      <c r="V22" s="748"/>
      <c r="W22" s="748"/>
      <c r="X22" s="748"/>
      <c r="Y22" s="748"/>
      <c r="Z22" s="748"/>
      <c r="AA22" s="748"/>
      <c r="AB22" s="748"/>
      <c r="AC22" s="748"/>
      <c r="AD22" s="748"/>
      <c r="AE22" s="748"/>
      <c r="AF22" s="748"/>
      <c r="AG22" s="748"/>
      <c r="AH22" s="748"/>
    </row>
    <row r="23" spans="1:34" s="750" customFormat="1" ht="31.5" customHeight="1">
      <c r="A23" s="790"/>
      <c r="B23" s="773"/>
      <c r="C23" s="774"/>
      <c r="D23" s="810"/>
      <c r="E23" s="811"/>
      <c r="F23" s="816"/>
      <c r="G23" s="817"/>
      <c r="H23" s="818"/>
      <c r="I23" s="819"/>
      <c r="J23" s="792"/>
      <c r="K23" s="793"/>
      <c r="L23" s="820"/>
      <c r="M23" s="794"/>
      <c r="N23" s="821"/>
      <c r="O23" s="822"/>
      <c r="P23" s="823"/>
      <c r="Q23" s="824"/>
      <c r="R23" s="825"/>
      <c r="S23" s="748"/>
      <c r="T23" s="748"/>
      <c r="U23" s="748"/>
      <c r="V23" s="748"/>
      <c r="W23" s="748"/>
      <c r="X23" s="748"/>
      <c r="Y23" s="748"/>
      <c r="Z23" s="748"/>
      <c r="AA23" s="748"/>
      <c r="AB23" s="748"/>
      <c r="AC23" s="748"/>
      <c r="AD23" s="748"/>
      <c r="AE23" s="748"/>
      <c r="AF23" s="748"/>
      <c r="AG23" s="748"/>
      <c r="AH23" s="748"/>
    </row>
    <row r="24" spans="1:34" s="750" customFormat="1" ht="31.5" customHeight="1">
      <c r="A24" s="790" t="s">
        <v>752</v>
      </c>
      <c r="B24" s="773" t="s">
        <v>336</v>
      </c>
      <c r="C24" s="826" t="s">
        <v>753</v>
      </c>
      <c r="D24" s="790" t="s">
        <v>754</v>
      </c>
      <c r="E24" s="830">
        <f>9.75/60</f>
        <v>0.16250000000000001</v>
      </c>
      <c r="F24" s="777"/>
      <c r="G24" s="827" t="s">
        <v>722</v>
      </c>
      <c r="H24" s="828">
        <v>60</v>
      </c>
      <c r="I24" s="829" t="s">
        <v>590</v>
      </c>
      <c r="J24" s="792"/>
      <c r="K24" s="803" t="s">
        <v>590</v>
      </c>
      <c r="L24" s="783">
        <f>+J24+(H24*F24)</f>
        <v>0</v>
      </c>
      <c r="M24" s="804" t="s">
        <v>590</v>
      </c>
      <c r="N24" s="785">
        <f>+L24*E24</f>
        <v>0</v>
      </c>
      <c r="O24" s="786"/>
      <c r="P24" s="809" t="s">
        <v>723</v>
      </c>
      <c r="Q24" s="788"/>
      <c r="R24" s="815" t="s">
        <v>755</v>
      </c>
      <c r="S24" s="748"/>
      <c r="T24" s="748"/>
      <c r="U24" s="748"/>
      <c r="V24" s="748"/>
      <c r="W24" s="748"/>
      <c r="X24" s="748"/>
      <c r="Y24" s="748"/>
      <c r="Z24" s="748"/>
      <c r="AA24" s="748"/>
      <c r="AB24" s="748"/>
      <c r="AC24" s="748"/>
      <c r="AD24" s="748"/>
      <c r="AE24" s="748"/>
      <c r="AF24" s="748"/>
      <c r="AG24" s="748"/>
      <c r="AH24" s="748"/>
    </row>
    <row r="25" spans="1:34" s="750" customFormat="1" ht="31.5" customHeight="1">
      <c r="A25" s="790"/>
      <c r="B25" s="773" t="s">
        <v>335</v>
      </c>
      <c r="C25" s="826" t="s">
        <v>756</v>
      </c>
      <c r="D25" s="790" t="s">
        <v>757</v>
      </c>
      <c r="E25" s="830">
        <v>0.13</v>
      </c>
      <c r="F25" s="777"/>
      <c r="G25" s="827" t="s">
        <v>722</v>
      </c>
      <c r="H25" s="828">
        <v>105</v>
      </c>
      <c r="I25" s="829" t="s">
        <v>590</v>
      </c>
      <c r="J25" s="792"/>
      <c r="K25" s="803" t="s">
        <v>590</v>
      </c>
      <c r="L25" s="783">
        <f t="shared" ref="L25:L31" si="2">+J25+(H25*F25)</f>
        <v>0</v>
      </c>
      <c r="M25" s="804" t="str">
        <f>+I25</f>
        <v>PCS</v>
      </c>
      <c r="N25" s="785">
        <f>+L25*E25</f>
        <v>0</v>
      </c>
      <c r="O25" s="786"/>
      <c r="P25" s="809" t="s">
        <v>723</v>
      </c>
      <c r="Q25" s="788"/>
      <c r="R25" s="815" t="s">
        <v>755</v>
      </c>
      <c r="S25" s="748"/>
      <c r="T25" s="748"/>
      <c r="U25" s="748"/>
      <c r="V25" s="748"/>
      <c r="W25" s="748"/>
      <c r="X25" s="748"/>
      <c r="Y25" s="748"/>
      <c r="Z25" s="748"/>
      <c r="AA25" s="748"/>
      <c r="AB25" s="748"/>
      <c r="AC25" s="748"/>
      <c r="AD25" s="748"/>
      <c r="AE25" s="748"/>
      <c r="AF25" s="748"/>
      <c r="AG25" s="748"/>
      <c r="AH25" s="748"/>
    </row>
    <row r="26" spans="1:34" s="750" customFormat="1" ht="31.5" customHeight="1">
      <c r="A26" s="790"/>
      <c r="B26" s="773" t="s">
        <v>372</v>
      </c>
      <c r="C26" s="826" t="s">
        <v>758</v>
      </c>
      <c r="D26" s="790" t="s">
        <v>759</v>
      </c>
      <c r="E26" s="830">
        <v>6.3636363636363602E-2</v>
      </c>
      <c r="F26" s="777"/>
      <c r="G26" s="827" t="s">
        <v>722</v>
      </c>
      <c r="H26" s="828">
        <v>220</v>
      </c>
      <c r="I26" s="829" t="s">
        <v>590</v>
      </c>
      <c r="J26" s="792"/>
      <c r="K26" s="803" t="s">
        <v>590</v>
      </c>
      <c r="L26" s="783">
        <f t="shared" si="2"/>
        <v>0</v>
      </c>
      <c r="M26" s="804" t="str">
        <f>+I26</f>
        <v>PCS</v>
      </c>
      <c r="N26" s="785">
        <f>+L26*E26</f>
        <v>0</v>
      </c>
      <c r="O26" s="786"/>
      <c r="P26" s="809" t="s">
        <v>723</v>
      </c>
      <c r="Q26" s="788"/>
      <c r="R26" s="815" t="s">
        <v>755</v>
      </c>
      <c r="S26" s="748"/>
      <c r="T26" s="748"/>
      <c r="U26" s="748"/>
      <c r="V26" s="748"/>
      <c r="W26" s="748"/>
      <c r="X26" s="748"/>
      <c r="Y26" s="748"/>
      <c r="Z26" s="748"/>
      <c r="AA26" s="748"/>
      <c r="AB26" s="748"/>
      <c r="AC26" s="748"/>
      <c r="AD26" s="748"/>
      <c r="AE26" s="748"/>
      <c r="AF26" s="748"/>
      <c r="AG26" s="748"/>
      <c r="AH26" s="748"/>
    </row>
    <row r="27" spans="1:34" s="750" customFormat="1" ht="31.5" customHeight="1">
      <c r="A27" s="831"/>
      <c r="B27" s="832" t="s">
        <v>760</v>
      </c>
      <c r="C27" s="833" t="s">
        <v>761</v>
      </c>
      <c r="D27" s="790" t="s">
        <v>762</v>
      </c>
      <c r="E27" s="834">
        <f>14.17/250</f>
        <v>5.6680000000000001E-2</v>
      </c>
      <c r="F27" s="835"/>
      <c r="G27" s="827" t="s">
        <v>722</v>
      </c>
      <c r="H27" s="836">
        <v>250</v>
      </c>
      <c r="I27" s="829" t="s">
        <v>590</v>
      </c>
      <c r="J27" s="792"/>
      <c r="K27" s="803" t="s">
        <v>590</v>
      </c>
      <c r="L27" s="837">
        <f t="shared" si="2"/>
        <v>0</v>
      </c>
      <c r="M27" s="804" t="str">
        <f>+I27</f>
        <v>PCS</v>
      </c>
      <c r="N27" s="785">
        <f>+L27*E27</f>
        <v>0</v>
      </c>
      <c r="O27" s="838"/>
      <c r="P27" s="805" t="s">
        <v>723</v>
      </c>
      <c r="Q27" s="788"/>
      <c r="R27" s="815" t="s">
        <v>755</v>
      </c>
      <c r="S27" s="748"/>
      <c r="T27" s="748"/>
      <c r="U27" s="748"/>
      <c r="V27" s="748"/>
      <c r="W27" s="748"/>
      <c r="X27" s="748"/>
      <c r="Y27" s="748"/>
      <c r="Z27" s="748"/>
      <c r="AA27" s="748"/>
      <c r="AB27" s="748"/>
      <c r="AC27" s="748"/>
      <c r="AD27" s="748"/>
      <c r="AE27" s="748"/>
      <c r="AF27" s="748"/>
      <c r="AG27" s="748"/>
      <c r="AH27" s="748"/>
    </row>
    <row r="28" spans="1:34" s="750" customFormat="1" ht="31.5" customHeight="1">
      <c r="A28" s="790"/>
      <c r="B28" s="773" t="s">
        <v>413</v>
      </c>
      <c r="C28" s="826" t="s">
        <v>763</v>
      </c>
      <c r="D28" s="790" t="s">
        <v>764</v>
      </c>
      <c r="E28" s="830">
        <f>14.17/1.8</f>
        <v>7.8722222222222218</v>
      </c>
      <c r="F28" s="777"/>
      <c r="G28" s="827" t="s">
        <v>722</v>
      </c>
      <c r="H28" s="828">
        <v>1.8</v>
      </c>
      <c r="I28" s="829" t="s">
        <v>728</v>
      </c>
      <c r="J28" s="792"/>
      <c r="K28" s="803" t="s">
        <v>596</v>
      </c>
      <c r="L28" s="837">
        <f t="shared" si="2"/>
        <v>0</v>
      </c>
      <c r="M28" s="804" t="str">
        <f>+I28</f>
        <v xml:space="preserve">KG </v>
      </c>
      <c r="N28" s="785">
        <f>+L28*E28</f>
        <v>0</v>
      </c>
      <c r="O28" s="786"/>
      <c r="P28" s="809" t="s">
        <v>723</v>
      </c>
      <c r="Q28" s="788"/>
      <c r="R28" s="815" t="s">
        <v>731</v>
      </c>
      <c r="S28" s="748"/>
      <c r="T28" s="748"/>
      <c r="U28" s="748"/>
      <c r="V28" s="748"/>
      <c r="W28" s="748"/>
      <c r="X28" s="748"/>
      <c r="Y28" s="748"/>
      <c r="Z28" s="748"/>
      <c r="AA28" s="748"/>
      <c r="AB28" s="748"/>
      <c r="AC28" s="748"/>
      <c r="AD28" s="748"/>
      <c r="AE28" s="748"/>
      <c r="AF28" s="748"/>
      <c r="AG28" s="748"/>
      <c r="AH28" s="748"/>
    </row>
    <row r="29" spans="1:34" s="750" customFormat="1" ht="31.5" customHeight="1">
      <c r="A29" s="790"/>
      <c r="B29" s="773"/>
      <c r="C29" s="774"/>
      <c r="D29" s="790"/>
      <c r="E29" s="830"/>
      <c r="F29" s="777"/>
      <c r="G29" s="827"/>
      <c r="H29" s="828"/>
      <c r="I29" s="829"/>
      <c r="J29" s="792"/>
      <c r="K29" s="793"/>
      <c r="L29" s="820"/>
      <c r="M29" s="794"/>
      <c r="N29" s="821"/>
      <c r="O29" s="786"/>
      <c r="P29" s="805"/>
      <c r="Q29" s="788"/>
      <c r="R29" s="839"/>
      <c r="S29" s="748"/>
      <c r="T29" s="748"/>
      <c r="U29" s="748"/>
      <c r="V29" s="748"/>
      <c r="W29" s="748"/>
      <c r="X29" s="748"/>
      <c r="Y29" s="748"/>
      <c r="Z29" s="748"/>
      <c r="AA29" s="748"/>
      <c r="AB29" s="748"/>
      <c r="AC29" s="748"/>
      <c r="AD29" s="748"/>
      <c r="AE29" s="748"/>
      <c r="AF29" s="748"/>
      <c r="AG29" s="748"/>
      <c r="AH29" s="748"/>
    </row>
    <row r="30" spans="1:34" s="750" customFormat="1" ht="31.5" customHeight="1">
      <c r="A30" s="790" t="s">
        <v>765</v>
      </c>
      <c r="B30" s="832" t="s">
        <v>341</v>
      </c>
      <c r="C30" s="833" t="s">
        <v>766</v>
      </c>
      <c r="D30" s="790" t="s">
        <v>767</v>
      </c>
      <c r="E30" s="840">
        <v>1.25</v>
      </c>
      <c r="F30" s="835"/>
      <c r="G30" s="827" t="s">
        <v>746</v>
      </c>
      <c r="H30" s="801">
        <v>160</v>
      </c>
      <c r="I30" s="802" t="s">
        <v>590</v>
      </c>
      <c r="J30" s="792"/>
      <c r="K30" s="793" t="s">
        <v>590</v>
      </c>
      <c r="L30" s="837">
        <f t="shared" si="2"/>
        <v>0</v>
      </c>
      <c r="M30" s="804" t="s">
        <v>590</v>
      </c>
      <c r="N30" s="785">
        <f>+L30*E30</f>
        <v>0</v>
      </c>
      <c r="O30" s="838"/>
      <c r="P30" s="805" t="s">
        <v>747</v>
      </c>
      <c r="Q30" s="841"/>
      <c r="R30" s="839" t="s">
        <v>768</v>
      </c>
      <c r="S30" s="748"/>
      <c r="T30" s="748"/>
      <c r="U30" s="748"/>
      <c r="V30" s="748"/>
      <c r="W30" s="748"/>
      <c r="X30" s="748"/>
      <c r="Y30" s="748"/>
      <c r="Z30" s="748"/>
      <c r="AA30" s="748"/>
      <c r="AB30" s="748"/>
      <c r="AC30" s="748"/>
      <c r="AD30" s="748"/>
      <c r="AE30" s="748"/>
      <c r="AF30" s="748"/>
      <c r="AG30" s="748"/>
      <c r="AH30" s="748"/>
    </row>
    <row r="31" spans="1:34" s="750" customFormat="1" ht="31.5" customHeight="1">
      <c r="A31" s="831"/>
      <c r="B31" s="832" t="s">
        <v>342</v>
      </c>
      <c r="C31" s="833" t="s">
        <v>769</v>
      </c>
      <c r="D31" s="790" t="s">
        <v>770</v>
      </c>
      <c r="E31" s="834">
        <v>2.2999999999999998</v>
      </c>
      <c r="F31" s="835"/>
      <c r="G31" s="827" t="s">
        <v>746</v>
      </c>
      <c r="H31" s="801">
        <v>30</v>
      </c>
      <c r="I31" s="802" t="s">
        <v>590</v>
      </c>
      <c r="J31" s="792"/>
      <c r="K31" s="793" t="s">
        <v>590</v>
      </c>
      <c r="L31" s="837">
        <f t="shared" si="2"/>
        <v>0</v>
      </c>
      <c r="M31" s="804" t="s">
        <v>590</v>
      </c>
      <c r="N31" s="785">
        <f>+L31*E31</f>
        <v>0</v>
      </c>
      <c r="O31" s="838"/>
      <c r="P31" s="805" t="s">
        <v>747</v>
      </c>
      <c r="Q31" s="841"/>
      <c r="R31" s="839" t="s">
        <v>768</v>
      </c>
      <c r="S31" s="748"/>
      <c r="T31" s="748"/>
      <c r="U31" s="748"/>
      <c r="V31" s="748"/>
      <c r="W31" s="748"/>
      <c r="X31" s="748"/>
      <c r="Y31" s="748"/>
      <c r="Z31" s="748"/>
      <c r="AA31" s="748"/>
      <c r="AB31" s="748"/>
      <c r="AC31" s="748"/>
      <c r="AD31" s="748"/>
      <c r="AE31" s="748"/>
      <c r="AF31" s="748"/>
      <c r="AG31" s="748"/>
      <c r="AH31" s="748"/>
    </row>
    <row r="32" spans="1:34" s="750" customFormat="1" ht="31.5" customHeight="1">
      <c r="A32" s="790"/>
      <c r="B32" s="773"/>
      <c r="C32" s="774"/>
      <c r="D32" s="790"/>
      <c r="E32" s="830"/>
      <c r="F32" s="777"/>
      <c r="G32" s="827"/>
      <c r="H32" s="828"/>
      <c r="I32" s="829"/>
      <c r="J32" s="792"/>
      <c r="K32" s="793"/>
      <c r="L32" s="820"/>
      <c r="M32" s="794"/>
      <c r="N32" s="821"/>
      <c r="O32" s="786"/>
      <c r="P32" s="805"/>
      <c r="Q32" s="788"/>
      <c r="R32" s="789"/>
      <c r="S32" s="748"/>
      <c r="T32" s="748"/>
      <c r="U32" s="748"/>
      <c r="V32" s="748"/>
      <c r="W32" s="748"/>
      <c r="X32" s="748"/>
      <c r="Y32" s="748"/>
      <c r="Z32" s="748"/>
      <c r="AA32" s="748"/>
      <c r="AB32" s="748"/>
      <c r="AC32" s="748"/>
      <c r="AD32" s="748"/>
      <c r="AE32" s="748"/>
      <c r="AF32" s="748"/>
      <c r="AG32" s="748"/>
      <c r="AH32" s="748"/>
    </row>
    <row r="33" spans="1:34" s="750" customFormat="1" ht="31.5" customHeight="1">
      <c r="A33" s="790"/>
      <c r="B33" s="773"/>
      <c r="C33" s="774"/>
      <c r="D33" s="790"/>
      <c r="E33" s="830"/>
      <c r="F33" s="777"/>
      <c r="G33" s="827"/>
      <c r="H33" s="828"/>
      <c r="I33" s="829"/>
      <c r="J33" s="792"/>
      <c r="K33" s="793"/>
      <c r="L33" s="820"/>
      <c r="M33" s="794"/>
      <c r="N33" s="821"/>
      <c r="O33" s="786"/>
      <c r="P33" s="805"/>
      <c r="Q33" s="788"/>
      <c r="R33" s="789"/>
      <c r="S33" s="748"/>
      <c r="T33" s="748"/>
      <c r="U33" s="748"/>
      <c r="V33" s="748"/>
      <c r="W33" s="748"/>
      <c r="X33" s="748"/>
      <c r="Y33" s="748"/>
      <c r="Z33" s="748"/>
      <c r="AA33" s="748"/>
      <c r="AB33" s="748"/>
      <c r="AC33" s="748"/>
      <c r="AD33" s="748"/>
      <c r="AE33" s="748"/>
      <c r="AF33" s="748"/>
      <c r="AG33" s="748"/>
      <c r="AH33" s="748"/>
    </row>
    <row r="34" spans="1:34" s="750" customFormat="1" ht="31.5" customHeight="1">
      <c r="A34" s="790" t="s">
        <v>771</v>
      </c>
      <c r="B34" s="842" t="s">
        <v>339</v>
      </c>
      <c r="C34" s="843" t="s">
        <v>772</v>
      </c>
      <c r="D34" s="772" t="s">
        <v>773</v>
      </c>
      <c r="E34" s="844">
        <v>0.27</v>
      </c>
      <c r="F34" s="845"/>
      <c r="G34" s="778" t="s">
        <v>722</v>
      </c>
      <c r="H34" s="791">
        <v>30</v>
      </c>
      <c r="I34" s="780" t="s">
        <v>590</v>
      </c>
      <c r="J34" s="846"/>
      <c r="K34" s="803" t="s">
        <v>590</v>
      </c>
      <c r="L34" s="837">
        <f>+J34+(H34*F34)</f>
        <v>0</v>
      </c>
      <c r="M34" s="804" t="str">
        <f>+K34</f>
        <v>PCS</v>
      </c>
      <c r="N34" s="785">
        <f>+L34*E34</f>
        <v>0</v>
      </c>
      <c r="O34" s="847"/>
      <c r="P34" s="787" t="s">
        <v>723</v>
      </c>
      <c r="Q34" s="848"/>
      <c r="R34" s="789" t="s">
        <v>755</v>
      </c>
      <c r="S34" s="748"/>
      <c r="T34" s="748"/>
      <c r="U34" s="748"/>
      <c r="V34" s="748"/>
      <c r="W34" s="748"/>
      <c r="X34" s="748"/>
      <c r="Y34" s="748"/>
      <c r="Z34" s="748"/>
      <c r="AA34" s="748"/>
      <c r="AB34" s="748"/>
      <c r="AC34" s="748"/>
      <c r="AD34" s="748"/>
      <c r="AE34" s="748"/>
      <c r="AF34" s="748"/>
      <c r="AG34" s="748"/>
      <c r="AH34" s="748"/>
    </row>
    <row r="35" spans="1:34" s="750" customFormat="1" ht="31.5" customHeight="1">
      <c r="A35" s="790" t="s">
        <v>774</v>
      </c>
      <c r="B35" s="773" t="s">
        <v>338</v>
      </c>
      <c r="C35" s="774" t="s">
        <v>775</v>
      </c>
      <c r="D35" s="790" t="s">
        <v>776</v>
      </c>
      <c r="E35" s="844">
        <f>8.5/50</f>
        <v>0.17</v>
      </c>
      <c r="F35" s="777"/>
      <c r="G35" s="778" t="s">
        <v>722</v>
      </c>
      <c r="H35" s="791">
        <v>50</v>
      </c>
      <c r="I35" s="829" t="s">
        <v>590</v>
      </c>
      <c r="J35" s="792"/>
      <c r="K35" s="803" t="s">
        <v>590</v>
      </c>
      <c r="L35" s="837">
        <f>+J35+(H35*F35)</f>
        <v>0</v>
      </c>
      <c r="M35" s="804" t="str">
        <f>+K35</f>
        <v>PCS</v>
      </c>
      <c r="N35" s="785">
        <f>+L35*E35</f>
        <v>0</v>
      </c>
      <c r="O35" s="786"/>
      <c r="P35" s="787" t="s">
        <v>723</v>
      </c>
      <c r="Q35" s="788"/>
      <c r="R35" s="789" t="s">
        <v>755</v>
      </c>
      <c r="S35" s="748"/>
      <c r="T35" s="748"/>
      <c r="U35" s="748"/>
      <c r="V35" s="748"/>
      <c r="W35" s="748"/>
      <c r="X35" s="748"/>
      <c r="Y35" s="748"/>
      <c r="Z35" s="748"/>
      <c r="AA35" s="748"/>
      <c r="AB35" s="748"/>
      <c r="AC35" s="748"/>
      <c r="AD35" s="748"/>
      <c r="AE35" s="748"/>
      <c r="AF35" s="748"/>
      <c r="AG35" s="748"/>
      <c r="AH35" s="748"/>
    </row>
    <row r="36" spans="1:34" s="750" customFormat="1" ht="31.5" customHeight="1">
      <c r="A36" s="790"/>
      <c r="B36" s="773" t="s">
        <v>340</v>
      </c>
      <c r="C36" s="774" t="s">
        <v>777</v>
      </c>
      <c r="D36" s="790" t="s">
        <v>778</v>
      </c>
      <c r="E36" s="830">
        <v>0.24</v>
      </c>
      <c r="F36" s="777"/>
      <c r="G36" s="778" t="s">
        <v>722</v>
      </c>
      <c r="H36" s="791">
        <v>40</v>
      </c>
      <c r="I36" s="829" t="s">
        <v>590</v>
      </c>
      <c r="J36" s="792"/>
      <c r="K36" s="803" t="s">
        <v>590</v>
      </c>
      <c r="L36" s="837">
        <f>+J36+(H36*F36)</f>
        <v>0</v>
      </c>
      <c r="M36" s="804" t="str">
        <f>+K36</f>
        <v>PCS</v>
      </c>
      <c r="N36" s="785">
        <f>+L36*E36</f>
        <v>0</v>
      </c>
      <c r="O36" s="786"/>
      <c r="P36" s="787" t="s">
        <v>723</v>
      </c>
      <c r="Q36" s="788"/>
      <c r="R36" s="789" t="s">
        <v>755</v>
      </c>
      <c r="S36" s="748"/>
      <c r="T36" s="748"/>
      <c r="U36" s="748"/>
      <c r="V36" s="748"/>
      <c r="W36" s="748"/>
      <c r="X36" s="748"/>
      <c r="Y36" s="748"/>
      <c r="Z36" s="748"/>
      <c r="AA36" s="748"/>
      <c r="AB36" s="748"/>
      <c r="AC36" s="748"/>
      <c r="AD36" s="748"/>
      <c r="AE36" s="748"/>
      <c r="AF36" s="748"/>
      <c r="AG36" s="748"/>
      <c r="AH36" s="748"/>
    </row>
    <row r="37" spans="1:34" s="750" customFormat="1" ht="31.5" hidden="1" customHeight="1">
      <c r="A37" s="790"/>
      <c r="B37" s="773" t="s">
        <v>779</v>
      </c>
      <c r="C37" s="774" t="s">
        <v>780</v>
      </c>
      <c r="D37" s="790" t="s">
        <v>781</v>
      </c>
      <c r="E37" s="830">
        <v>9.5000000000000001E-2</v>
      </c>
      <c r="F37" s="777"/>
      <c r="G37" s="778" t="s">
        <v>722</v>
      </c>
      <c r="H37" s="791">
        <v>100</v>
      </c>
      <c r="I37" s="780" t="s">
        <v>590</v>
      </c>
      <c r="J37" s="792"/>
      <c r="K37" s="803" t="s">
        <v>590</v>
      </c>
      <c r="L37" s="837">
        <f>+J37+(H37*F37)</f>
        <v>0</v>
      </c>
      <c r="M37" s="804" t="str">
        <f>+K37</f>
        <v>PCS</v>
      </c>
      <c r="N37" s="785">
        <f>+L37*E37</f>
        <v>0</v>
      </c>
      <c r="O37" s="786"/>
      <c r="P37" s="787" t="s">
        <v>723</v>
      </c>
      <c r="Q37" s="788"/>
      <c r="R37" s="789" t="s">
        <v>755</v>
      </c>
      <c r="S37" s="748"/>
      <c r="T37" s="748"/>
      <c r="U37" s="748"/>
      <c r="V37" s="748"/>
      <c r="W37" s="748"/>
      <c r="X37" s="748"/>
      <c r="Y37" s="748"/>
      <c r="Z37" s="748"/>
      <c r="AA37" s="748"/>
      <c r="AB37" s="748"/>
      <c r="AC37" s="748"/>
      <c r="AD37" s="748"/>
      <c r="AE37" s="748"/>
      <c r="AF37" s="748"/>
      <c r="AG37" s="748"/>
      <c r="AH37" s="748"/>
    </row>
    <row r="38" spans="1:34" s="750" customFormat="1" ht="31.5" customHeight="1">
      <c r="A38" s="790"/>
      <c r="B38" s="773"/>
      <c r="C38" s="774"/>
      <c r="D38" s="790"/>
      <c r="E38" s="830"/>
      <c r="F38" s="777"/>
      <c r="G38" s="778"/>
      <c r="H38" s="791"/>
      <c r="I38" s="780"/>
      <c r="J38" s="792"/>
      <c r="K38" s="803"/>
      <c r="L38" s="783"/>
      <c r="M38" s="804"/>
      <c r="N38" s="785"/>
      <c r="O38" s="786"/>
      <c r="P38" s="787"/>
      <c r="Q38" s="788"/>
      <c r="R38" s="789"/>
      <c r="S38" s="748"/>
      <c r="T38" s="748"/>
      <c r="U38" s="748"/>
      <c r="V38" s="748"/>
      <c r="W38" s="748"/>
      <c r="X38" s="748"/>
      <c r="Y38" s="748"/>
      <c r="Z38" s="748"/>
      <c r="AA38" s="748"/>
      <c r="AB38" s="748"/>
      <c r="AC38" s="748"/>
      <c r="AD38" s="748"/>
      <c r="AE38" s="748"/>
      <c r="AF38" s="748"/>
      <c r="AG38" s="748"/>
      <c r="AH38" s="748"/>
    </row>
    <row r="39" spans="1:34" s="750" customFormat="1" ht="31.5" customHeight="1">
      <c r="A39" s="790" t="s">
        <v>782</v>
      </c>
      <c r="B39" s="849"/>
      <c r="C39" s="850"/>
      <c r="D39" s="790"/>
      <c r="E39" s="830"/>
      <c r="F39" s="777"/>
      <c r="G39" s="827"/>
      <c r="H39" s="828"/>
      <c r="I39" s="829"/>
      <c r="J39" s="792"/>
      <c r="K39" s="803"/>
      <c r="L39" s="820"/>
      <c r="M39" s="804"/>
      <c r="N39" s="785"/>
      <c r="O39" s="786"/>
      <c r="P39" s="805"/>
      <c r="Q39" s="788"/>
      <c r="R39" s="839"/>
      <c r="S39" s="748"/>
      <c r="T39" s="748"/>
      <c r="U39" s="748"/>
      <c r="V39" s="748"/>
      <c r="W39" s="748"/>
      <c r="X39" s="748"/>
      <c r="Y39" s="748"/>
      <c r="Z39" s="748"/>
      <c r="AA39" s="748"/>
      <c r="AB39" s="748"/>
      <c r="AC39" s="748"/>
      <c r="AD39" s="748"/>
      <c r="AE39" s="748"/>
      <c r="AF39" s="748"/>
      <c r="AG39" s="748"/>
      <c r="AH39" s="748"/>
    </row>
    <row r="40" spans="1:34" s="750" customFormat="1" ht="31.5" customHeight="1">
      <c r="A40" s="790"/>
      <c r="B40" s="849" t="s">
        <v>343</v>
      </c>
      <c r="C40" s="850" t="s">
        <v>783</v>
      </c>
      <c r="D40" s="851" t="s">
        <v>784</v>
      </c>
      <c r="E40" s="852">
        <v>0.46666666666666667</v>
      </c>
      <c r="F40" s="835"/>
      <c r="G40" s="853" t="s">
        <v>722</v>
      </c>
      <c r="H40" s="854">
        <v>15</v>
      </c>
      <c r="I40" s="855" t="s">
        <v>590</v>
      </c>
      <c r="J40" s="856"/>
      <c r="K40" s="857" t="s">
        <v>590</v>
      </c>
      <c r="L40" s="837">
        <f t="shared" ref="L40:L49" si="3">+J40+(H40*F40)</f>
        <v>0</v>
      </c>
      <c r="M40" s="858" t="s">
        <v>590</v>
      </c>
      <c r="N40" s="785">
        <f t="shared" ref="N40:N49" si="4">+L40*E40</f>
        <v>0</v>
      </c>
      <c r="O40" s="838"/>
      <c r="P40" s="809" t="s">
        <v>723</v>
      </c>
      <c r="Q40" s="841"/>
      <c r="R40" s="789" t="s">
        <v>755</v>
      </c>
      <c r="S40" s="748"/>
      <c r="T40" s="748"/>
      <c r="U40" s="748"/>
      <c r="V40" s="748"/>
      <c r="W40" s="748"/>
      <c r="X40" s="748"/>
      <c r="Y40" s="748"/>
      <c r="Z40" s="748"/>
      <c r="AA40" s="748"/>
      <c r="AB40" s="748"/>
      <c r="AC40" s="748"/>
      <c r="AD40" s="748"/>
      <c r="AE40" s="748"/>
      <c r="AF40" s="748"/>
      <c r="AG40" s="748"/>
      <c r="AH40" s="748"/>
    </row>
    <row r="41" spans="1:34" s="750" customFormat="1" ht="31.5" customHeight="1">
      <c r="A41" s="790"/>
      <c r="B41" s="773" t="s">
        <v>59</v>
      </c>
      <c r="C41" s="774" t="s">
        <v>785</v>
      </c>
      <c r="D41" s="851" t="s">
        <v>786</v>
      </c>
      <c r="E41" s="830">
        <v>0.55000000000000004</v>
      </c>
      <c r="F41" s="777"/>
      <c r="G41" s="778" t="s">
        <v>722</v>
      </c>
      <c r="H41" s="791">
        <v>10</v>
      </c>
      <c r="I41" s="829" t="s">
        <v>590</v>
      </c>
      <c r="J41" s="792"/>
      <c r="K41" s="782" t="s">
        <v>590</v>
      </c>
      <c r="L41" s="837">
        <f t="shared" si="3"/>
        <v>0</v>
      </c>
      <c r="M41" s="784" t="str">
        <f t="shared" ref="M41:M46" si="5">+K41</f>
        <v>PCS</v>
      </c>
      <c r="N41" s="785">
        <f t="shared" si="4"/>
        <v>0</v>
      </c>
      <c r="O41" s="786"/>
      <c r="P41" s="809" t="s">
        <v>723</v>
      </c>
      <c r="Q41" s="788"/>
      <c r="R41" s="789" t="s">
        <v>787</v>
      </c>
      <c r="S41" s="748"/>
      <c r="T41" s="748"/>
      <c r="U41" s="748"/>
      <c r="V41" s="748"/>
      <c r="W41" s="748"/>
      <c r="X41" s="748"/>
      <c r="Y41" s="748"/>
      <c r="Z41" s="748"/>
      <c r="AA41" s="748"/>
      <c r="AB41" s="748"/>
      <c r="AC41" s="748"/>
      <c r="AD41" s="748"/>
      <c r="AE41" s="748"/>
      <c r="AF41" s="748"/>
      <c r="AG41" s="748"/>
      <c r="AH41" s="748"/>
    </row>
    <row r="42" spans="1:34" s="750" customFormat="1" ht="31.5" customHeight="1">
      <c r="A42" s="790"/>
      <c r="B42" s="773" t="s">
        <v>58</v>
      </c>
      <c r="C42" s="774" t="s">
        <v>788</v>
      </c>
      <c r="D42" s="790" t="s">
        <v>789</v>
      </c>
      <c r="E42" s="830">
        <v>0.23</v>
      </c>
      <c r="F42" s="777"/>
      <c r="G42" s="778" t="s">
        <v>722</v>
      </c>
      <c r="H42" s="791">
        <v>10</v>
      </c>
      <c r="I42" s="829" t="s">
        <v>590</v>
      </c>
      <c r="J42" s="792"/>
      <c r="K42" s="782" t="s">
        <v>590</v>
      </c>
      <c r="L42" s="837">
        <f t="shared" si="3"/>
        <v>0</v>
      </c>
      <c r="M42" s="784" t="str">
        <f t="shared" si="5"/>
        <v>PCS</v>
      </c>
      <c r="N42" s="785">
        <f t="shared" si="4"/>
        <v>0</v>
      </c>
      <c r="O42" s="786"/>
      <c r="P42" s="809" t="s">
        <v>723</v>
      </c>
      <c r="Q42" s="788"/>
      <c r="R42" s="789" t="s">
        <v>787</v>
      </c>
      <c r="S42" s="748"/>
      <c r="T42" s="748"/>
      <c r="U42" s="748"/>
      <c r="V42" s="748"/>
      <c r="W42" s="748"/>
      <c r="X42" s="748"/>
      <c r="Y42" s="748"/>
      <c r="Z42" s="748"/>
      <c r="AA42" s="748"/>
      <c r="AB42" s="748"/>
      <c r="AC42" s="748"/>
      <c r="AD42" s="748"/>
      <c r="AE42" s="748"/>
      <c r="AF42" s="748"/>
      <c r="AG42" s="748"/>
      <c r="AH42" s="748"/>
    </row>
    <row r="43" spans="1:34" s="750" customFormat="1" ht="31.5" customHeight="1">
      <c r="A43" s="790"/>
      <c r="B43" s="773" t="s">
        <v>55</v>
      </c>
      <c r="C43" s="774" t="s">
        <v>790</v>
      </c>
      <c r="D43" s="790" t="s">
        <v>791</v>
      </c>
      <c r="E43" s="776">
        <v>0.26500000000000001</v>
      </c>
      <c r="F43" s="777"/>
      <c r="G43" s="778" t="s">
        <v>722</v>
      </c>
      <c r="H43" s="791">
        <v>20</v>
      </c>
      <c r="I43" s="829" t="s">
        <v>590</v>
      </c>
      <c r="J43" s="792"/>
      <c r="K43" s="782" t="s">
        <v>590</v>
      </c>
      <c r="L43" s="837">
        <f t="shared" si="3"/>
        <v>0</v>
      </c>
      <c r="M43" s="784" t="str">
        <f t="shared" si="5"/>
        <v>PCS</v>
      </c>
      <c r="N43" s="785">
        <f t="shared" si="4"/>
        <v>0</v>
      </c>
      <c r="O43" s="786"/>
      <c r="P43" s="809" t="s">
        <v>723</v>
      </c>
      <c r="Q43" s="788"/>
      <c r="R43" s="789" t="s">
        <v>787</v>
      </c>
      <c r="S43" s="748"/>
      <c r="T43" s="748"/>
      <c r="U43" s="748"/>
      <c r="V43" s="748"/>
      <c r="W43" s="748"/>
      <c r="X43" s="748"/>
      <c r="Y43" s="748"/>
      <c r="Z43" s="748"/>
      <c r="AA43" s="748"/>
      <c r="AB43" s="748"/>
      <c r="AC43" s="748"/>
      <c r="AD43" s="748"/>
      <c r="AE43" s="748"/>
      <c r="AF43" s="748"/>
      <c r="AG43" s="748"/>
      <c r="AH43" s="748"/>
    </row>
    <row r="44" spans="1:34" s="750" customFormat="1" ht="31.5" customHeight="1">
      <c r="A44" s="790"/>
      <c r="B44" s="773" t="s">
        <v>792</v>
      </c>
      <c r="C44" s="774" t="s">
        <v>793</v>
      </c>
      <c r="D44" s="790" t="s">
        <v>794</v>
      </c>
      <c r="E44" s="830">
        <v>0.28999999999999998</v>
      </c>
      <c r="F44" s="777"/>
      <c r="G44" s="778" t="s">
        <v>722</v>
      </c>
      <c r="H44" s="791">
        <v>30</v>
      </c>
      <c r="I44" s="829" t="s">
        <v>590</v>
      </c>
      <c r="J44" s="792"/>
      <c r="K44" s="782" t="s">
        <v>590</v>
      </c>
      <c r="L44" s="837">
        <f t="shared" si="3"/>
        <v>0</v>
      </c>
      <c r="M44" s="784" t="str">
        <f t="shared" si="5"/>
        <v>PCS</v>
      </c>
      <c r="N44" s="785">
        <f t="shared" si="4"/>
        <v>0</v>
      </c>
      <c r="O44" s="786"/>
      <c r="P44" s="809" t="s">
        <v>723</v>
      </c>
      <c r="Q44" s="788"/>
      <c r="R44" s="789" t="s">
        <v>787</v>
      </c>
      <c r="S44" s="748"/>
      <c r="T44" s="748"/>
      <c r="U44" s="748"/>
      <c r="V44" s="748"/>
      <c r="W44" s="748"/>
      <c r="X44" s="748"/>
      <c r="Y44" s="748"/>
      <c r="Z44" s="748"/>
      <c r="AA44" s="748"/>
      <c r="AB44" s="748"/>
      <c r="AC44" s="748"/>
      <c r="AD44" s="748"/>
      <c r="AE44" s="748"/>
      <c r="AF44" s="748"/>
      <c r="AG44" s="748"/>
      <c r="AH44" s="748"/>
    </row>
    <row r="45" spans="1:34" s="750" customFormat="1" ht="31.5" customHeight="1">
      <c r="A45" s="790"/>
      <c r="B45" s="773" t="s">
        <v>94</v>
      </c>
      <c r="C45" s="774" t="s">
        <v>795</v>
      </c>
      <c r="D45" s="790" t="s">
        <v>796</v>
      </c>
      <c r="E45" s="830">
        <v>0.45</v>
      </c>
      <c r="F45" s="777"/>
      <c r="G45" s="778" t="s">
        <v>722</v>
      </c>
      <c r="H45" s="791">
        <v>15</v>
      </c>
      <c r="I45" s="829" t="s">
        <v>590</v>
      </c>
      <c r="J45" s="792"/>
      <c r="K45" s="782" t="s">
        <v>590</v>
      </c>
      <c r="L45" s="837">
        <f t="shared" si="3"/>
        <v>0</v>
      </c>
      <c r="M45" s="784" t="str">
        <f t="shared" si="5"/>
        <v>PCS</v>
      </c>
      <c r="N45" s="785">
        <f t="shared" si="4"/>
        <v>0</v>
      </c>
      <c r="O45" s="786"/>
      <c r="P45" s="809" t="s">
        <v>723</v>
      </c>
      <c r="Q45" s="788"/>
      <c r="R45" s="789" t="s">
        <v>797</v>
      </c>
      <c r="S45" s="748"/>
      <c r="T45" s="748"/>
      <c r="U45" s="748"/>
      <c r="V45" s="748"/>
      <c r="W45" s="748"/>
      <c r="X45" s="748"/>
      <c r="Y45" s="748"/>
      <c r="Z45" s="748"/>
      <c r="AA45" s="748"/>
      <c r="AB45" s="748"/>
      <c r="AC45" s="748"/>
      <c r="AD45" s="748"/>
      <c r="AE45" s="748"/>
      <c r="AF45" s="748"/>
      <c r="AG45" s="748"/>
      <c r="AH45" s="748"/>
    </row>
    <row r="46" spans="1:34" s="750" customFormat="1" ht="31.5" customHeight="1">
      <c r="A46" s="790"/>
      <c r="B46" s="773" t="s">
        <v>798</v>
      </c>
      <c r="C46" s="774" t="s">
        <v>799</v>
      </c>
      <c r="D46" s="790" t="s">
        <v>800</v>
      </c>
      <c r="E46" s="830">
        <v>0.98</v>
      </c>
      <c r="F46" s="777"/>
      <c r="G46" s="778" t="s">
        <v>722</v>
      </c>
      <c r="H46" s="791">
        <v>10</v>
      </c>
      <c r="I46" s="780" t="s">
        <v>590</v>
      </c>
      <c r="J46" s="792"/>
      <c r="K46" s="782" t="s">
        <v>590</v>
      </c>
      <c r="L46" s="837">
        <f t="shared" si="3"/>
        <v>0</v>
      </c>
      <c r="M46" s="784" t="str">
        <f t="shared" si="5"/>
        <v>PCS</v>
      </c>
      <c r="N46" s="785">
        <f t="shared" si="4"/>
        <v>0</v>
      </c>
      <c r="O46" s="786"/>
      <c r="P46" s="809" t="s">
        <v>723</v>
      </c>
      <c r="Q46" s="788"/>
      <c r="R46" s="789" t="s">
        <v>731</v>
      </c>
      <c r="S46" s="748"/>
      <c r="T46" s="748"/>
      <c r="U46" s="748"/>
      <c r="V46" s="748"/>
      <c r="W46" s="748"/>
      <c r="X46" s="748"/>
      <c r="Y46" s="748"/>
      <c r="Z46" s="748"/>
      <c r="AA46" s="748"/>
      <c r="AB46" s="748"/>
      <c r="AC46" s="748"/>
      <c r="AD46" s="748"/>
      <c r="AE46" s="748"/>
      <c r="AF46" s="748"/>
      <c r="AG46" s="748"/>
      <c r="AH46" s="748"/>
    </row>
    <row r="47" spans="1:34" s="750" customFormat="1" ht="31.5" customHeight="1">
      <c r="A47" s="790"/>
      <c r="B47" s="773" t="s">
        <v>801</v>
      </c>
      <c r="C47" s="774" t="s">
        <v>802</v>
      </c>
      <c r="D47" s="790" t="s">
        <v>803</v>
      </c>
      <c r="E47" s="830">
        <v>4.8</v>
      </c>
      <c r="F47" s="777"/>
      <c r="G47" s="778" t="s">
        <v>722</v>
      </c>
      <c r="H47" s="791">
        <v>1</v>
      </c>
      <c r="I47" s="780" t="s">
        <v>596</v>
      </c>
      <c r="J47" s="792"/>
      <c r="K47" s="803" t="str">
        <f>+I47</f>
        <v>KG</v>
      </c>
      <c r="L47" s="837">
        <f t="shared" si="3"/>
        <v>0</v>
      </c>
      <c r="M47" s="784" t="s">
        <v>596</v>
      </c>
      <c r="N47" s="785">
        <f t="shared" si="4"/>
        <v>0</v>
      </c>
      <c r="O47" s="786"/>
      <c r="P47" s="809" t="s">
        <v>723</v>
      </c>
      <c r="Q47" s="788"/>
      <c r="R47" s="789" t="s">
        <v>797</v>
      </c>
      <c r="S47" s="748"/>
      <c r="T47" s="748"/>
      <c r="U47" s="748"/>
      <c r="V47" s="748"/>
      <c r="W47" s="748"/>
      <c r="X47" s="748"/>
      <c r="Y47" s="748"/>
      <c r="Z47" s="748"/>
      <c r="AA47" s="748"/>
      <c r="AB47" s="748"/>
      <c r="AC47" s="748"/>
      <c r="AD47" s="748"/>
      <c r="AE47" s="748"/>
      <c r="AF47" s="748"/>
      <c r="AG47" s="748"/>
      <c r="AH47" s="748"/>
    </row>
    <row r="48" spans="1:34" s="750" customFormat="1" ht="31.5" customHeight="1">
      <c r="A48" s="851"/>
      <c r="B48" s="773" t="s">
        <v>57</v>
      </c>
      <c r="C48" s="774" t="s">
        <v>804</v>
      </c>
      <c r="D48" s="790" t="s">
        <v>805</v>
      </c>
      <c r="E48" s="830">
        <v>0.33</v>
      </c>
      <c r="F48" s="777"/>
      <c r="G48" s="778" t="s">
        <v>722</v>
      </c>
      <c r="H48" s="791">
        <v>33</v>
      </c>
      <c r="I48" s="780" t="s">
        <v>590</v>
      </c>
      <c r="J48" s="792"/>
      <c r="K48" s="782" t="s">
        <v>590</v>
      </c>
      <c r="L48" s="837">
        <f t="shared" si="3"/>
        <v>0</v>
      </c>
      <c r="M48" s="784" t="str">
        <f>+K48</f>
        <v>PCS</v>
      </c>
      <c r="N48" s="785">
        <f t="shared" si="4"/>
        <v>0</v>
      </c>
      <c r="O48" s="786"/>
      <c r="P48" s="809" t="s">
        <v>723</v>
      </c>
      <c r="Q48" s="788"/>
      <c r="R48" s="789" t="s">
        <v>797</v>
      </c>
      <c r="S48" s="748"/>
      <c r="T48" s="748"/>
      <c r="U48" s="748"/>
      <c r="V48" s="748"/>
      <c r="W48" s="748"/>
      <c r="X48" s="748"/>
      <c r="Y48" s="748"/>
      <c r="Z48" s="748"/>
      <c r="AA48" s="748"/>
      <c r="AB48" s="748"/>
      <c r="AC48" s="748"/>
      <c r="AD48" s="748"/>
      <c r="AE48" s="748"/>
      <c r="AF48" s="748"/>
      <c r="AG48" s="748"/>
      <c r="AH48" s="748"/>
    </row>
    <row r="49" spans="1:34" s="750" customFormat="1" ht="31.5" customHeight="1">
      <c r="A49" s="851"/>
      <c r="B49" s="773" t="s">
        <v>56</v>
      </c>
      <c r="C49" s="774" t="s">
        <v>806</v>
      </c>
      <c r="D49" s="859" t="s">
        <v>807</v>
      </c>
      <c r="E49" s="844">
        <v>0.26</v>
      </c>
      <c r="F49" s="845"/>
      <c r="G49" s="778" t="s">
        <v>722</v>
      </c>
      <c r="H49" s="791">
        <v>36</v>
      </c>
      <c r="I49" s="780" t="s">
        <v>590</v>
      </c>
      <c r="J49" s="846"/>
      <c r="K49" s="782" t="s">
        <v>590</v>
      </c>
      <c r="L49" s="837">
        <f t="shared" si="3"/>
        <v>0</v>
      </c>
      <c r="M49" s="784" t="str">
        <f>+K49</f>
        <v>PCS</v>
      </c>
      <c r="N49" s="785">
        <f t="shared" si="4"/>
        <v>0</v>
      </c>
      <c r="O49" s="847"/>
      <c r="P49" s="809"/>
      <c r="Q49" s="848"/>
      <c r="R49" s="789"/>
      <c r="S49" s="748"/>
      <c r="T49" s="748"/>
      <c r="U49" s="748"/>
      <c r="V49" s="748"/>
      <c r="W49" s="748"/>
      <c r="X49" s="748"/>
      <c r="Y49" s="748"/>
      <c r="Z49" s="748"/>
      <c r="AA49" s="748"/>
      <c r="AB49" s="748"/>
      <c r="AC49" s="748"/>
      <c r="AD49" s="748"/>
      <c r="AE49" s="748"/>
      <c r="AF49" s="748"/>
      <c r="AG49" s="748"/>
      <c r="AH49" s="748"/>
    </row>
    <row r="50" spans="1:34" s="750" customFormat="1" ht="31.5" customHeight="1" thickBot="1">
      <c r="A50" s="860"/>
      <c r="B50" s="861"/>
      <c r="C50" s="862"/>
      <c r="D50" s="863"/>
      <c r="E50" s="864"/>
      <c r="F50" s="865"/>
      <c r="G50" s="778"/>
      <c r="H50" s="866"/>
      <c r="I50" s="802"/>
      <c r="J50" s="846"/>
      <c r="K50" s="803"/>
      <c r="L50" s="783"/>
      <c r="M50" s="804"/>
      <c r="N50" s="785"/>
      <c r="O50" s="867"/>
      <c r="P50" s="787"/>
      <c r="Q50" s="868"/>
      <c r="R50" s="789"/>
      <c r="S50" s="748"/>
      <c r="T50" s="748"/>
      <c r="U50" s="748"/>
      <c r="V50" s="748"/>
      <c r="W50" s="748"/>
      <c r="X50" s="748"/>
      <c r="Y50" s="748"/>
      <c r="Z50" s="748"/>
      <c r="AA50" s="748"/>
      <c r="AB50" s="748"/>
      <c r="AC50" s="748"/>
      <c r="AD50" s="748"/>
      <c r="AE50" s="748"/>
      <c r="AF50" s="748"/>
      <c r="AG50" s="748"/>
      <c r="AH50" s="748"/>
    </row>
    <row r="51" spans="1:34" ht="31.5" customHeight="1" thickBot="1">
      <c r="A51" s="1126" t="s">
        <v>808</v>
      </c>
      <c r="B51" s="1127"/>
      <c r="C51" s="1127"/>
      <c r="D51" s="1128"/>
      <c r="E51" s="1228"/>
      <c r="F51" s="1215"/>
      <c r="G51" s="1215"/>
      <c r="H51" s="1216"/>
      <c r="I51" s="1216"/>
      <c r="J51" s="1215"/>
      <c r="K51" s="1215"/>
      <c r="L51" s="1216"/>
      <c r="M51" s="1216"/>
      <c r="N51" s="1217"/>
      <c r="O51" s="1127"/>
      <c r="P51" s="1127"/>
      <c r="Q51" s="1127"/>
      <c r="R51" s="1129"/>
    </row>
    <row r="52" spans="1:34" ht="31.5" customHeight="1">
      <c r="A52" s="772"/>
      <c r="B52" s="869" t="s">
        <v>809</v>
      </c>
      <c r="C52" s="870" t="s">
        <v>810</v>
      </c>
      <c r="D52" s="871" t="s">
        <v>740</v>
      </c>
      <c r="E52" s="776">
        <v>39</v>
      </c>
      <c r="F52" s="845"/>
      <c r="G52" s="778" t="s">
        <v>722</v>
      </c>
      <c r="H52" s="779">
        <v>1</v>
      </c>
      <c r="I52" s="872" t="s">
        <v>722</v>
      </c>
      <c r="J52" s="846"/>
      <c r="K52" s="803"/>
      <c r="L52" s="837">
        <f>+J52+(H52*F52)</f>
        <v>0</v>
      </c>
      <c r="M52" s="804" t="str">
        <f>+G52</f>
        <v>PKT</v>
      </c>
      <c r="N52" s="785">
        <f>+L52*E52</f>
        <v>0</v>
      </c>
      <c r="O52" s="847"/>
      <c r="P52" s="809" t="s">
        <v>723</v>
      </c>
      <c r="Q52" s="878"/>
      <c r="R52" s="879"/>
    </row>
    <row r="53" spans="1:34" ht="31.5" customHeight="1">
      <c r="A53" s="790"/>
      <c r="B53" s="773" t="s">
        <v>811</v>
      </c>
      <c r="C53" s="773" t="s">
        <v>812</v>
      </c>
      <c r="D53" s="873" t="s">
        <v>740</v>
      </c>
      <c r="E53" s="776">
        <v>23</v>
      </c>
      <c r="F53" s="777"/>
      <c r="G53" s="778" t="s">
        <v>722</v>
      </c>
      <c r="H53" s="791">
        <v>1</v>
      </c>
      <c r="I53" s="829" t="str">
        <f>+G53</f>
        <v>PKT</v>
      </c>
      <c r="J53" s="792"/>
      <c r="K53" s="803"/>
      <c r="L53" s="837">
        <f>+J53+(H53*F53)</f>
        <v>0</v>
      </c>
      <c r="M53" s="804" t="str">
        <f>+G53</f>
        <v>PKT</v>
      </c>
      <c r="N53" s="785">
        <f>+L53*E53</f>
        <v>0</v>
      </c>
      <c r="O53" s="786"/>
      <c r="P53" s="809" t="s">
        <v>723</v>
      </c>
      <c r="Q53" s="880"/>
      <c r="R53" s="881"/>
    </row>
    <row r="54" spans="1:34" s="750" customFormat="1" ht="31.5" customHeight="1">
      <c r="A54" s="790"/>
      <c r="B54" s="773" t="s">
        <v>813</v>
      </c>
      <c r="C54" s="874" t="s">
        <v>814</v>
      </c>
      <c r="D54" s="873" t="s">
        <v>815</v>
      </c>
      <c r="E54" s="776">
        <v>11.5</v>
      </c>
      <c r="F54" s="777"/>
      <c r="G54" s="827" t="s">
        <v>722</v>
      </c>
      <c r="H54" s="828">
        <v>1</v>
      </c>
      <c r="I54" s="829" t="str">
        <f>+G54</f>
        <v>PKT</v>
      </c>
      <c r="J54" s="792"/>
      <c r="K54" s="803"/>
      <c r="L54" s="837">
        <f>+J54+(H54*F54)</f>
        <v>0</v>
      </c>
      <c r="M54" s="804" t="str">
        <f>+G54</f>
        <v>PKT</v>
      </c>
      <c r="N54" s="785">
        <f>+L54*E54</f>
        <v>0</v>
      </c>
      <c r="O54" s="786"/>
      <c r="P54" s="809" t="s">
        <v>723</v>
      </c>
      <c r="Q54" s="880"/>
      <c r="R54" s="881"/>
      <c r="S54" s="748"/>
      <c r="T54" s="748"/>
      <c r="U54" s="748"/>
      <c r="V54" s="748"/>
      <c r="W54" s="748"/>
      <c r="X54" s="748"/>
      <c r="Y54" s="748"/>
      <c r="Z54" s="748"/>
      <c r="AA54" s="748"/>
      <c r="AB54" s="748"/>
      <c r="AC54" s="748"/>
      <c r="AD54" s="748"/>
      <c r="AE54" s="748"/>
      <c r="AF54" s="748"/>
      <c r="AG54" s="748"/>
      <c r="AH54" s="748"/>
    </row>
    <row r="55" spans="1:34" s="750" customFormat="1" ht="31.5" customHeight="1">
      <c r="A55" s="790"/>
      <c r="B55" s="875" t="s">
        <v>816</v>
      </c>
      <c r="C55" s="876" t="s">
        <v>817</v>
      </c>
      <c r="D55" s="873" t="s">
        <v>818</v>
      </c>
      <c r="E55" s="776">
        <v>48</v>
      </c>
      <c r="F55" s="777"/>
      <c r="G55" s="827" t="s">
        <v>819</v>
      </c>
      <c r="H55" s="828">
        <v>1</v>
      </c>
      <c r="I55" s="829" t="str">
        <f>+G55</f>
        <v>TUB</v>
      </c>
      <c r="J55" s="792"/>
      <c r="K55" s="803"/>
      <c r="L55" s="837">
        <f>+J55+(H55*F55)</f>
        <v>0</v>
      </c>
      <c r="M55" s="804" t="str">
        <f>+G55</f>
        <v>TUB</v>
      </c>
      <c r="N55" s="785">
        <f>+L55*E55</f>
        <v>0</v>
      </c>
      <c r="O55" s="786"/>
      <c r="P55" s="809" t="s">
        <v>723</v>
      </c>
      <c r="Q55" s="883"/>
      <c r="R55" s="797"/>
      <c r="S55" s="748"/>
      <c r="T55" s="748"/>
      <c r="U55" s="748"/>
      <c r="V55" s="748"/>
      <c r="W55" s="748"/>
      <c r="X55" s="748"/>
      <c r="Y55" s="748"/>
      <c r="Z55" s="748"/>
      <c r="AA55" s="748"/>
      <c r="AB55" s="748"/>
      <c r="AC55" s="748"/>
      <c r="AD55" s="748"/>
      <c r="AE55" s="748"/>
      <c r="AF55" s="748"/>
      <c r="AG55" s="748"/>
      <c r="AH55" s="748"/>
    </row>
    <row r="56" spans="1:34" ht="31.5" customHeight="1" thickBot="1">
      <c r="A56" s="790"/>
      <c r="B56" s="773"/>
      <c r="C56" s="773"/>
      <c r="D56" s="873"/>
      <c r="E56" s="830"/>
      <c r="F56" s="777"/>
      <c r="G56" s="827"/>
      <c r="H56" s="828"/>
      <c r="I56" s="829"/>
      <c r="J56" s="792"/>
      <c r="K56" s="793"/>
      <c r="L56" s="820"/>
      <c r="M56" s="794"/>
      <c r="N56" s="821"/>
      <c r="O56" s="786"/>
      <c r="P56" s="805"/>
      <c r="Q56" s="788"/>
      <c r="R56" s="839"/>
    </row>
    <row r="57" spans="1:34" ht="31.5" customHeight="1" thickBot="1">
      <c r="A57" s="1126" t="s">
        <v>820</v>
      </c>
      <c r="B57" s="1127"/>
      <c r="C57" s="1127"/>
      <c r="D57" s="1128"/>
      <c r="E57" s="1228"/>
      <c r="F57" s="1215"/>
      <c r="G57" s="1215"/>
      <c r="H57" s="1216"/>
      <c r="I57" s="1216"/>
      <c r="J57" s="1215"/>
      <c r="K57" s="1215"/>
      <c r="L57" s="1216"/>
      <c r="M57" s="1216"/>
      <c r="N57" s="1217"/>
      <c r="O57" s="1127"/>
      <c r="P57" s="1127"/>
      <c r="Q57" s="1127"/>
      <c r="R57" s="1129"/>
    </row>
    <row r="58" spans="1:34" s="750" customFormat="1" ht="31.5" customHeight="1">
      <c r="A58" s="772"/>
      <c r="B58" s="842" t="s">
        <v>821</v>
      </c>
      <c r="C58" s="842" t="s">
        <v>822</v>
      </c>
      <c r="D58" s="873" t="s">
        <v>823</v>
      </c>
      <c r="E58" s="877">
        <v>1.5</v>
      </c>
      <c r="F58" s="845"/>
      <c r="G58" s="778" t="s">
        <v>722</v>
      </c>
      <c r="H58" s="779">
        <v>1</v>
      </c>
      <c r="I58" s="872" t="s">
        <v>722</v>
      </c>
      <c r="J58" s="846"/>
      <c r="K58" s="803"/>
      <c r="L58" s="783">
        <f t="shared" ref="L58:L63" si="6">+J58+(+H58*F58)</f>
        <v>0</v>
      </c>
      <c r="M58" s="804" t="s">
        <v>722</v>
      </c>
      <c r="N58" s="785">
        <f t="shared" ref="N58:N63" si="7">+L58*E58</f>
        <v>0</v>
      </c>
      <c r="O58" s="847"/>
      <c r="P58" s="809" t="s">
        <v>723</v>
      </c>
      <c r="Q58" s="878"/>
      <c r="R58" s="879"/>
      <c r="S58" s="748"/>
      <c r="T58" s="748"/>
      <c r="U58" s="748"/>
      <c r="V58" s="748"/>
      <c r="W58" s="748"/>
      <c r="X58" s="748"/>
      <c r="Y58" s="748"/>
      <c r="Z58" s="748"/>
      <c r="AA58" s="748"/>
      <c r="AB58" s="748"/>
      <c r="AC58" s="748"/>
      <c r="AD58" s="748"/>
      <c r="AE58" s="748"/>
      <c r="AF58" s="748"/>
      <c r="AG58" s="748"/>
      <c r="AH58" s="748"/>
    </row>
    <row r="59" spans="1:34" s="750" customFormat="1" ht="31.5" customHeight="1">
      <c r="A59" s="790"/>
      <c r="B59" s="773" t="s">
        <v>824</v>
      </c>
      <c r="C59" s="773" t="s">
        <v>825</v>
      </c>
      <c r="D59" s="873" t="s">
        <v>823</v>
      </c>
      <c r="E59" s="776">
        <v>1.7</v>
      </c>
      <c r="F59" s="777"/>
      <c r="G59" s="778" t="s">
        <v>722</v>
      </c>
      <c r="H59" s="791">
        <v>1</v>
      </c>
      <c r="I59" s="829" t="s">
        <v>722</v>
      </c>
      <c r="J59" s="846"/>
      <c r="K59" s="803"/>
      <c r="L59" s="783">
        <f t="shared" si="6"/>
        <v>0</v>
      </c>
      <c r="M59" s="804" t="s">
        <v>722</v>
      </c>
      <c r="N59" s="785">
        <f t="shared" si="7"/>
        <v>0</v>
      </c>
      <c r="O59" s="786"/>
      <c r="P59" s="809" t="s">
        <v>723</v>
      </c>
      <c r="Q59" s="880"/>
      <c r="R59" s="881"/>
      <c r="S59" s="748"/>
      <c r="T59" s="748"/>
      <c r="U59" s="748"/>
      <c r="V59" s="748"/>
      <c r="W59" s="748"/>
      <c r="X59" s="748"/>
      <c r="Y59" s="748"/>
      <c r="Z59" s="748"/>
      <c r="AA59" s="748"/>
      <c r="AB59" s="748"/>
      <c r="AC59" s="748"/>
      <c r="AD59" s="748"/>
      <c r="AE59" s="748"/>
      <c r="AF59" s="748"/>
      <c r="AG59" s="748"/>
      <c r="AH59" s="748"/>
    </row>
    <row r="60" spans="1:34" s="750" customFormat="1" ht="31.5" customHeight="1">
      <c r="A60" s="790"/>
      <c r="B60" s="849" t="s">
        <v>826</v>
      </c>
      <c r="C60" s="849" t="s">
        <v>827</v>
      </c>
      <c r="D60" s="882" t="s">
        <v>828</v>
      </c>
      <c r="E60" s="852">
        <v>6.666666666666667</v>
      </c>
      <c r="F60" s="835"/>
      <c r="G60" s="778" t="s">
        <v>722</v>
      </c>
      <c r="H60" s="791">
        <v>1</v>
      </c>
      <c r="I60" s="829" t="s">
        <v>722</v>
      </c>
      <c r="J60" s="846"/>
      <c r="K60" s="803"/>
      <c r="L60" s="783">
        <f t="shared" si="6"/>
        <v>0</v>
      </c>
      <c r="M60" s="804" t="str">
        <f>+G60</f>
        <v>PKT</v>
      </c>
      <c r="N60" s="785">
        <f t="shared" si="7"/>
        <v>0</v>
      </c>
      <c r="O60" s="838"/>
      <c r="P60" s="809" t="s">
        <v>723</v>
      </c>
      <c r="Q60" s="880"/>
      <c r="R60" s="881"/>
      <c r="S60" s="748"/>
      <c r="T60" s="748"/>
      <c r="U60" s="748"/>
      <c r="V60" s="748"/>
      <c r="W60" s="748"/>
      <c r="X60" s="748"/>
      <c r="Y60" s="748"/>
      <c r="Z60" s="748"/>
      <c r="AA60" s="748"/>
      <c r="AB60" s="748"/>
      <c r="AC60" s="748"/>
      <c r="AD60" s="748"/>
      <c r="AE60" s="748"/>
      <c r="AF60" s="748"/>
      <c r="AG60" s="748"/>
      <c r="AH60" s="748"/>
    </row>
    <row r="61" spans="1:34" s="750" customFormat="1" ht="31.5" customHeight="1">
      <c r="A61" s="790"/>
      <c r="B61" s="773" t="s">
        <v>829</v>
      </c>
      <c r="C61" s="773" t="s">
        <v>830</v>
      </c>
      <c r="D61" s="873" t="s">
        <v>831</v>
      </c>
      <c r="E61" s="830">
        <v>0.9</v>
      </c>
      <c r="F61" s="777"/>
      <c r="G61" s="778" t="s">
        <v>722</v>
      </c>
      <c r="H61" s="791">
        <v>12</v>
      </c>
      <c r="I61" s="829" t="s">
        <v>590</v>
      </c>
      <c r="J61" s="846"/>
      <c r="K61" s="803" t="str">
        <f>+M61</f>
        <v>PCS</v>
      </c>
      <c r="L61" s="783">
        <f t="shared" si="6"/>
        <v>0</v>
      </c>
      <c r="M61" s="804" t="s">
        <v>590</v>
      </c>
      <c r="N61" s="785">
        <f t="shared" si="7"/>
        <v>0</v>
      </c>
      <c r="O61" s="786"/>
      <c r="P61" s="809" t="s">
        <v>723</v>
      </c>
      <c r="Q61" s="880"/>
      <c r="R61" s="881"/>
      <c r="S61" s="748"/>
      <c r="T61" s="748"/>
      <c r="U61" s="748"/>
      <c r="V61" s="748"/>
      <c r="W61" s="748"/>
      <c r="X61" s="748"/>
      <c r="Y61" s="748"/>
      <c r="Z61" s="748"/>
      <c r="AA61" s="748"/>
      <c r="AB61" s="748"/>
      <c r="AC61" s="748"/>
      <c r="AD61" s="748"/>
      <c r="AE61" s="748"/>
      <c r="AF61" s="748"/>
      <c r="AG61" s="748"/>
      <c r="AH61" s="748"/>
    </row>
    <row r="62" spans="1:34" s="750" customFormat="1" ht="31.5" customHeight="1">
      <c r="A62" s="790"/>
      <c r="B62" s="773" t="s">
        <v>832</v>
      </c>
      <c r="C62" s="773" t="s">
        <v>833</v>
      </c>
      <c r="D62" s="873" t="s">
        <v>834</v>
      </c>
      <c r="E62" s="776">
        <v>2.5</v>
      </c>
      <c r="F62" s="777"/>
      <c r="G62" s="778" t="s">
        <v>722</v>
      </c>
      <c r="H62" s="791">
        <v>1</v>
      </c>
      <c r="I62" s="829" t="s">
        <v>722</v>
      </c>
      <c r="J62" s="846"/>
      <c r="K62" s="803"/>
      <c r="L62" s="783">
        <f t="shared" si="6"/>
        <v>0</v>
      </c>
      <c r="M62" s="804" t="str">
        <f>+G62</f>
        <v>PKT</v>
      </c>
      <c r="N62" s="785">
        <f t="shared" si="7"/>
        <v>0</v>
      </c>
      <c r="O62" s="786"/>
      <c r="P62" s="809" t="s">
        <v>723</v>
      </c>
      <c r="Q62" s="880"/>
      <c r="R62" s="881"/>
      <c r="S62" s="748"/>
      <c r="T62" s="748"/>
      <c r="U62" s="748"/>
      <c r="V62" s="748"/>
      <c r="W62" s="748"/>
      <c r="X62" s="748"/>
      <c r="Y62" s="748"/>
      <c r="Z62" s="748"/>
      <c r="AA62" s="748"/>
      <c r="AB62" s="748"/>
      <c r="AC62" s="748"/>
      <c r="AD62" s="748"/>
      <c r="AE62" s="748"/>
      <c r="AF62" s="748"/>
      <c r="AG62" s="748"/>
      <c r="AH62" s="748"/>
    </row>
    <row r="63" spans="1:34" s="750" customFormat="1" ht="31.5" customHeight="1">
      <c r="A63" s="790"/>
      <c r="B63" s="773" t="s">
        <v>835</v>
      </c>
      <c r="C63" s="773" t="s">
        <v>836</v>
      </c>
      <c r="D63" s="873" t="s">
        <v>837</v>
      </c>
      <c r="E63" s="830">
        <v>1.1000000000000001</v>
      </c>
      <c r="F63" s="777"/>
      <c r="G63" s="778" t="s">
        <v>722</v>
      </c>
      <c r="H63" s="791">
        <v>1</v>
      </c>
      <c r="I63" s="780" t="s">
        <v>722</v>
      </c>
      <c r="J63" s="846"/>
      <c r="K63" s="803"/>
      <c r="L63" s="783">
        <f t="shared" si="6"/>
        <v>0</v>
      </c>
      <c r="M63" s="804" t="str">
        <f>+G63</f>
        <v>PKT</v>
      </c>
      <c r="N63" s="785">
        <f t="shared" si="7"/>
        <v>0</v>
      </c>
      <c r="O63" s="786"/>
      <c r="P63" s="809" t="s">
        <v>723</v>
      </c>
      <c r="Q63" s="883"/>
      <c r="R63" s="797"/>
      <c r="S63" s="748"/>
      <c r="T63" s="748"/>
      <c r="U63" s="748"/>
      <c r="V63" s="748"/>
      <c r="W63" s="748"/>
      <c r="X63" s="748"/>
      <c r="Y63" s="748"/>
      <c r="Z63" s="748"/>
      <c r="AA63" s="748"/>
      <c r="AB63" s="748"/>
      <c r="AC63" s="748"/>
      <c r="AD63" s="748"/>
      <c r="AE63" s="748"/>
      <c r="AF63" s="748"/>
      <c r="AG63" s="748"/>
      <c r="AH63" s="748"/>
    </row>
    <row r="64" spans="1:34" s="750" customFormat="1" ht="31.5" customHeight="1" thickBot="1">
      <c r="A64" s="790"/>
      <c r="B64" s="849"/>
      <c r="C64" s="849"/>
      <c r="D64" s="882"/>
      <c r="E64" s="852"/>
      <c r="F64" s="835"/>
      <c r="G64" s="884"/>
      <c r="H64" s="885"/>
      <c r="I64" s="855"/>
      <c r="J64" s="792"/>
      <c r="K64" s="793"/>
      <c r="L64" s="820"/>
      <c r="M64" s="794"/>
      <c r="N64" s="821"/>
      <c r="O64" s="838"/>
      <c r="P64" s="886"/>
      <c r="Q64" s="841"/>
      <c r="R64" s="887"/>
      <c r="S64" s="748"/>
      <c r="T64" s="748"/>
      <c r="U64" s="748"/>
      <c r="V64" s="748"/>
      <c r="W64" s="748"/>
      <c r="X64" s="748"/>
      <c r="Y64" s="748"/>
      <c r="Z64" s="748"/>
      <c r="AA64" s="748"/>
      <c r="AB64" s="748"/>
      <c r="AC64" s="748"/>
      <c r="AD64" s="748"/>
      <c r="AE64" s="748"/>
      <c r="AF64" s="748"/>
      <c r="AG64" s="748"/>
      <c r="AH64" s="748"/>
    </row>
    <row r="65" spans="1:34" s="750" customFormat="1" ht="31.5" customHeight="1" thickBot="1">
      <c r="A65" s="1126" t="s">
        <v>838</v>
      </c>
      <c r="B65" s="1127"/>
      <c r="C65" s="1127"/>
      <c r="D65" s="1128"/>
      <c r="E65" s="1228"/>
      <c r="F65" s="1215"/>
      <c r="G65" s="1215"/>
      <c r="H65" s="1216"/>
      <c r="I65" s="1216"/>
      <c r="J65" s="1215"/>
      <c r="K65" s="1215"/>
      <c r="L65" s="1216"/>
      <c r="M65" s="1216"/>
      <c r="N65" s="1217"/>
      <c r="O65" s="1127"/>
      <c r="P65" s="1127"/>
      <c r="Q65" s="1127"/>
      <c r="R65" s="1129"/>
      <c r="S65" s="748"/>
      <c r="T65" s="748"/>
      <c r="U65" s="748"/>
      <c r="V65" s="748"/>
      <c r="W65" s="748"/>
      <c r="X65" s="748"/>
      <c r="Y65" s="748"/>
      <c r="Z65" s="748"/>
      <c r="AA65" s="748"/>
      <c r="AB65" s="748"/>
      <c r="AC65" s="748"/>
      <c r="AD65" s="748"/>
      <c r="AE65" s="748"/>
      <c r="AF65" s="748"/>
      <c r="AG65" s="748"/>
      <c r="AH65" s="748"/>
    </row>
    <row r="66" spans="1:34" s="750" customFormat="1" ht="31.5" customHeight="1">
      <c r="A66" s="772"/>
      <c r="B66" s="842" t="s">
        <v>839</v>
      </c>
      <c r="C66" s="842" t="s">
        <v>840</v>
      </c>
      <c r="D66" s="888" t="s">
        <v>841</v>
      </c>
      <c r="E66" s="889">
        <v>42.95</v>
      </c>
      <c r="F66" s="890"/>
      <c r="G66" s="778" t="s">
        <v>722</v>
      </c>
      <c r="H66" s="779">
        <v>1</v>
      </c>
      <c r="I66" s="872" t="str">
        <f>+I67</f>
        <v xml:space="preserve">PKT </v>
      </c>
      <c r="J66" s="846"/>
      <c r="K66" s="803"/>
      <c r="L66" s="783">
        <f>+J66+(+H66*F66)</f>
        <v>0</v>
      </c>
      <c r="M66" s="804" t="str">
        <f>+G66</f>
        <v>PKT</v>
      </c>
      <c r="N66" s="785">
        <f>+L66*E66</f>
        <v>0</v>
      </c>
      <c r="O66" s="891"/>
      <c r="P66" s="809" t="s">
        <v>723</v>
      </c>
      <c r="Q66" s="878"/>
      <c r="R66" s="879"/>
      <c r="S66" s="748"/>
      <c r="T66" s="748"/>
      <c r="U66" s="748"/>
      <c r="V66" s="748"/>
      <c r="W66" s="748"/>
      <c r="X66" s="748"/>
      <c r="Y66" s="748"/>
      <c r="Z66" s="748"/>
      <c r="AA66" s="748"/>
      <c r="AB66" s="748"/>
      <c r="AC66" s="748"/>
      <c r="AD66" s="748"/>
      <c r="AE66" s="748"/>
      <c r="AF66" s="748"/>
      <c r="AG66" s="748"/>
      <c r="AH66" s="748"/>
    </row>
    <row r="67" spans="1:34" s="750" customFormat="1" ht="31.5" customHeight="1">
      <c r="A67" s="790"/>
      <c r="B67" s="892" t="s">
        <v>842</v>
      </c>
      <c r="C67" s="892" t="s">
        <v>843</v>
      </c>
      <c r="D67" s="893" t="s">
        <v>841</v>
      </c>
      <c r="E67" s="894">
        <v>27.5</v>
      </c>
      <c r="F67" s="895"/>
      <c r="G67" s="778" t="s">
        <v>722</v>
      </c>
      <c r="H67" s="791">
        <v>1</v>
      </c>
      <c r="I67" s="780" t="s">
        <v>844</v>
      </c>
      <c r="J67" s="792"/>
      <c r="K67" s="803"/>
      <c r="L67" s="783">
        <f>+J67+(+H67*F67)</f>
        <v>0</v>
      </c>
      <c r="M67" s="794" t="s">
        <v>722</v>
      </c>
      <c r="N67" s="785">
        <f>+L67*E67</f>
        <v>0</v>
      </c>
      <c r="O67" s="896"/>
      <c r="P67" s="809" t="s">
        <v>723</v>
      </c>
      <c r="Q67" s="883"/>
      <c r="R67" s="797"/>
      <c r="S67" s="748"/>
      <c r="T67" s="748"/>
      <c r="U67" s="748"/>
      <c r="V67" s="748"/>
      <c r="W67" s="748"/>
      <c r="X67" s="748"/>
      <c r="Y67" s="748"/>
      <c r="Z67" s="748"/>
      <c r="AA67" s="748"/>
      <c r="AB67" s="748"/>
      <c r="AC67" s="748"/>
      <c r="AD67" s="748"/>
      <c r="AE67" s="748"/>
      <c r="AF67" s="748"/>
      <c r="AG67" s="748"/>
      <c r="AH67" s="748"/>
    </row>
    <row r="68" spans="1:34" s="750" customFormat="1" ht="31.5" customHeight="1" thickBot="1">
      <c r="A68" s="790"/>
      <c r="B68" s="892"/>
      <c r="C68" s="892"/>
      <c r="D68" s="893"/>
      <c r="E68" s="897"/>
      <c r="F68" s="895"/>
      <c r="G68" s="898"/>
      <c r="H68" s="899"/>
      <c r="I68" s="900"/>
      <c r="J68" s="792"/>
      <c r="K68" s="793"/>
      <c r="L68" s="820"/>
      <c r="M68" s="794"/>
      <c r="N68" s="821"/>
      <c r="O68" s="896"/>
      <c r="P68" s="901"/>
      <c r="Q68" s="902"/>
      <c r="R68" s="903"/>
      <c r="S68" s="748"/>
      <c r="T68" s="748"/>
      <c r="U68" s="748"/>
      <c r="V68" s="748"/>
      <c r="W68" s="748"/>
      <c r="X68" s="748"/>
      <c r="Y68" s="748"/>
      <c r="Z68" s="748"/>
      <c r="AA68" s="748"/>
      <c r="AB68" s="748"/>
      <c r="AC68" s="748"/>
      <c r="AD68" s="748"/>
      <c r="AE68" s="748"/>
      <c r="AF68" s="748"/>
      <c r="AG68" s="748"/>
      <c r="AH68" s="748"/>
    </row>
    <row r="69" spans="1:34" ht="31.5" customHeight="1" thickBot="1">
      <c r="A69" s="1126" t="s">
        <v>845</v>
      </c>
      <c r="B69" s="1127"/>
      <c r="C69" s="1127"/>
      <c r="D69" s="1128"/>
      <c r="E69" s="1228"/>
      <c r="F69" s="1215"/>
      <c r="G69" s="1215"/>
      <c r="H69" s="1216"/>
      <c r="I69" s="1216"/>
      <c r="J69" s="1215"/>
      <c r="K69" s="1215"/>
      <c r="L69" s="1216"/>
      <c r="M69" s="1216"/>
      <c r="N69" s="1217"/>
      <c r="O69" s="1127"/>
      <c r="P69" s="1127"/>
      <c r="Q69" s="1127"/>
      <c r="R69" s="1129"/>
    </row>
    <row r="70" spans="1:34" ht="31.5" customHeight="1">
      <c r="A70" s="772" t="s">
        <v>846</v>
      </c>
      <c r="B70" s="843" t="s">
        <v>847</v>
      </c>
      <c r="C70" s="904" t="s">
        <v>848</v>
      </c>
      <c r="D70" s="871" t="s">
        <v>849</v>
      </c>
      <c r="E70" s="844">
        <v>10</v>
      </c>
      <c r="F70" s="905"/>
      <c r="G70" s="778" t="s">
        <v>819</v>
      </c>
      <c r="H70" s="779">
        <v>1</v>
      </c>
      <c r="I70" s="872" t="s">
        <v>819</v>
      </c>
      <c r="J70" s="906"/>
      <c r="K70" s="803"/>
      <c r="L70" s="907">
        <f t="shared" ref="L70:L75" si="8">+J70+(+H70*F70)</f>
        <v>0</v>
      </c>
      <c r="M70" s="908" t="str">
        <f>+G70</f>
        <v>TUB</v>
      </c>
      <c r="N70" s="909">
        <f t="shared" ref="N70:N75" si="9">+L70*E70</f>
        <v>0</v>
      </c>
      <c r="O70" s="910"/>
      <c r="P70" s="787" t="s">
        <v>850</v>
      </c>
      <c r="Q70" s="911"/>
      <c r="R70" s="912"/>
    </row>
    <row r="71" spans="1:34" s="750" customFormat="1" ht="31.5" customHeight="1">
      <c r="A71" s="790"/>
      <c r="B71" s="850" t="s">
        <v>851</v>
      </c>
      <c r="C71" s="913" t="s">
        <v>852</v>
      </c>
      <c r="D71" s="873" t="s">
        <v>849</v>
      </c>
      <c r="E71" s="830">
        <v>19.5</v>
      </c>
      <c r="F71" s="835"/>
      <c r="G71" s="778" t="s">
        <v>819</v>
      </c>
      <c r="H71" s="791">
        <v>1</v>
      </c>
      <c r="I71" s="829" t="s">
        <v>819</v>
      </c>
      <c r="J71" s="792"/>
      <c r="K71" s="803"/>
      <c r="L71" s="837">
        <f t="shared" si="8"/>
        <v>0</v>
      </c>
      <c r="M71" s="804" t="s">
        <v>819</v>
      </c>
      <c r="N71" s="909">
        <f t="shared" si="9"/>
        <v>0</v>
      </c>
      <c r="O71" s="838"/>
      <c r="P71" s="787" t="s">
        <v>850</v>
      </c>
      <c r="Q71" s="914"/>
      <c r="R71" s="915"/>
      <c r="S71" s="748"/>
      <c r="T71" s="748"/>
      <c r="U71" s="748"/>
      <c r="V71" s="748"/>
      <c r="W71" s="748"/>
      <c r="X71" s="748"/>
      <c r="Y71" s="748"/>
      <c r="Z71" s="748"/>
      <c r="AA71" s="748"/>
      <c r="AB71" s="748"/>
      <c r="AC71" s="748"/>
      <c r="AD71" s="748"/>
      <c r="AE71" s="748"/>
      <c r="AF71" s="748"/>
      <c r="AG71" s="748"/>
      <c r="AH71" s="748"/>
    </row>
    <row r="72" spans="1:34" s="750" customFormat="1" ht="31.5" customHeight="1">
      <c r="A72" s="790"/>
      <c r="B72" s="774" t="s">
        <v>853</v>
      </c>
      <c r="C72" s="916" t="s">
        <v>854</v>
      </c>
      <c r="D72" s="873" t="s">
        <v>855</v>
      </c>
      <c r="E72" s="830">
        <v>7.5</v>
      </c>
      <c r="F72" s="835"/>
      <c r="G72" s="778" t="s">
        <v>819</v>
      </c>
      <c r="H72" s="791">
        <v>1</v>
      </c>
      <c r="I72" s="829" t="s">
        <v>819</v>
      </c>
      <c r="J72" s="792"/>
      <c r="K72" s="803"/>
      <c r="L72" s="837">
        <f t="shared" si="8"/>
        <v>0</v>
      </c>
      <c r="M72" s="804" t="s">
        <v>819</v>
      </c>
      <c r="N72" s="909">
        <f t="shared" si="9"/>
        <v>0</v>
      </c>
      <c r="O72" s="838"/>
      <c r="P72" s="787" t="s">
        <v>850</v>
      </c>
      <c r="Q72" s="914"/>
      <c r="R72" s="915"/>
      <c r="S72" s="748"/>
      <c r="T72" s="748"/>
      <c r="U72" s="748"/>
      <c r="V72" s="748"/>
      <c r="W72" s="748"/>
      <c r="X72" s="748"/>
      <c r="Y72" s="748"/>
      <c r="Z72" s="748"/>
      <c r="AA72" s="748"/>
      <c r="AB72" s="748"/>
      <c r="AC72" s="748"/>
      <c r="AD72" s="748"/>
      <c r="AE72" s="748"/>
      <c r="AF72" s="748"/>
      <c r="AG72" s="748"/>
      <c r="AH72" s="748"/>
    </row>
    <row r="73" spans="1:34" s="750" customFormat="1" ht="31.5" customHeight="1">
      <c r="A73" s="790"/>
      <c r="B73" s="850" t="s">
        <v>856</v>
      </c>
      <c r="C73" s="913" t="s">
        <v>857</v>
      </c>
      <c r="D73" s="882" t="s">
        <v>858</v>
      </c>
      <c r="E73" s="852">
        <v>10</v>
      </c>
      <c r="F73" s="835"/>
      <c r="G73" s="778" t="s">
        <v>819</v>
      </c>
      <c r="H73" s="791">
        <v>1</v>
      </c>
      <c r="I73" s="780" t="s">
        <v>819</v>
      </c>
      <c r="J73" s="792"/>
      <c r="K73" s="803"/>
      <c r="L73" s="837">
        <f t="shared" si="8"/>
        <v>0</v>
      </c>
      <c r="M73" s="804" t="s">
        <v>819</v>
      </c>
      <c r="N73" s="909">
        <f t="shared" si="9"/>
        <v>0</v>
      </c>
      <c r="O73" s="838"/>
      <c r="P73" s="787" t="s">
        <v>850</v>
      </c>
      <c r="Q73" s="914"/>
      <c r="R73" s="915"/>
      <c r="S73" s="748"/>
      <c r="T73" s="748"/>
      <c r="U73" s="748"/>
      <c r="V73" s="748"/>
      <c r="W73" s="748"/>
      <c r="X73" s="748"/>
      <c r="Y73" s="748"/>
      <c r="Z73" s="748"/>
      <c r="AA73" s="748"/>
      <c r="AB73" s="748"/>
      <c r="AC73" s="748"/>
      <c r="AD73" s="748"/>
      <c r="AE73" s="748"/>
      <c r="AF73" s="748"/>
      <c r="AG73" s="748"/>
      <c r="AH73" s="748"/>
    </row>
    <row r="74" spans="1:34" s="750" customFormat="1" ht="31.5" customHeight="1">
      <c r="A74" s="790"/>
      <c r="B74" s="850" t="s">
        <v>856</v>
      </c>
      <c r="C74" s="913" t="s">
        <v>857</v>
      </c>
      <c r="D74" s="882" t="s">
        <v>859</v>
      </c>
      <c r="E74" s="852">
        <v>9</v>
      </c>
      <c r="F74" s="835"/>
      <c r="G74" s="778" t="s">
        <v>819</v>
      </c>
      <c r="H74" s="791">
        <v>1</v>
      </c>
      <c r="I74" s="780" t="s">
        <v>819</v>
      </c>
      <c r="J74" s="792"/>
      <c r="K74" s="803"/>
      <c r="L74" s="837">
        <f t="shared" si="8"/>
        <v>0</v>
      </c>
      <c r="M74" s="804" t="s">
        <v>819</v>
      </c>
      <c r="N74" s="909">
        <f t="shared" si="9"/>
        <v>0</v>
      </c>
      <c r="O74" s="838"/>
      <c r="P74" s="787" t="s">
        <v>850</v>
      </c>
      <c r="Q74" s="914"/>
      <c r="R74" s="915"/>
      <c r="S74" s="748"/>
      <c r="T74" s="748"/>
      <c r="U74" s="748"/>
      <c r="V74" s="748"/>
      <c r="W74" s="748"/>
      <c r="X74" s="748"/>
      <c r="Y74" s="748"/>
      <c r="Z74" s="748"/>
      <c r="AA74" s="748"/>
      <c r="AB74" s="748"/>
      <c r="AC74" s="748"/>
      <c r="AD74" s="748"/>
      <c r="AE74" s="748"/>
      <c r="AF74" s="748"/>
      <c r="AG74" s="748"/>
      <c r="AH74" s="748"/>
    </row>
    <row r="75" spans="1:34" s="750" customFormat="1" ht="31.5" customHeight="1">
      <c r="A75" s="790"/>
      <c r="B75" s="850" t="s">
        <v>860</v>
      </c>
      <c r="C75" s="913" t="s">
        <v>861</v>
      </c>
      <c r="D75" s="882" t="s">
        <v>862</v>
      </c>
      <c r="E75" s="852">
        <v>10.5</v>
      </c>
      <c r="F75" s="835"/>
      <c r="G75" s="778" t="s">
        <v>863</v>
      </c>
      <c r="H75" s="791">
        <v>1</v>
      </c>
      <c r="I75" s="780" t="s">
        <v>863</v>
      </c>
      <c r="J75" s="792"/>
      <c r="K75" s="803"/>
      <c r="L75" s="837">
        <f t="shared" si="8"/>
        <v>0</v>
      </c>
      <c r="M75" s="804" t="str">
        <f>+G75</f>
        <v>TONG</v>
      </c>
      <c r="N75" s="909">
        <f t="shared" si="9"/>
        <v>0</v>
      </c>
      <c r="O75" s="838"/>
      <c r="P75" s="787"/>
      <c r="Q75" s="914"/>
      <c r="R75" s="915"/>
      <c r="S75" s="748"/>
      <c r="T75" s="748"/>
      <c r="U75" s="748"/>
      <c r="V75" s="748"/>
      <c r="W75" s="748"/>
      <c r="X75" s="748"/>
      <c r="Y75" s="748"/>
      <c r="Z75" s="748"/>
      <c r="AA75" s="748"/>
      <c r="AB75" s="748"/>
      <c r="AC75" s="748"/>
      <c r="AD75" s="748"/>
      <c r="AE75" s="748"/>
      <c r="AF75" s="748"/>
      <c r="AG75" s="748"/>
      <c r="AH75" s="748"/>
    </row>
    <row r="76" spans="1:34" s="750" customFormat="1" ht="31.5" customHeight="1">
      <c r="A76" s="790"/>
      <c r="B76" s="917"/>
      <c r="C76" s="916"/>
      <c r="D76" s="873"/>
      <c r="E76" s="918"/>
      <c r="F76" s="919"/>
      <c r="G76" s="920"/>
      <c r="H76" s="921"/>
      <c r="I76" s="922"/>
      <c r="J76" s="792"/>
      <c r="K76" s="793"/>
      <c r="L76" s="820"/>
      <c r="M76" s="794"/>
      <c r="N76" s="909"/>
      <c r="O76" s="923"/>
      <c r="P76" s="924"/>
      <c r="Q76" s="914"/>
      <c r="R76" s="915"/>
      <c r="S76" s="748"/>
      <c r="T76" s="748"/>
      <c r="U76" s="748"/>
      <c r="V76" s="748"/>
      <c r="W76" s="748"/>
      <c r="X76" s="748"/>
      <c r="Y76" s="748"/>
      <c r="Z76" s="748"/>
      <c r="AA76" s="748"/>
      <c r="AB76" s="748"/>
      <c r="AC76" s="748"/>
      <c r="AD76" s="748"/>
      <c r="AE76" s="748"/>
      <c r="AF76" s="748"/>
      <c r="AG76" s="748"/>
      <c r="AH76" s="748"/>
    </row>
    <row r="77" spans="1:34" ht="31.5" customHeight="1">
      <c r="A77" s="790" t="s">
        <v>864</v>
      </c>
      <c r="B77" s="925" t="s">
        <v>865</v>
      </c>
      <c r="C77" s="926" t="s">
        <v>866</v>
      </c>
      <c r="D77" s="927" t="s">
        <v>867</v>
      </c>
      <c r="E77" s="928">
        <v>3.54</v>
      </c>
      <c r="F77" s="929"/>
      <c r="G77" s="930" t="s">
        <v>722</v>
      </c>
      <c r="H77" s="828">
        <v>1</v>
      </c>
      <c r="I77" s="829" t="str">
        <f>+G77</f>
        <v>PKT</v>
      </c>
      <c r="J77" s="792"/>
      <c r="K77" s="793"/>
      <c r="L77" s="837">
        <f>+J77+(+H77*F77)</f>
        <v>0</v>
      </c>
      <c r="M77" s="804" t="str">
        <f>+G77</f>
        <v>PKT</v>
      </c>
      <c r="N77" s="909">
        <f>+L77*E77</f>
        <v>0</v>
      </c>
      <c r="O77" s="931"/>
      <c r="P77" s="805" t="s">
        <v>723</v>
      </c>
      <c r="Q77" s="914"/>
      <c r="R77" s="915"/>
    </row>
    <row r="78" spans="1:34" ht="31.5" customHeight="1">
      <c r="A78" s="790"/>
      <c r="B78" s="925" t="s">
        <v>868</v>
      </c>
      <c r="C78" s="926" t="s">
        <v>869</v>
      </c>
      <c r="D78" s="927" t="s">
        <v>867</v>
      </c>
      <c r="E78" s="932">
        <v>3.7</v>
      </c>
      <c r="F78" s="929"/>
      <c r="G78" s="930" t="s">
        <v>722</v>
      </c>
      <c r="H78" s="828">
        <v>1</v>
      </c>
      <c r="I78" s="829" t="str">
        <f>+G78</f>
        <v>PKT</v>
      </c>
      <c r="J78" s="792"/>
      <c r="K78" s="793"/>
      <c r="L78" s="837">
        <f>+J78+(+H78*F78)</f>
        <v>0</v>
      </c>
      <c r="M78" s="804" t="str">
        <f>+G78</f>
        <v>PKT</v>
      </c>
      <c r="N78" s="909">
        <f>+L78*E78</f>
        <v>0</v>
      </c>
      <c r="O78" s="931"/>
      <c r="P78" s="805" t="s">
        <v>723</v>
      </c>
      <c r="Q78" s="914"/>
      <c r="R78" s="915"/>
    </row>
    <row r="79" spans="1:34" ht="31.5" customHeight="1">
      <c r="A79" s="790"/>
      <c r="B79" s="925" t="s">
        <v>870</v>
      </c>
      <c r="C79" s="926" t="s">
        <v>871</v>
      </c>
      <c r="D79" s="933" t="s">
        <v>872</v>
      </c>
      <c r="E79" s="932">
        <v>24</v>
      </c>
      <c r="F79" s="929"/>
      <c r="G79" s="930" t="s">
        <v>819</v>
      </c>
      <c r="H79" s="828">
        <v>1</v>
      </c>
      <c r="I79" s="829" t="str">
        <f>+G79</f>
        <v>TUB</v>
      </c>
      <c r="J79" s="792"/>
      <c r="K79" s="793"/>
      <c r="L79" s="837">
        <f>+J79+(+H79*F79)</f>
        <v>0</v>
      </c>
      <c r="M79" s="804" t="str">
        <f>+G79</f>
        <v>TUB</v>
      </c>
      <c r="N79" s="909">
        <f>+L79*E79</f>
        <v>0</v>
      </c>
      <c r="O79" s="931"/>
      <c r="P79" s="805" t="s">
        <v>873</v>
      </c>
      <c r="Q79" s="914"/>
      <c r="R79" s="915"/>
    </row>
    <row r="80" spans="1:34" ht="31.5" customHeight="1">
      <c r="A80" s="934"/>
      <c r="B80" s="935" t="s">
        <v>874</v>
      </c>
      <c r="C80" s="936" t="s">
        <v>875</v>
      </c>
      <c r="D80" s="893" t="s">
        <v>876</v>
      </c>
      <c r="E80" s="897">
        <v>3.8</v>
      </c>
      <c r="F80" s="895"/>
      <c r="G80" s="937" t="s">
        <v>877</v>
      </c>
      <c r="H80" s="866">
        <v>1</v>
      </c>
      <c r="I80" s="829" t="str">
        <f>+G80</f>
        <v>CAN</v>
      </c>
      <c r="J80" s="792"/>
      <c r="K80" s="803"/>
      <c r="L80" s="837">
        <f>+J80+(+H80*F80)</f>
        <v>0</v>
      </c>
      <c r="M80" s="804" t="str">
        <f>+G80</f>
        <v>CAN</v>
      </c>
      <c r="N80" s="909">
        <f>+L80*E80</f>
        <v>0</v>
      </c>
      <c r="O80" s="896"/>
      <c r="P80" s="805" t="s">
        <v>873</v>
      </c>
      <c r="Q80" s="938"/>
      <c r="R80" s="939"/>
    </row>
    <row r="81" spans="1:34" ht="31.5" customHeight="1">
      <c r="A81" s="790"/>
      <c r="B81" s="940"/>
      <c r="C81" s="926"/>
      <c r="D81" s="941"/>
      <c r="E81" s="942"/>
      <c r="F81" s="943"/>
      <c r="G81" s="930"/>
      <c r="H81" s="828"/>
      <c r="I81" s="829"/>
      <c r="J81" s="792"/>
      <c r="K81" s="793"/>
      <c r="L81" s="944"/>
      <c r="M81" s="794"/>
      <c r="N81" s="909"/>
      <c r="O81" s="945"/>
      <c r="P81" s="805"/>
      <c r="Q81" s="914"/>
      <c r="R81" s="915"/>
    </row>
    <row r="82" spans="1:34" ht="31.5" customHeight="1">
      <c r="A82" s="790" t="s">
        <v>878</v>
      </c>
      <c r="B82" s="946" t="s">
        <v>879</v>
      </c>
      <c r="C82" s="947" t="s">
        <v>880</v>
      </c>
      <c r="D82" s="948" t="s">
        <v>881</v>
      </c>
      <c r="E82" s="949">
        <v>27.9</v>
      </c>
      <c r="F82" s="950"/>
      <c r="G82" s="930" t="s">
        <v>819</v>
      </c>
      <c r="H82" s="828">
        <v>1</v>
      </c>
      <c r="I82" s="829" t="str">
        <f>+G82</f>
        <v>TUB</v>
      </c>
      <c r="J82" s="792"/>
      <c r="K82" s="793"/>
      <c r="L82" s="837">
        <f>+J82+(+H82*F82)</f>
        <v>0</v>
      </c>
      <c r="M82" s="794" t="str">
        <f>+G82</f>
        <v>TUB</v>
      </c>
      <c r="N82" s="909">
        <f>+L82*E82</f>
        <v>0</v>
      </c>
      <c r="O82" s="951"/>
      <c r="P82" s="952" t="s">
        <v>882</v>
      </c>
      <c r="Q82" s="914"/>
      <c r="R82" s="915"/>
    </row>
    <row r="83" spans="1:34" ht="31.5" customHeight="1">
      <c r="A83" s="790"/>
      <c r="B83" s="946" t="s">
        <v>883</v>
      </c>
      <c r="C83" s="947" t="s">
        <v>884</v>
      </c>
      <c r="D83" s="948" t="s">
        <v>885</v>
      </c>
      <c r="E83" s="949">
        <v>18.899999999999999</v>
      </c>
      <c r="F83" s="953"/>
      <c r="G83" s="930" t="s">
        <v>722</v>
      </c>
      <c r="H83" s="828">
        <v>1</v>
      </c>
      <c r="I83" s="829" t="str">
        <f>+G83</f>
        <v>PKT</v>
      </c>
      <c r="J83" s="792"/>
      <c r="K83" s="793"/>
      <c r="L83" s="837">
        <f>+J83+(+H83*F83)</f>
        <v>0</v>
      </c>
      <c r="M83" s="794" t="str">
        <f>+G83</f>
        <v>PKT</v>
      </c>
      <c r="N83" s="909">
        <f>+L83*E83</f>
        <v>0</v>
      </c>
      <c r="O83" s="951"/>
      <c r="P83" s="952" t="s">
        <v>882</v>
      </c>
      <c r="Q83" s="914"/>
      <c r="R83" s="915"/>
    </row>
    <row r="84" spans="1:34" ht="31.5" customHeight="1">
      <c r="A84" s="790"/>
      <c r="B84" s="954" t="s">
        <v>886</v>
      </c>
      <c r="C84" s="955" t="s">
        <v>887</v>
      </c>
      <c r="D84" s="956" t="s">
        <v>888</v>
      </c>
      <c r="E84" s="957">
        <v>31.5</v>
      </c>
      <c r="F84" s="958"/>
      <c r="G84" s="930" t="s">
        <v>819</v>
      </c>
      <c r="H84" s="828">
        <v>1</v>
      </c>
      <c r="I84" s="829" t="str">
        <f>+G84</f>
        <v>TUB</v>
      </c>
      <c r="J84" s="792"/>
      <c r="K84" s="793"/>
      <c r="L84" s="837">
        <f>+J84+(+H84*F84)</f>
        <v>0</v>
      </c>
      <c r="M84" s="794" t="str">
        <f>+G84</f>
        <v>TUB</v>
      </c>
      <c r="N84" s="909">
        <f>+L84*E84</f>
        <v>0</v>
      </c>
      <c r="O84" s="959"/>
      <c r="P84" s="952" t="s">
        <v>882</v>
      </c>
      <c r="Q84" s="914"/>
      <c r="R84" s="915"/>
    </row>
    <row r="85" spans="1:34" ht="31.5" customHeight="1">
      <c r="A85" s="790"/>
      <c r="B85" s="946" t="s">
        <v>889</v>
      </c>
      <c r="C85" s="947" t="s">
        <v>890</v>
      </c>
      <c r="D85" s="956" t="s">
        <v>891</v>
      </c>
      <c r="E85" s="957">
        <v>25.5</v>
      </c>
      <c r="F85" s="958"/>
      <c r="G85" s="930" t="s">
        <v>819</v>
      </c>
      <c r="H85" s="828">
        <v>1</v>
      </c>
      <c r="I85" s="829" t="str">
        <f>+G85</f>
        <v>TUB</v>
      </c>
      <c r="J85" s="792"/>
      <c r="K85" s="793"/>
      <c r="L85" s="837">
        <f>+J85+(+H85*F85)</f>
        <v>0</v>
      </c>
      <c r="M85" s="794" t="str">
        <f>+G85</f>
        <v>TUB</v>
      </c>
      <c r="N85" s="909">
        <f>+L85*E85</f>
        <v>0</v>
      </c>
      <c r="O85" s="959"/>
      <c r="P85" s="952" t="s">
        <v>882</v>
      </c>
      <c r="Q85" s="914"/>
      <c r="R85" s="915"/>
    </row>
    <row r="86" spans="1:34" ht="31.5" customHeight="1">
      <c r="A86" s="790"/>
      <c r="B86" s="946"/>
      <c r="C86" s="947"/>
      <c r="D86" s="956"/>
      <c r="E86" s="957"/>
      <c r="F86" s="958"/>
      <c r="G86" s="930"/>
      <c r="H86" s="828"/>
      <c r="I86" s="829"/>
      <c r="J86" s="792"/>
      <c r="K86" s="793"/>
      <c r="L86" s="944"/>
      <c r="M86" s="794"/>
      <c r="N86" s="909"/>
      <c r="O86" s="959"/>
      <c r="P86" s="805"/>
      <c r="Q86" s="914"/>
      <c r="R86" s="915"/>
    </row>
    <row r="87" spans="1:34" s="750" customFormat="1" ht="31.5" customHeight="1">
      <c r="A87" s="790" t="s">
        <v>892</v>
      </c>
      <c r="B87" s="850" t="s">
        <v>893</v>
      </c>
      <c r="C87" s="913" t="s">
        <v>894</v>
      </c>
      <c r="D87" s="882" t="s">
        <v>895</v>
      </c>
      <c r="E87" s="852">
        <v>6.5</v>
      </c>
      <c r="F87" s="835"/>
      <c r="G87" s="930" t="s">
        <v>819</v>
      </c>
      <c r="H87" s="828">
        <v>1</v>
      </c>
      <c r="I87" s="829" t="s">
        <v>819</v>
      </c>
      <c r="J87" s="792"/>
      <c r="K87" s="793"/>
      <c r="L87" s="837">
        <f>+J87+(+H87*F87)</f>
        <v>0</v>
      </c>
      <c r="M87" s="794" t="str">
        <f>+G87</f>
        <v>TUB</v>
      </c>
      <c r="N87" s="909">
        <f>+L87*E87</f>
        <v>0</v>
      </c>
      <c r="O87" s="838"/>
      <c r="P87" s="952" t="s">
        <v>882</v>
      </c>
      <c r="Q87" s="914"/>
      <c r="R87" s="915"/>
      <c r="S87" s="748"/>
      <c r="T87" s="748"/>
      <c r="U87" s="748"/>
      <c r="V87" s="748"/>
      <c r="W87" s="748"/>
      <c r="X87" s="748"/>
      <c r="Y87" s="748"/>
      <c r="Z87" s="748"/>
      <c r="AA87" s="748"/>
      <c r="AB87" s="748"/>
      <c r="AC87" s="748"/>
      <c r="AD87" s="748"/>
      <c r="AE87" s="748"/>
      <c r="AF87" s="748"/>
      <c r="AG87" s="748"/>
      <c r="AH87" s="748"/>
    </row>
    <row r="88" spans="1:34" ht="31.5" customHeight="1">
      <c r="A88" s="790"/>
      <c r="B88" s="850" t="s">
        <v>896</v>
      </c>
      <c r="C88" s="913" t="s">
        <v>897</v>
      </c>
      <c r="D88" s="882" t="s">
        <v>898</v>
      </c>
      <c r="E88" s="776">
        <v>16.5</v>
      </c>
      <c r="F88" s="943"/>
      <c r="G88" s="930" t="s">
        <v>819</v>
      </c>
      <c r="H88" s="828">
        <v>1</v>
      </c>
      <c r="I88" s="829" t="s">
        <v>819</v>
      </c>
      <c r="J88" s="792"/>
      <c r="K88" s="793"/>
      <c r="L88" s="837">
        <f>+J88+(+H88*F88)</f>
        <v>0</v>
      </c>
      <c r="M88" s="794" t="str">
        <f>+G88</f>
        <v>TUB</v>
      </c>
      <c r="N88" s="909">
        <f>+L88*E88</f>
        <v>0</v>
      </c>
      <c r="O88" s="945"/>
      <c r="P88" s="952" t="s">
        <v>882</v>
      </c>
      <c r="Q88" s="914"/>
      <c r="R88" s="915"/>
    </row>
    <row r="89" spans="1:34" ht="31.5" customHeight="1">
      <c r="A89" s="790"/>
      <c r="B89" s="774" t="s">
        <v>899</v>
      </c>
      <c r="C89" s="916" t="s">
        <v>900</v>
      </c>
      <c r="D89" s="882" t="s">
        <v>898</v>
      </c>
      <c r="E89" s="852">
        <v>11.5</v>
      </c>
      <c r="F89" s="835"/>
      <c r="G89" s="827" t="s">
        <v>819</v>
      </c>
      <c r="H89" s="828">
        <v>1</v>
      </c>
      <c r="I89" s="829" t="s">
        <v>819</v>
      </c>
      <c r="J89" s="792"/>
      <c r="K89" s="793"/>
      <c r="L89" s="837">
        <f>+J89+(+H89*F89)</f>
        <v>0</v>
      </c>
      <c r="M89" s="794" t="str">
        <f>+G89</f>
        <v>TUB</v>
      </c>
      <c r="N89" s="909">
        <f>+L89*E89</f>
        <v>0</v>
      </c>
      <c r="O89" s="838"/>
      <c r="P89" s="952" t="s">
        <v>882</v>
      </c>
      <c r="Q89" s="914"/>
      <c r="R89" s="915"/>
    </row>
    <row r="90" spans="1:34" s="750" customFormat="1" ht="31.5" customHeight="1">
      <c r="A90" s="790"/>
      <c r="B90" s="917"/>
      <c r="C90" s="916"/>
      <c r="D90" s="873"/>
      <c r="E90" s="918"/>
      <c r="F90" s="919"/>
      <c r="G90" s="827"/>
      <c r="H90" s="828"/>
      <c r="I90" s="829"/>
      <c r="J90" s="792"/>
      <c r="K90" s="793"/>
      <c r="L90" s="820"/>
      <c r="M90" s="794"/>
      <c r="N90" s="909"/>
      <c r="O90" s="923"/>
      <c r="P90" s="805"/>
      <c r="Q90" s="914"/>
      <c r="R90" s="915"/>
      <c r="S90" s="748"/>
      <c r="T90" s="748"/>
      <c r="U90" s="748"/>
      <c r="V90" s="748"/>
      <c r="W90" s="748"/>
      <c r="X90" s="748"/>
      <c r="Y90" s="748"/>
      <c r="Z90" s="748"/>
      <c r="AA90" s="748"/>
      <c r="AB90" s="748"/>
      <c r="AC90" s="748"/>
      <c r="AD90" s="748"/>
      <c r="AE90" s="748"/>
      <c r="AF90" s="748"/>
      <c r="AG90" s="748"/>
      <c r="AH90" s="748"/>
    </row>
    <row r="91" spans="1:34" s="750" customFormat="1" ht="31.5" customHeight="1">
      <c r="A91" s="790" t="s">
        <v>901</v>
      </c>
      <c r="B91" s="935" t="s">
        <v>902</v>
      </c>
      <c r="C91" s="936" t="s">
        <v>903</v>
      </c>
      <c r="D91" s="882" t="s">
        <v>904</v>
      </c>
      <c r="E91" s="852">
        <v>7</v>
      </c>
      <c r="F91" s="835"/>
      <c r="G91" s="827" t="s">
        <v>905</v>
      </c>
      <c r="H91" s="828">
        <v>1</v>
      </c>
      <c r="I91" s="829" t="str">
        <f t="shared" ref="I91:I102" si="10">+G91</f>
        <v>BTL</v>
      </c>
      <c r="J91" s="792"/>
      <c r="K91" s="793"/>
      <c r="L91" s="837">
        <f t="shared" ref="L91:L105" si="11">+J91+(+H91*F91)</f>
        <v>0</v>
      </c>
      <c r="M91" s="794" t="s">
        <v>905</v>
      </c>
      <c r="N91" s="909">
        <f t="shared" ref="N91:N105" si="12">+L91*E91</f>
        <v>0</v>
      </c>
      <c r="O91" s="838"/>
      <c r="P91" s="787" t="s">
        <v>850</v>
      </c>
      <c r="Q91" s="914"/>
      <c r="R91" s="915"/>
      <c r="S91" s="748"/>
      <c r="T91" s="748"/>
      <c r="U91" s="748"/>
      <c r="V91" s="748"/>
      <c r="W91" s="748"/>
      <c r="X91" s="748"/>
      <c r="Y91" s="748"/>
      <c r="Z91" s="748"/>
      <c r="AA91" s="748"/>
      <c r="AB91" s="748"/>
      <c r="AC91" s="748"/>
      <c r="AD91" s="748"/>
      <c r="AE91" s="748"/>
      <c r="AF91" s="748"/>
      <c r="AG91" s="748"/>
      <c r="AH91" s="748"/>
    </row>
    <row r="92" spans="1:34" s="750" customFormat="1" ht="31.5" customHeight="1">
      <c r="A92" s="790"/>
      <c r="B92" s="774" t="s">
        <v>906</v>
      </c>
      <c r="C92" s="916" t="s">
        <v>907</v>
      </c>
      <c r="D92" s="873" t="s">
        <v>908</v>
      </c>
      <c r="E92" s="830">
        <v>37</v>
      </c>
      <c r="F92" s="777"/>
      <c r="G92" s="827" t="s">
        <v>819</v>
      </c>
      <c r="H92" s="828">
        <v>1</v>
      </c>
      <c r="I92" s="829" t="str">
        <f t="shared" si="10"/>
        <v>TUB</v>
      </c>
      <c r="J92" s="792"/>
      <c r="K92" s="793"/>
      <c r="L92" s="837">
        <f t="shared" si="11"/>
        <v>0</v>
      </c>
      <c r="M92" s="794" t="s">
        <v>819</v>
      </c>
      <c r="N92" s="909">
        <f t="shared" si="12"/>
        <v>0</v>
      </c>
      <c r="O92" s="786"/>
      <c r="P92" s="787" t="s">
        <v>882</v>
      </c>
      <c r="Q92" s="914"/>
      <c r="R92" s="915"/>
      <c r="S92" s="748"/>
      <c r="T92" s="748"/>
      <c r="U92" s="748"/>
      <c r="V92" s="748"/>
      <c r="W92" s="748"/>
      <c r="X92" s="748"/>
      <c r="Y92" s="748"/>
      <c r="Z92" s="748"/>
      <c r="AA92" s="748"/>
      <c r="AB92" s="748"/>
      <c r="AC92" s="748"/>
      <c r="AD92" s="748"/>
      <c r="AE92" s="748"/>
      <c r="AF92" s="748"/>
      <c r="AG92" s="748"/>
      <c r="AH92" s="748"/>
    </row>
    <row r="93" spans="1:34" s="750" customFormat="1" ht="31.5" customHeight="1">
      <c r="A93" s="960"/>
      <c r="B93" s="935" t="s">
        <v>909</v>
      </c>
      <c r="C93" s="936" t="s">
        <v>910</v>
      </c>
      <c r="D93" s="893" t="s">
        <v>911</v>
      </c>
      <c r="E93" s="897">
        <v>2.2000000000000002</v>
      </c>
      <c r="F93" s="895"/>
      <c r="G93" s="827" t="s">
        <v>905</v>
      </c>
      <c r="H93" s="828">
        <v>1</v>
      </c>
      <c r="I93" s="829" t="str">
        <f t="shared" si="10"/>
        <v>BTL</v>
      </c>
      <c r="J93" s="792"/>
      <c r="K93" s="793"/>
      <c r="L93" s="837">
        <f t="shared" si="11"/>
        <v>0</v>
      </c>
      <c r="M93" s="794" t="s">
        <v>905</v>
      </c>
      <c r="N93" s="909">
        <f t="shared" si="12"/>
        <v>0</v>
      </c>
      <c r="O93" s="896"/>
      <c r="P93" s="952" t="s">
        <v>850</v>
      </c>
      <c r="Q93" s="914"/>
      <c r="R93" s="915"/>
      <c r="S93" s="748"/>
      <c r="T93" s="748"/>
      <c r="U93" s="748"/>
      <c r="V93" s="748"/>
      <c r="W93" s="748"/>
      <c r="X93" s="748"/>
      <c r="Y93" s="748"/>
      <c r="Z93" s="748"/>
      <c r="AA93" s="748"/>
      <c r="AB93" s="748"/>
      <c r="AC93" s="748"/>
      <c r="AD93" s="748"/>
      <c r="AE93" s="748"/>
      <c r="AF93" s="748"/>
      <c r="AG93" s="748"/>
      <c r="AH93" s="748"/>
    </row>
    <row r="94" spans="1:34" s="750" customFormat="1" ht="31.5" customHeight="1">
      <c r="A94" s="790"/>
      <c r="B94" s="935" t="s">
        <v>912</v>
      </c>
      <c r="C94" s="913" t="s">
        <v>913</v>
      </c>
      <c r="D94" s="893" t="s">
        <v>914</v>
      </c>
      <c r="E94" s="897">
        <v>5.5</v>
      </c>
      <c r="F94" s="895"/>
      <c r="G94" s="827" t="s">
        <v>905</v>
      </c>
      <c r="H94" s="828">
        <v>1</v>
      </c>
      <c r="I94" s="829" t="str">
        <f t="shared" si="10"/>
        <v>BTL</v>
      </c>
      <c r="J94" s="792"/>
      <c r="K94" s="793"/>
      <c r="L94" s="837">
        <f t="shared" si="11"/>
        <v>0</v>
      </c>
      <c r="M94" s="794" t="s">
        <v>905</v>
      </c>
      <c r="N94" s="909">
        <f t="shared" si="12"/>
        <v>0</v>
      </c>
      <c r="O94" s="896"/>
      <c r="P94" s="787" t="s">
        <v>850</v>
      </c>
      <c r="Q94" s="914"/>
      <c r="R94" s="915"/>
      <c r="S94" s="748"/>
      <c r="T94" s="748"/>
      <c r="U94" s="748"/>
      <c r="V94" s="748"/>
      <c r="W94" s="748"/>
      <c r="X94" s="748"/>
      <c r="Y94" s="748"/>
      <c r="Z94" s="748"/>
      <c r="AA94" s="748"/>
      <c r="AB94" s="748"/>
      <c r="AC94" s="748"/>
      <c r="AD94" s="748"/>
      <c r="AE94" s="748"/>
      <c r="AF94" s="748"/>
      <c r="AG94" s="748"/>
      <c r="AH94" s="748"/>
    </row>
    <row r="95" spans="1:34" s="750" customFormat="1" ht="31.5" customHeight="1">
      <c r="A95" s="831"/>
      <c r="B95" s="849" t="s">
        <v>915</v>
      </c>
      <c r="C95" s="961" t="s">
        <v>916</v>
      </c>
      <c r="D95" s="962" t="s">
        <v>917</v>
      </c>
      <c r="E95" s="963">
        <v>25</v>
      </c>
      <c r="F95" s="905"/>
      <c r="G95" s="964" t="s">
        <v>819</v>
      </c>
      <c r="H95" s="965">
        <v>1</v>
      </c>
      <c r="I95" s="829" t="str">
        <f t="shared" si="10"/>
        <v>TUB</v>
      </c>
      <c r="J95" s="906"/>
      <c r="K95" s="966"/>
      <c r="L95" s="837">
        <f t="shared" si="11"/>
        <v>0</v>
      </c>
      <c r="M95" s="967" t="str">
        <f t="shared" ref="M95:M100" si="13">+I95</f>
        <v>TUB</v>
      </c>
      <c r="N95" s="968">
        <f t="shared" si="12"/>
        <v>0</v>
      </c>
      <c r="O95" s="910"/>
      <c r="P95" s="787" t="s">
        <v>850</v>
      </c>
      <c r="Q95" s="914"/>
      <c r="R95" s="915"/>
      <c r="S95" s="748"/>
      <c r="T95" s="748"/>
      <c r="U95" s="748"/>
      <c r="V95" s="748"/>
      <c r="W95" s="748"/>
      <c r="X95" s="748"/>
      <c r="Y95" s="748"/>
      <c r="Z95" s="748"/>
      <c r="AA95" s="748"/>
      <c r="AB95" s="748"/>
      <c r="AC95" s="748"/>
      <c r="AD95" s="748"/>
      <c r="AE95" s="748"/>
      <c r="AF95" s="748"/>
      <c r="AG95" s="748"/>
      <c r="AH95" s="748"/>
    </row>
    <row r="96" spans="1:34" s="750" customFormat="1" ht="31.5" customHeight="1">
      <c r="A96" s="790"/>
      <c r="B96" s="969" t="s">
        <v>918</v>
      </c>
      <c r="C96" s="913" t="s">
        <v>919</v>
      </c>
      <c r="D96" s="882" t="s">
        <v>920</v>
      </c>
      <c r="E96" s="852">
        <v>25.5</v>
      </c>
      <c r="F96" s="835"/>
      <c r="G96" s="827" t="s">
        <v>877</v>
      </c>
      <c r="H96" s="828">
        <v>1</v>
      </c>
      <c r="I96" s="829" t="str">
        <f t="shared" si="10"/>
        <v>CAN</v>
      </c>
      <c r="J96" s="792"/>
      <c r="K96" s="793"/>
      <c r="L96" s="837">
        <f t="shared" si="11"/>
        <v>0</v>
      </c>
      <c r="M96" s="794" t="str">
        <f t="shared" si="13"/>
        <v>CAN</v>
      </c>
      <c r="N96" s="909">
        <f t="shared" si="12"/>
        <v>0</v>
      </c>
      <c r="O96" s="838"/>
      <c r="P96" s="805" t="s">
        <v>882</v>
      </c>
      <c r="Q96" s="914"/>
      <c r="R96" s="915"/>
      <c r="S96" s="748"/>
      <c r="T96" s="748"/>
      <c r="U96" s="748"/>
      <c r="V96" s="748"/>
      <c r="W96" s="748"/>
      <c r="X96" s="748"/>
      <c r="Y96" s="748"/>
      <c r="Z96" s="748"/>
      <c r="AA96" s="748"/>
      <c r="AB96" s="748"/>
      <c r="AC96" s="748"/>
      <c r="AD96" s="748"/>
      <c r="AE96" s="748"/>
      <c r="AF96" s="748"/>
      <c r="AG96" s="748"/>
      <c r="AH96" s="748"/>
    </row>
    <row r="97" spans="1:34" ht="31.5" customHeight="1">
      <c r="A97" s="790"/>
      <c r="B97" s="774" t="s">
        <v>921</v>
      </c>
      <c r="C97" s="916" t="s">
        <v>922</v>
      </c>
      <c r="D97" s="873" t="s">
        <v>923</v>
      </c>
      <c r="E97" s="830">
        <v>17.5</v>
      </c>
      <c r="F97" s="777"/>
      <c r="G97" s="827" t="s">
        <v>905</v>
      </c>
      <c r="H97" s="801">
        <v>1</v>
      </c>
      <c r="I97" s="970" t="str">
        <f t="shared" si="10"/>
        <v>BTL</v>
      </c>
      <c r="J97" s="792"/>
      <c r="K97" s="793"/>
      <c r="L97" s="837">
        <f t="shared" si="11"/>
        <v>0</v>
      </c>
      <c r="M97" s="794" t="str">
        <f t="shared" si="13"/>
        <v>BTL</v>
      </c>
      <c r="N97" s="909">
        <f t="shared" si="12"/>
        <v>0</v>
      </c>
      <c r="O97" s="838"/>
      <c r="P97" s="805" t="s">
        <v>873</v>
      </c>
      <c r="Q97" s="914"/>
      <c r="R97" s="915"/>
    </row>
    <row r="98" spans="1:34" s="750" customFormat="1" ht="31.5" customHeight="1">
      <c r="A98" s="790"/>
      <c r="B98" s="875" t="s">
        <v>924</v>
      </c>
      <c r="C98" s="971" t="s">
        <v>925</v>
      </c>
      <c r="D98" s="941" t="s">
        <v>926</v>
      </c>
      <c r="E98" s="942">
        <v>4.9000000000000004</v>
      </c>
      <c r="F98" s="943"/>
      <c r="G98" s="827" t="s">
        <v>877</v>
      </c>
      <c r="H98" s="828">
        <v>1</v>
      </c>
      <c r="I98" s="829" t="str">
        <f t="shared" si="10"/>
        <v>CAN</v>
      </c>
      <c r="J98" s="792"/>
      <c r="K98" s="793"/>
      <c r="L98" s="837">
        <f t="shared" si="11"/>
        <v>0</v>
      </c>
      <c r="M98" s="794" t="str">
        <f t="shared" si="13"/>
        <v>CAN</v>
      </c>
      <c r="N98" s="909">
        <f t="shared" si="12"/>
        <v>0</v>
      </c>
      <c r="O98" s="945"/>
      <c r="P98" s="805" t="s">
        <v>873</v>
      </c>
      <c r="Q98" s="914"/>
      <c r="R98" s="915"/>
      <c r="S98" s="748"/>
      <c r="T98" s="748"/>
      <c r="U98" s="748"/>
      <c r="V98" s="748"/>
      <c r="W98" s="748"/>
      <c r="X98" s="748"/>
      <c r="Y98" s="748"/>
      <c r="Z98" s="748"/>
      <c r="AA98" s="748"/>
      <c r="AB98" s="748"/>
      <c r="AC98" s="748"/>
      <c r="AD98" s="748"/>
      <c r="AE98" s="748"/>
      <c r="AF98" s="748"/>
      <c r="AG98" s="748"/>
      <c r="AH98" s="748"/>
    </row>
    <row r="99" spans="1:34" s="750" customFormat="1" ht="31.5" customHeight="1">
      <c r="A99" s="790"/>
      <c r="B99" s="849" t="s">
        <v>927</v>
      </c>
      <c r="C99" s="849" t="s">
        <v>928</v>
      </c>
      <c r="D99" s="882" t="s">
        <v>929</v>
      </c>
      <c r="E99" s="852">
        <v>4.95</v>
      </c>
      <c r="F99" s="835"/>
      <c r="G99" s="827" t="s">
        <v>905</v>
      </c>
      <c r="H99" s="828">
        <v>1</v>
      </c>
      <c r="I99" s="829" t="str">
        <f t="shared" si="10"/>
        <v>BTL</v>
      </c>
      <c r="J99" s="792"/>
      <c r="K99" s="793"/>
      <c r="L99" s="837">
        <f t="shared" si="11"/>
        <v>0</v>
      </c>
      <c r="M99" s="794" t="str">
        <f t="shared" si="13"/>
        <v>BTL</v>
      </c>
      <c r="N99" s="909">
        <f t="shared" si="12"/>
        <v>0</v>
      </c>
      <c r="O99" s="838"/>
      <c r="P99" s="787" t="s">
        <v>850</v>
      </c>
      <c r="Q99" s="914"/>
      <c r="R99" s="915"/>
      <c r="S99" s="748"/>
      <c r="T99" s="748"/>
      <c r="U99" s="748"/>
      <c r="V99" s="748"/>
      <c r="W99" s="748"/>
      <c r="X99" s="748"/>
      <c r="Y99" s="748"/>
      <c r="Z99" s="748"/>
      <c r="AA99" s="748"/>
      <c r="AB99" s="748"/>
      <c r="AC99" s="748"/>
      <c r="AD99" s="748"/>
      <c r="AE99" s="748"/>
      <c r="AF99" s="748"/>
      <c r="AG99" s="748"/>
      <c r="AH99" s="748"/>
    </row>
    <row r="100" spans="1:34" s="750" customFormat="1" ht="31.5" customHeight="1">
      <c r="A100" s="790"/>
      <c r="B100" s="850" t="s">
        <v>930</v>
      </c>
      <c r="C100" s="913" t="s">
        <v>931</v>
      </c>
      <c r="D100" s="882" t="s">
        <v>823</v>
      </c>
      <c r="E100" s="852">
        <v>21.5</v>
      </c>
      <c r="F100" s="835"/>
      <c r="G100" s="827" t="s">
        <v>722</v>
      </c>
      <c r="H100" s="828">
        <v>1</v>
      </c>
      <c r="I100" s="829" t="str">
        <f t="shared" si="10"/>
        <v>PKT</v>
      </c>
      <c r="J100" s="792"/>
      <c r="K100" s="793"/>
      <c r="L100" s="837">
        <f t="shared" si="11"/>
        <v>0</v>
      </c>
      <c r="M100" s="794" t="str">
        <f t="shared" si="13"/>
        <v>PKT</v>
      </c>
      <c r="N100" s="909">
        <f t="shared" si="12"/>
        <v>0</v>
      </c>
      <c r="O100" s="838"/>
      <c r="P100" s="787" t="s">
        <v>723</v>
      </c>
      <c r="Q100" s="914"/>
      <c r="R100" s="915"/>
      <c r="S100" s="748"/>
      <c r="T100" s="748"/>
      <c r="U100" s="748"/>
      <c r="V100" s="748"/>
      <c r="W100" s="748"/>
      <c r="X100" s="748"/>
      <c r="Y100" s="748"/>
      <c r="Z100" s="748"/>
      <c r="AA100" s="748"/>
      <c r="AB100" s="748"/>
      <c r="AC100" s="748"/>
      <c r="AD100" s="748"/>
      <c r="AE100" s="748"/>
      <c r="AF100" s="748"/>
      <c r="AG100" s="748"/>
      <c r="AH100" s="748"/>
    </row>
    <row r="101" spans="1:34" s="750" customFormat="1" ht="31.5" customHeight="1">
      <c r="A101" s="831"/>
      <c r="B101" s="972" t="s">
        <v>932</v>
      </c>
      <c r="C101" s="961" t="s">
        <v>933</v>
      </c>
      <c r="D101" s="962" t="s">
        <v>934</v>
      </c>
      <c r="E101" s="963">
        <v>7.7</v>
      </c>
      <c r="F101" s="905"/>
      <c r="G101" s="964" t="s">
        <v>905</v>
      </c>
      <c r="H101" s="965">
        <v>1</v>
      </c>
      <c r="I101" s="829" t="str">
        <f t="shared" si="10"/>
        <v>BTL</v>
      </c>
      <c r="J101" s="906"/>
      <c r="K101" s="966"/>
      <c r="L101" s="837">
        <f t="shared" si="11"/>
        <v>0</v>
      </c>
      <c r="M101" s="794" t="s">
        <v>935</v>
      </c>
      <c r="N101" s="968">
        <f t="shared" si="12"/>
        <v>0</v>
      </c>
      <c r="O101" s="910"/>
      <c r="P101" s="787" t="s">
        <v>850</v>
      </c>
      <c r="Q101" s="914"/>
      <c r="R101" s="915"/>
      <c r="S101" s="748"/>
      <c r="T101" s="748"/>
      <c r="U101" s="748"/>
      <c r="V101" s="748"/>
      <c r="W101" s="748"/>
      <c r="X101" s="748"/>
      <c r="Y101" s="748"/>
      <c r="Z101" s="748"/>
      <c r="AA101" s="748"/>
      <c r="AB101" s="748"/>
      <c r="AC101" s="748"/>
      <c r="AD101" s="748"/>
      <c r="AE101" s="748"/>
      <c r="AF101" s="748"/>
      <c r="AG101" s="748"/>
      <c r="AH101" s="748"/>
    </row>
    <row r="102" spans="1:34" s="750" customFormat="1" ht="31.5" customHeight="1">
      <c r="A102" s="831"/>
      <c r="B102" s="972" t="s">
        <v>936</v>
      </c>
      <c r="C102" s="961" t="s">
        <v>937</v>
      </c>
      <c r="D102" s="962" t="s">
        <v>938</v>
      </c>
      <c r="E102" s="963">
        <v>6.5</v>
      </c>
      <c r="F102" s="905"/>
      <c r="G102" s="964" t="s">
        <v>935</v>
      </c>
      <c r="H102" s="965">
        <v>1</v>
      </c>
      <c r="I102" s="829" t="str">
        <f t="shared" si="10"/>
        <v xml:space="preserve">BTL </v>
      </c>
      <c r="J102" s="906"/>
      <c r="K102" s="966"/>
      <c r="L102" s="837">
        <f t="shared" si="11"/>
        <v>0</v>
      </c>
      <c r="M102" s="794" t="str">
        <f>+I102</f>
        <v xml:space="preserve">BTL </v>
      </c>
      <c r="N102" s="968">
        <f t="shared" si="12"/>
        <v>0</v>
      </c>
      <c r="O102" s="973"/>
      <c r="P102" s="787" t="s">
        <v>850</v>
      </c>
      <c r="Q102" s="914"/>
      <c r="R102" s="915"/>
      <c r="S102" s="748"/>
      <c r="T102" s="748"/>
      <c r="U102" s="748"/>
      <c r="V102" s="748"/>
      <c r="W102" s="748"/>
      <c r="X102" s="748"/>
      <c r="Y102" s="748"/>
      <c r="Z102" s="748"/>
      <c r="AA102" s="748"/>
      <c r="AB102" s="748"/>
      <c r="AC102" s="748"/>
      <c r="AD102" s="748"/>
      <c r="AE102" s="748"/>
      <c r="AF102" s="748"/>
      <c r="AG102" s="748"/>
      <c r="AH102" s="748"/>
    </row>
    <row r="103" spans="1:34" s="750" customFormat="1" ht="31.5" customHeight="1">
      <c r="A103" s="790"/>
      <c r="B103" s="850" t="s">
        <v>939</v>
      </c>
      <c r="C103" s="916" t="s">
        <v>940</v>
      </c>
      <c r="D103" s="873" t="s">
        <v>941</v>
      </c>
      <c r="E103" s="830">
        <v>5.2</v>
      </c>
      <c r="F103" s="777"/>
      <c r="G103" s="827" t="s">
        <v>905</v>
      </c>
      <c r="H103" s="828">
        <v>1</v>
      </c>
      <c r="I103" s="829" t="s">
        <v>905</v>
      </c>
      <c r="J103" s="792"/>
      <c r="K103" s="793"/>
      <c r="L103" s="837">
        <f t="shared" si="11"/>
        <v>0</v>
      </c>
      <c r="M103" s="794" t="str">
        <f>+I103</f>
        <v>BTL</v>
      </c>
      <c r="N103" s="909">
        <f t="shared" si="12"/>
        <v>0</v>
      </c>
      <c r="O103" s="786"/>
      <c r="P103" s="787" t="s">
        <v>850</v>
      </c>
      <c r="Q103" s="914"/>
      <c r="R103" s="915"/>
      <c r="S103" s="748"/>
      <c r="T103" s="748"/>
      <c r="U103" s="748"/>
      <c r="V103" s="748"/>
      <c r="W103" s="748"/>
      <c r="X103" s="748"/>
      <c r="Y103" s="748"/>
      <c r="Z103" s="748"/>
      <c r="AA103" s="748"/>
      <c r="AB103" s="748"/>
      <c r="AC103" s="748"/>
      <c r="AD103" s="748"/>
      <c r="AE103" s="748"/>
      <c r="AF103" s="748"/>
      <c r="AG103" s="748"/>
      <c r="AH103" s="748"/>
    </row>
    <row r="104" spans="1:34" s="750" customFormat="1" ht="31.5" customHeight="1">
      <c r="A104" s="790"/>
      <c r="B104" s="850" t="s">
        <v>942</v>
      </c>
      <c r="C104" s="916" t="s">
        <v>943</v>
      </c>
      <c r="D104" s="873" t="s">
        <v>944</v>
      </c>
      <c r="E104" s="830">
        <v>3.3</v>
      </c>
      <c r="F104" s="777"/>
      <c r="G104" s="827" t="s">
        <v>905</v>
      </c>
      <c r="H104" s="828">
        <v>1</v>
      </c>
      <c r="I104" s="829" t="s">
        <v>905</v>
      </c>
      <c r="J104" s="792"/>
      <c r="K104" s="793"/>
      <c r="L104" s="837">
        <f t="shared" si="11"/>
        <v>0</v>
      </c>
      <c r="M104" s="794" t="str">
        <f>+I104</f>
        <v>BTL</v>
      </c>
      <c r="N104" s="909">
        <f t="shared" si="12"/>
        <v>0</v>
      </c>
      <c r="O104" s="838"/>
      <c r="P104" s="787" t="s">
        <v>850</v>
      </c>
      <c r="Q104" s="914"/>
      <c r="R104" s="915"/>
      <c r="S104" s="748"/>
      <c r="T104" s="748"/>
      <c r="U104" s="748"/>
      <c r="V104" s="748"/>
      <c r="W104" s="748"/>
      <c r="X104" s="748"/>
      <c r="Y104" s="748"/>
      <c r="Z104" s="748"/>
      <c r="AA104" s="748"/>
      <c r="AB104" s="748"/>
      <c r="AC104" s="748"/>
      <c r="AD104" s="748"/>
      <c r="AE104" s="748"/>
      <c r="AF104" s="748"/>
      <c r="AG104" s="748"/>
      <c r="AH104" s="748"/>
    </row>
    <row r="105" spans="1:34" s="750" customFormat="1" ht="31.5" customHeight="1">
      <c r="A105" s="790"/>
      <c r="B105" s="850" t="s">
        <v>945</v>
      </c>
      <c r="C105" s="913" t="s">
        <v>946</v>
      </c>
      <c r="D105" s="882" t="s">
        <v>929</v>
      </c>
      <c r="E105" s="852">
        <v>4.95</v>
      </c>
      <c r="F105" s="835"/>
      <c r="G105" s="827" t="s">
        <v>905</v>
      </c>
      <c r="H105" s="828">
        <v>1</v>
      </c>
      <c r="I105" s="780" t="str">
        <f>+G105</f>
        <v>BTL</v>
      </c>
      <c r="J105" s="792"/>
      <c r="K105" s="803"/>
      <c r="L105" s="837">
        <f t="shared" si="11"/>
        <v>0</v>
      </c>
      <c r="M105" s="794" t="str">
        <f>+I105</f>
        <v>BTL</v>
      </c>
      <c r="N105" s="909">
        <f t="shared" si="12"/>
        <v>0</v>
      </c>
      <c r="O105" s="786"/>
      <c r="P105" s="805" t="s">
        <v>947</v>
      </c>
      <c r="Q105" s="938"/>
      <c r="R105" s="939"/>
      <c r="S105" s="748"/>
      <c r="T105" s="748"/>
      <c r="U105" s="748"/>
      <c r="V105" s="748"/>
      <c r="W105" s="748"/>
      <c r="X105" s="748"/>
      <c r="Y105" s="748"/>
      <c r="Z105" s="748"/>
      <c r="AA105" s="748"/>
      <c r="AB105" s="748"/>
      <c r="AC105" s="748"/>
      <c r="AD105" s="748"/>
      <c r="AE105" s="748"/>
      <c r="AF105" s="748"/>
      <c r="AG105" s="748"/>
      <c r="AH105" s="748"/>
    </row>
    <row r="106" spans="1:34" s="750" customFormat="1" ht="31.5" customHeight="1" thickBot="1">
      <c r="A106" s="831"/>
      <c r="B106" s="833"/>
      <c r="C106" s="974"/>
      <c r="D106" s="962"/>
      <c r="E106" s="963"/>
      <c r="F106" s="905"/>
      <c r="G106" s="975"/>
      <c r="H106" s="976"/>
      <c r="I106" s="977"/>
      <c r="J106" s="906"/>
      <c r="K106" s="966"/>
      <c r="L106" s="820"/>
      <c r="M106" s="967"/>
      <c r="N106" s="968"/>
      <c r="O106" s="910"/>
      <c r="P106" s="978"/>
      <c r="Q106" s="914"/>
      <c r="R106" s="915"/>
      <c r="S106" s="748"/>
      <c r="T106" s="748"/>
      <c r="U106" s="748"/>
      <c r="V106" s="748"/>
      <c r="W106" s="748"/>
      <c r="X106" s="748"/>
      <c r="Y106" s="748"/>
      <c r="Z106" s="748"/>
      <c r="AA106" s="748"/>
      <c r="AB106" s="748"/>
      <c r="AC106" s="748"/>
      <c r="AD106" s="748"/>
      <c r="AE106" s="748"/>
      <c r="AF106" s="748"/>
      <c r="AG106" s="748"/>
      <c r="AH106" s="748"/>
    </row>
    <row r="107" spans="1:34" s="750" customFormat="1" ht="31.5" customHeight="1" thickBot="1">
      <c r="A107" s="1126" t="s">
        <v>948</v>
      </c>
      <c r="B107" s="1127"/>
      <c r="C107" s="1127"/>
      <c r="D107" s="1128"/>
      <c r="E107" s="1228"/>
      <c r="F107" s="1215"/>
      <c r="G107" s="1215"/>
      <c r="H107" s="1216"/>
      <c r="I107" s="1216"/>
      <c r="J107" s="1215"/>
      <c r="K107" s="1215"/>
      <c r="L107" s="1216"/>
      <c r="M107" s="1216"/>
      <c r="N107" s="1217"/>
      <c r="O107" s="1127"/>
      <c r="P107" s="1127"/>
      <c r="Q107" s="1127"/>
      <c r="R107" s="1129"/>
      <c r="S107" s="748"/>
      <c r="T107" s="748"/>
      <c r="U107" s="748"/>
      <c r="V107" s="748"/>
      <c r="W107" s="748"/>
      <c r="X107" s="748"/>
      <c r="Y107" s="748"/>
      <c r="Z107" s="748"/>
      <c r="AA107" s="748"/>
      <c r="AB107" s="748"/>
      <c r="AC107" s="748"/>
      <c r="AD107" s="748"/>
      <c r="AE107" s="748"/>
      <c r="AF107" s="748"/>
      <c r="AG107" s="748"/>
      <c r="AH107" s="748"/>
    </row>
    <row r="108" spans="1:34" s="750" customFormat="1" ht="31.5" customHeight="1">
      <c r="A108" s="979"/>
      <c r="B108" s="980" t="s">
        <v>64</v>
      </c>
      <c r="C108" s="842" t="s">
        <v>949</v>
      </c>
      <c r="D108" s="871" t="s">
        <v>950</v>
      </c>
      <c r="E108" s="844">
        <v>3.02</v>
      </c>
      <c r="F108" s="845"/>
      <c r="G108" s="778" t="s">
        <v>819</v>
      </c>
      <c r="H108" s="981">
        <v>3.7</v>
      </c>
      <c r="I108" s="982" t="str">
        <f>+K108</f>
        <v>KG</v>
      </c>
      <c r="J108" s="983"/>
      <c r="K108" s="984" t="s">
        <v>596</v>
      </c>
      <c r="L108" s="985">
        <f t="shared" ref="L108:L115" si="14">+J108+(+H108*F108)</f>
        <v>0</v>
      </c>
      <c r="M108" s="908" t="str">
        <f>+K108</f>
        <v>KG</v>
      </c>
      <c r="N108" s="785">
        <f t="shared" ref="N108:N115" si="15">+L108*E108</f>
        <v>0</v>
      </c>
      <c r="O108" s="847"/>
      <c r="P108" s="787" t="s">
        <v>882</v>
      </c>
      <c r="Q108" s="848"/>
      <c r="R108" s="789" t="s">
        <v>731</v>
      </c>
      <c r="S108" s="748"/>
      <c r="T108" s="748"/>
      <c r="U108" s="748"/>
      <c r="V108" s="748"/>
      <c r="W108" s="748"/>
      <c r="X108" s="748"/>
      <c r="Y108" s="748"/>
      <c r="Z108" s="748"/>
      <c r="AA108" s="748"/>
      <c r="AB108" s="748"/>
      <c r="AC108" s="748"/>
      <c r="AD108" s="748"/>
      <c r="AE108" s="748"/>
      <c r="AF108" s="748"/>
      <c r="AG108" s="748"/>
      <c r="AH108" s="748"/>
    </row>
    <row r="109" spans="1:34" s="750" customFormat="1" ht="31.5" customHeight="1">
      <c r="A109" s="916"/>
      <c r="B109" s="986" t="s">
        <v>385</v>
      </c>
      <c r="C109" s="987" t="s">
        <v>951</v>
      </c>
      <c r="D109" s="986" t="s">
        <v>952</v>
      </c>
      <c r="E109" s="776">
        <v>3.88</v>
      </c>
      <c r="F109" s="988"/>
      <c r="G109" s="989" t="s">
        <v>819</v>
      </c>
      <c r="H109" s="801">
        <v>4</v>
      </c>
      <c r="I109" s="970" t="str">
        <f>+I108</f>
        <v>KG</v>
      </c>
      <c r="J109" s="983"/>
      <c r="K109" s="984" t="s">
        <v>596</v>
      </c>
      <c r="L109" s="990">
        <f t="shared" si="14"/>
        <v>0</v>
      </c>
      <c r="M109" s="804" t="str">
        <f t="shared" ref="M109:M115" si="16">+K109</f>
        <v>KG</v>
      </c>
      <c r="N109" s="785">
        <f t="shared" si="15"/>
        <v>0</v>
      </c>
      <c r="O109" s="786"/>
      <c r="P109" s="787" t="s">
        <v>882</v>
      </c>
      <c r="Q109" s="788"/>
      <c r="R109" s="789" t="s">
        <v>731</v>
      </c>
      <c r="S109" s="748"/>
      <c r="T109" s="748"/>
      <c r="U109" s="748"/>
      <c r="V109" s="748"/>
      <c r="W109" s="748"/>
      <c r="X109" s="748"/>
      <c r="Y109" s="748"/>
      <c r="Z109" s="748"/>
      <c r="AA109" s="748"/>
      <c r="AB109" s="748"/>
      <c r="AC109" s="748"/>
      <c r="AD109" s="748"/>
      <c r="AE109" s="748"/>
      <c r="AF109" s="748"/>
      <c r="AG109" s="748"/>
      <c r="AH109" s="748"/>
    </row>
    <row r="110" spans="1:34" s="750" customFormat="1" ht="31.5" customHeight="1">
      <c r="A110" s="916"/>
      <c r="B110" s="987" t="s">
        <v>389</v>
      </c>
      <c r="C110" s="987" t="s">
        <v>953</v>
      </c>
      <c r="D110" s="986" t="s">
        <v>954</v>
      </c>
      <c r="E110" s="776">
        <v>11.35</v>
      </c>
      <c r="F110" s="988"/>
      <c r="G110" s="989" t="s">
        <v>722</v>
      </c>
      <c r="H110" s="801">
        <v>2</v>
      </c>
      <c r="I110" s="970" t="str">
        <f t="shared" ref="I110:I119" si="17">+I109</f>
        <v>KG</v>
      </c>
      <c r="J110" s="983"/>
      <c r="K110" s="984" t="s">
        <v>596</v>
      </c>
      <c r="L110" s="990">
        <f t="shared" si="14"/>
        <v>0</v>
      </c>
      <c r="M110" s="804" t="str">
        <f t="shared" si="16"/>
        <v>KG</v>
      </c>
      <c r="N110" s="785">
        <f t="shared" si="15"/>
        <v>0</v>
      </c>
      <c r="O110" s="786"/>
      <c r="P110" s="787"/>
      <c r="Q110" s="788"/>
      <c r="R110" s="789"/>
      <c r="S110" s="748"/>
      <c r="T110" s="748"/>
      <c r="U110" s="748"/>
      <c r="V110" s="748"/>
      <c r="W110" s="748"/>
      <c r="X110" s="748"/>
      <c r="Y110" s="748"/>
      <c r="Z110" s="748"/>
      <c r="AA110" s="748"/>
      <c r="AB110" s="748"/>
      <c r="AC110" s="748"/>
      <c r="AD110" s="748"/>
      <c r="AE110" s="748"/>
      <c r="AF110" s="748"/>
      <c r="AG110" s="748"/>
      <c r="AH110" s="748"/>
    </row>
    <row r="111" spans="1:34" s="750" customFormat="1" ht="31.5" customHeight="1">
      <c r="A111" s="916"/>
      <c r="B111" s="986" t="s">
        <v>384</v>
      </c>
      <c r="C111" s="987" t="s">
        <v>955</v>
      </c>
      <c r="D111" s="986" t="s">
        <v>956</v>
      </c>
      <c r="E111" s="776">
        <v>3.3</v>
      </c>
      <c r="F111" s="988"/>
      <c r="G111" s="989" t="s">
        <v>819</v>
      </c>
      <c r="H111" s="801">
        <v>1.6</v>
      </c>
      <c r="I111" s="970" t="str">
        <f t="shared" si="17"/>
        <v>KG</v>
      </c>
      <c r="J111" s="983"/>
      <c r="K111" s="984" t="s">
        <v>596</v>
      </c>
      <c r="L111" s="990">
        <f t="shared" si="14"/>
        <v>0</v>
      </c>
      <c r="M111" s="804" t="str">
        <f t="shared" si="16"/>
        <v>KG</v>
      </c>
      <c r="N111" s="785">
        <f t="shared" si="15"/>
        <v>0</v>
      </c>
      <c r="O111" s="786"/>
      <c r="P111" s="787"/>
      <c r="Q111" s="788"/>
      <c r="R111" s="789"/>
      <c r="S111" s="748"/>
      <c r="T111" s="748"/>
      <c r="U111" s="748"/>
      <c r="V111" s="748"/>
      <c r="W111" s="748"/>
      <c r="X111" s="748"/>
      <c r="Y111" s="748"/>
      <c r="Z111" s="748"/>
      <c r="AA111" s="748"/>
      <c r="AB111" s="748"/>
      <c r="AC111" s="748"/>
      <c r="AD111" s="748"/>
      <c r="AE111" s="748"/>
      <c r="AF111" s="748"/>
      <c r="AG111" s="748"/>
      <c r="AH111" s="748"/>
    </row>
    <row r="112" spans="1:34" s="750" customFormat="1" ht="31.5" customHeight="1">
      <c r="A112" s="916"/>
      <c r="B112" s="986" t="s">
        <v>333</v>
      </c>
      <c r="C112" s="987" t="s">
        <v>957</v>
      </c>
      <c r="D112" s="986" t="s">
        <v>958</v>
      </c>
      <c r="E112" s="776">
        <v>2</v>
      </c>
      <c r="F112" s="988"/>
      <c r="G112" s="989" t="s">
        <v>819</v>
      </c>
      <c r="H112" s="801">
        <v>4.5</v>
      </c>
      <c r="I112" s="970" t="str">
        <f t="shared" si="17"/>
        <v>KG</v>
      </c>
      <c r="J112" s="983"/>
      <c r="K112" s="984" t="s">
        <v>596</v>
      </c>
      <c r="L112" s="990">
        <f t="shared" si="14"/>
        <v>0</v>
      </c>
      <c r="M112" s="804" t="str">
        <f t="shared" si="16"/>
        <v>KG</v>
      </c>
      <c r="N112" s="785">
        <f t="shared" si="15"/>
        <v>0</v>
      </c>
      <c r="O112" s="786"/>
      <c r="P112" s="787"/>
      <c r="Q112" s="788"/>
      <c r="R112" s="789"/>
      <c r="S112" s="748"/>
      <c r="T112" s="748"/>
      <c r="U112" s="748"/>
      <c r="V112" s="748"/>
      <c r="W112" s="748"/>
      <c r="X112" s="748"/>
      <c r="Y112" s="748"/>
      <c r="Z112" s="748"/>
      <c r="AA112" s="748"/>
      <c r="AB112" s="748"/>
      <c r="AC112" s="748"/>
      <c r="AD112" s="748"/>
      <c r="AE112" s="748"/>
      <c r="AF112" s="748"/>
      <c r="AG112" s="748"/>
      <c r="AH112" s="748"/>
    </row>
    <row r="113" spans="1:34" s="750" customFormat="1" ht="31.5" customHeight="1">
      <c r="A113" s="916"/>
      <c r="B113" s="986" t="s">
        <v>376</v>
      </c>
      <c r="C113" s="987" t="s">
        <v>959</v>
      </c>
      <c r="D113" s="986" t="s">
        <v>960</v>
      </c>
      <c r="E113" s="776">
        <v>6.78</v>
      </c>
      <c r="F113" s="988"/>
      <c r="G113" s="989" t="s">
        <v>819</v>
      </c>
      <c r="H113" s="801">
        <v>3.7</v>
      </c>
      <c r="I113" s="970" t="str">
        <f t="shared" si="17"/>
        <v>KG</v>
      </c>
      <c r="J113" s="983"/>
      <c r="K113" s="984" t="s">
        <v>596</v>
      </c>
      <c r="L113" s="990">
        <f t="shared" si="14"/>
        <v>0</v>
      </c>
      <c r="M113" s="804" t="str">
        <f t="shared" si="16"/>
        <v>KG</v>
      </c>
      <c r="N113" s="785">
        <f t="shared" si="15"/>
        <v>0</v>
      </c>
      <c r="O113" s="786"/>
      <c r="P113" s="805" t="s">
        <v>723</v>
      </c>
      <c r="Q113" s="788"/>
      <c r="R113" s="789" t="s">
        <v>731</v>
      </c>
      <c r="S113" s="748"/>
      <c r="T113" s="748"/>
      <c r="U113" s="748"/>
      <c r="V113" s="748"/>
      <c r="W113" s="748"/>
      <c r="X113" s="748"/>
      <c r="Y113" s="748"/>
      <c r="Z113" s="748"/>
      <c r="AA113" s="748"/>
      <c r="AB113" s="748"/>
      <c r="AC113" s="748"/>
      <c r="AD113" s="748"/>
      <c r="AE113" s="748"/>
      <c r="AF113" s="748"/>
      <c r="AG113" s="748"/>
      <c r="AH113" s="748"/>
    </row>
    <row r="114" spans="1:34" s="750" customFormat="1" ht="31.5" customHeight="1">
      <c r="A114" s="916"/>
      <c r="B114" s="986" t="s">
        <v>961</v>
      </c>
      <c r="C114" s="987" t="s">
        <v>962</v>
      </c>
      <c r="D114" s="986" t="s">
        <v>963</v>
      </c>
      <c r="E114" s="776">
        <v>7.39</v>
      </c>
      <c r="F114" s="988"/>
      <c r="G114" s="989" t="s">
        <v>819</v>
      </c>
      <c r="H114" s="801">
        <v>6</v>
      </c>
      <c r="I114" s="970" t="str">
        <f t="shared" si="17"/>
        <v>KG</v>
      </c>
      <c r="J114" s="983"/>
      <c r="K114" s="984" t="s">
        <v>596</v>
      </c>
      <c r="L114" s="990">
        <f>+J114+(+H114*F114)</f>
        <v>0</v>
      </c>
      <c r="M114" s="804" t="str">
        <f>+K114</f>
        <v>KG</v>
      </c>
      <c r="N114" s="785">
        <f>+L114*E114</f>
        <v>0</v>
      </c>
      <c r="O114" s="786"/>
      <c r="P114" s="787" t="s">
        <v>882</v>
      </c>
      <c r="Q114" s="788"/>
      <c r="R114" s="789" t="s">
        <v>731</v>
      </c>
      <c r="S114" s="748"/>
      <c r="T114" s="748"/>
      <c r="U114" s="748"/>
      <c r="V114" s="748"/>
      <c r="W114" s="748"/>
      <c r="X114" s="748"/>
      <c r="Y114" s="748"/>
      <c r="Z114" s="748"/>
      <c r="AA114" s="748"/>
      <c r="AB114" s="748"/>
      <c r="AC114" s="748"/>
      <c r="AD114" s="748"/>
      <c r="AE114" s="748"/>
      <c r="AF114" s="748"/>
      <c r="AG114" s="748"/>
      <c r="AH114" s="748"/>
    </row>
    <row r="115" spans="1:34" s="750" customFormat="1" ht="31.5" customHeight="1">
      <c r="A115" s="916"/>
      <c r="B115" s="986" t="s">
        <v>379</v>
      </c>
      <c r="C115" s="987" t="s">
        <v>964</v>
      </c>
      <c r="D115" s="986" t="s">
        <v>965</v>
      </c>
      <c r="E115" s="776">
        <v>1.88</v>
      </c>
      <c r="F115" s="988"/>
      <c r="G115" s="989" t="s">
        <v>819</v>
      </c>
      <c r="H115" s="801">
        <v>4</v>
      </c>
      <c r="I115" s="970" t="str">
        <f t="shared" si="17"/>
        <v>KG</v>
      </c>
      <c r="J115" s="983"/>
      <c r="K115" s="984" t="s">
        <v>596</v>
      </c>
      <c r="L115" s="990">
        <f t="shared" si="14"/>
        <v>0</v>
      </c>
      <c r="M115" s="804" t="str">
        <f t="shared" si="16"/>
        <v>KG</v>
      </c>
      <c r="N115" s="785">
        <f t="shared" si="15"/>
        <v>0</v>
      </c>
      <c r="O115" s="786"/>
      <c r="P115" s="787" t="s">
        <v>882</v>
      </c>
      <c r="Q115" s="788"/>
      <c r="R115" s="789" t="s">
        <v>731</v>
      </c>
      <c r="S115" s="748"/>
      <c r="T115" s="748"/>
      <c r="U115" s="748"/>
      <c r="V115" s="748"/>
      <c r="W115" s="748"/>
      <c r="X115" s="748"/>
      <c r="Y115" s="748"/>
      <c r="Z115" s="748"/>
      <c r="AA115" s="748"/>
      <c r="AB115" s="748"/>
      <c r="AC115" s="748"/>
      <c r="AD115" s="748"/>
      <c r="AE115" s="748"/>
      <c r="AF115" s="748"/>
      <c r="AG115" s="748"/>
      <c r="AH115" s="748"/>
    </row>
    <row r="116" spans="1:34" s="750" customFormat="1" ht="31.5" customHeight="1">
      <c r="A116" s="916"/>
      <c r="B116" s="832" t="s">
        <v>378</v>
      </c>
      <c r="C116" s="832" t="s">
        <v>966</v>
      </c>
      <c r="D116" s="962" t="s">
        <v>967</v>
      </c>
      <c r="E116" s="991">
        <v>7.1</v>
      </c>
      <c r="F116" s="777"/>
      <c r="G116" s="827" t="s">
        <v>819</v>
      </c>
      <c r="H116" s="801">
        <v>7.1</v>
      </c>
      <c r="I116" s="970" t="str">
        <f t="shared" si="17"/>
        <v>KG</v>
      </c>
      <c r="J116" s="983"/>
      <c r="K116" s="984" t="s">
        <v>596</v>
      </c>
      <c r="L116" s="990">
        <f>+J116+(+H116*F116)</f>
        <v>0</v>
      </c>
      <c r="M116" s="804" t="str">
        <f>+K116</f>
        <v>KG</v>
      </c>
      <c r="N116" s="785">
        <f>+L116*E116</f>
        <v>0</v>
      </c>
      <c r="O116" s="786"/>
      <c r="P116" s="787" t="s">
        <v>882</v>
      </c>
      <c r="Q116" s="788"/>
      <c r="R116" s="789" t="s">
        <v>731</v>
      </c>
      <c r="S116" s="748"/>
      <c r="T116" s="748"/>
      <c r="U116" s="748"/>
      <c r="V116" s="748"/>
      <c r="W116" s="748"/>
      <c r="X116" s="748"/>
      <c r="Y116" s="748"/>
      <c r="Z116" s="748"/>
      <c r="AA116" s="748"/>
      <c r="AB116" s="748"/>
      <c r="AC116" s="748"/>
      <c r="AD116" s="748"/>
      <c r="AE116" s="748"/>
      <c r="AF116" s="748"/>
      <c r="AG116" s="748"/>
      <c r="AH116" s="748"/>
    </row>
    <row r="117" spans="1:34" s="750" customFormat="1" ht="31.5" customHeight="1">
      <c r="A117" s="974"/>
      <c r="B117" s="849" t="s">
        <v>380</v>
      </c>
      <c r="C117" s="1130" t="s">
        <v>968</v>
      </c>
      <c r="D117" s="1131" t="s">
        <v>969</v>
      </c>
      <c r="E117" s="1229">
        <v>6.36</v>
      </c>
      <c r="F117" s="905"/>
      <c r="G117" s="827" t="s">
        <v>819</v>
      </c>
      <c r="H117" s="801">
        <v>1.2</v>
      </c>
      <c r="I117" s="970" t="str">
        <f t="shared" si="17"/>
        <v>KG</v>
      </c>
      <c r="J117" s="983"/>
      <c r="K117" s="984" t="s">
        <v>596</v>
      </c>
      <c r="L117" s="990">
        <f>+J117+(+H117*F117)</f>
        <v>0</v>
      </c>
      <c r="M117" s="804" t="str">
        <f>+K117</f>
        <v>KG</v>
      </c>
      <c r="N117" s="785">
        <f>+L117*E117</f>
        <v>0</v>
      </c>
      <c r="O117" s="910"/>
      <c r="P117" s="952"/>
      <c r="Q117" s="992"/>
      <c r="R117" s="993"/>
      <c r="S117" s="748"/>
      <c r="T117" s="748"/>
      <c r="U117" s="748"/>
      <c r="V117" s="748"/>
      <c r="W117" s="748"/>
      <c r="X117" s="748"/>
      <c r="Y117" s="748"/>
      <c r="Z117" s="748"/>
      <c r="AA117" s="748"/>
      <c r="AB117" s="748"/>
      <c r="AC117" s="748"/>
      <c r="AD117" s="748"/>
      <c r="AE117" s="748"/>
      <c r="AF117" s="748"/>
      <c r="AG117" s="748"/>
      <c r="AH117" s="748"/>
    </row>
    <row r="118" spans="1:34" s="750" customFormat="1" ht="31.5" customHeight="1">
      <c r="A118" s="831"/>
      <c r="B118" s="832" t="s">
        <v>970</v>
      </c>
      <c r="C118" s="1132" t="s">
        <v>971</v>
      </c>
      <c r="D118" s="1131" t="s">
        <v>972</v>
      </c>
      <c r="E118" s="994">
        <v>8.9600000000000009</v>
      </c>
      <c r="F118" s="905"/>
      <c r="G118" s="827" t="s">
        <v>819</v>
      </c>
      <c r="H118" s="801">
        <v>3.6</v>
      </c>
      <c r="I118" s="970" t="str">
        <f t="shared" si="17"/>
        <v>KG</v>
      </c>
      <c r="J118" s="983"/>
      <c r="K118" s="984" t="s">
        <v>596</v>
      </c>
      <c r="L118" s="990">
        <f>+J118+(+H118*F118)</f>
        <v>0</v>
      </c>
      <c r="M118" s="804" t="str">
        <f>+K118</f>
        <v>KG</v>
      </c>
      <c r="N118" s="785">
        <f>+L118*E118</f>
        <v>0</v>
      </c>
      <c r="O118" s="973"/>
      <c r="P118" s="995"/>
      <c r="Q118" s="996"/>
      <c r="R118" s="997"/>
      <c r="S118" s="748"/>
      <c r="T118" s="748"/>
      <c r="U118" s="748"/>
      <c r="V118" s="748"/>
      <c r="W118" s="748"/>
      <c r="X118" s="748"/>
      <c r="Y118" s="748"/>
      <c r="Z118" s="748"/>
      <c r="AA118" s="748"/>
      <c r="AB118" s="748"/>
      <c r="AC118" s="748"/>
      <c r="AD118" s="748"/>
      <c r="AE118" s="748"/>
      <c r="AF118" s="748"/>
      <c r="AG118" s="748"/>
      <c r="AH118" s="748"/>
    </row>
    <row r="119" spans="1:34" s="750" customFormat="1" ht="31.5" customHeight="1">
      <c r="A119" s="831"/>
      <c r="B119" s="832" t="s">
        <v>973</v>
      </c>
      <c r="C119" s="1132" t="s">
        <v>974</v>
      </c>
      <c r="D119" s="1131" t="s">
        <v>975</v>
      </c>
      <c r="E119" s="994">
        <v>9.8699999999999992</v>
      </c>
      <c r="F119" s="905"/>
      <c r="G119" s="827" t="s">
        <v>819</v>
      </c>
      <c r="H119" s="801">
        <v>0.94</v>
      </c>
      <c r="I119" s="970" t="str">
        <f t="shared" si="17"/>
        <v>KG</v>
      </c>
      <c r="J119" s="983"/>
      <c r="K119" s="984" t="s">
        <v>596</v>
      </c>
      <c r="L119" s="990">
        <f>+J119+(+H119*F119)</f>
        <v>0</v>
      </c>
      <c r="M119" s="804" t="str">
        <f>+K119</f>
        <v>KG</v>
      </c>
      <c r="N119" s="785">
        <f>+L119*E119</f>
        <v>0</v>
      </c>
      <c r="O119" s="973"/>
      <c r="P119" s="995"/>
      <c r="Q119" s="996"/>
      <c r="R119" s="997"/>
      <c r="S119" s="748"/>
      <c r="T119" s="748"/>
      <c r="U119" s="748"/>
      <c r="V119" s="748"/>
      <c r="W119" s="748"/>
      <c r="X119" s="748"/>
      <c r="Y119" s="748"/>
      <c r="Z119" s="748"/>
      <c r="AA119" s="748"/>
      <c r="AB119" s="748"/>
      <c r="AC119" s="748"/>
      <c r="AD119" s="748"/>
      <c r="AE119" s="748"/>
      <c r="AF119" s="748"/>
      <c r="AG119" s="748"/>
      <c r="AH119" s="748"/>
    </row>
    <row r="120" spans="1:34" s="750" customFormat="1" ht="31.5" customHeight="1" thickBot="1">
      <c r="A120" s="790"/>
      <c r="B120" s="773"/>
      <c r="C120" s="773"/>
      <c r="D120" s="873"/>
      <c r="E120" s="830"/>
      <c r="F120" s="777"/>
      <c r="G120" s="827"/>
      <c r="H120" s="998"/>
      <c r="I120" s="970"/>
      <c r="J120" s="792"/>
      <c r="K120" s="999"/>
      <c r="L120" s="1000"/>
      <c r="M120" s="1001"/>
      <c r="N120" s="821"/>
      <c r="O120" s="786"/>
      <c r="P120" s="805"/>
      <c r="Q120" s="788"/>
      <c r="R120" s="839"/>
      <c r="S120" s="748"/>
      <c r="T120" s="748"/>
      <c r="U120" s="748"/>
      <c r="V120" s="748"/>
      <c r="W120" s="748"/>
      <c r="X120" s="748"/>
      <c r="Y120" s="748"/>
      <c r="Z120" s="748"/>
      <c r="AA120" s="748"/>
      <c r="AB120" s="748"/>
      <c r="AC120" s="748"/>
      <c r="AD120" s="748"/>
      <c r="AE120" s="748"/>
      <c r="AF120" s="748"/>
      <c r="AG120" s="748"/>
      <c r="AH120" s="748"/>
    </row>
    <row r="121" spans="1:34" s="750" customFormat="1" ht="31.5" customHeight="1" thickBot="1">
      <c r="A121" s="1126" t="s">
        <v>976</v>
      </c>
      <c r="B121" s="1127"/>
      <c r="C121" s="1127"/>
      <c r="D121" s="1128"/>
      <c r="E121" s="1228"/>
      <c r="F121" s="1215"/>
      <c r="G121" s="1215"/>
      <c r="H121" s="1216"/>
      <c r="I121" s="1216"/>
      <c r="J121" s="1215"/>
      <c r="K121" s="1215"/>
      <c r="L121" s="1216"/>
      <c r="M121" s="1216"/>
      <c r="N121" s="1217"/>
      <c r="O121" s="1127"/>
      <c r="P121" s="1127"/>
      <c r="Q121" s="1127"/>
      <c r="R121" s="1129"/>
      <c r="S121" s="748"/>
      <c r="T121" s="748"/>
      <c r="U121" s="748"/>
      <c r="V121" s="748"/>
      <c r="W121" s="748"/>
      <c r="X121" s="748"/>
      <c r="Y121" s="748"/>
      <c r="Z121" s="748"/>
      <c r="AA121" s="748"/>
      <c r="AB121" s="748"/>
      <c r="AC121" s="748"/>
      <c r="AD121" s="748"/>
      <c r="AE121" s="748"/>
      <c r="AF121" s="748"/>
      <c r="AG121" s="748"/>
      <c r="AH121" s="748"/>
    </row>
    <row r="122" spans="1:34" s="750" customFormat="1" ht="31.5" customHeight="1">
      <c r="A122" s="772"/>
      <c r="B122" s="1002" t="s">
        <v>977</v>
      </c>
      <c r="C122" s="1002" t="s">
        <v>978</v>
      </c>
      <c r="D122" s="888" t="s">
        <v>979</v>
      </c>
      <c r="E122" s="1230">
        <v>2.7</v>
      </c>
      <c r="F122" s="890"/>
      <c r="G122" s="778" t="s">
        <v>746</v>
      </c>
      <c r="H122" s="981">
        <v>17</v>
      </c>
      <c r="I122" s="982" t="s">
        <v>722</v>
      </c>
      <c r="J122" s="846"/>
      <c r="K122" s="803" t="s">
        <v>722</v>
      </c>
      <c r="L122" s="837">
        <f>+J122+(+H122*F122)</f>
        <v>0</v>
      </c>
      <c r="M122" s="804" t="s">
        <v>722</v>
      </c>
      <c r="N122" s="785">
        <f>+L122*E122</f>
        <v>0</v>
      </c>
      <c r="O122" s="891"/>
      <c r="P122" s="787" t="s">
        <v>747</v>
      </c>
      <c r="Q122" s="1003"/>
      <c r="R122" s="789" t="s">
        <v>723</v>
      </c>
      <c r="S122" s="748"/>
      <c r="T122" s="748"/>
      <c r="U122" s="748"/>
      <c r="V122" s="748"/>
      <c r="W122" s="748"/>
      <c r="X122" s="748"/>
      <c r="Y122" s="748"/>
      <c r="Z122" s="748"/>
      <c r="AA122" s="748"/>
      <c r="AB122" s="748"/>
      <c r="AC122" s="748"/>
      <c r="AD122" s="748"/>
      <c r="AE122" s="748"/>
      <c r="AF122" s="748"/>
      <c r="AG122" s="748"/>
      <c r="AH122" s="748"/>
    </row>
    <row r="123" spans="1:34" s="750" customFormat="1" ht="31.5" customHeight="1">
      <c r="A123" s="790"/>
      <c r="B123" s="849" t="s">
        <v>980</v>
      </c>
      <c r="C123" s="849" t="s">
        <v>981</v>
      </c>
      <c r="D123" s="882" t="s">
        <v>982</v>
      </c>
      <c r="E123" s="852">
        <v>29.5</v>
      </c>
      <c r="F123" s="835"/>
      <c r="G123" s="827" t="s">
        <v>819</v>
      </c>
      <c r="H123" s="801">
        <v>1</v>
      </c>
      <c r="I123" s="970" t="str">
        <f>+G123</f>
        <v>TUB</v>
      </c>
      <c r="J123" s="792"/>
      <c r="K123" s="803"/>
      <c r="L123" s="837">
        <f>+J123+(+H123*F123)</f>
        <v>0</v>
      </c>
      <c r="M123" s="804" t="str">
        <f>+G123</f>
        <v>TUB</v>
      </c>
      <c r="N123" s="785">
        <f>+L123*E123</f>
        <v>0</v>
      </c>
      <c r="O123" s="838"/>
      <c r="P123" s="805" t="s">
        <v>882</v>
      </c>
      <c r="Q123" s="1004"/>
      <c r="R123" s="1005"/>
      <c r="S123" s="748"/>
      <c r="T123" s="748"/>
      <c r="U123" s="748"/>
      <c r="V123" s="748"/>
      <c r="W123" s="748"/>
      <c r="X123" s="748"/>
      <c r="Y123" s="748"/>
      <c r="Z123" s="748"/>
      <c r="AA123" s="748"/>
      <c r="AB123" s="748"/>
      <c r="AC123" s="748"/>
      <c r="AD123" s="748"/>
      <c r="AE123" s="748"/>
      <c r="AF123" s="748"/>
      <c r="AG123" s="748"/>
      <c r="AH123" s="748"/>
    </row>
    <row r="124" spans="1:34" s="750" customFormat="1" ht="31.5" customHeight="1">
      <c r="A124" s="790"/>
      <c r="B124" s="773" t="s">
        <v>983</v>
      </c>
      <c r="C124" s="1133" t="s">
        <v>984</v>
      </c>
      <c r="D124" s="873" t="s">
        <v>985</v>
      </c>
      <c r="E124" s="830">
        <v>43</v>
      </c>
      <c r="F124" s="777"/>
      <c r="G124" s="827" t="s">
        <v>986</v>
      </c>
      <c r="H124" s="801">
        <v>1</v>
      </c>
      <c r="I124" s="970" t="str">
        <f>+G124</f>
        <v>TIN</v>
      </c>
      <c r="J124" s="792"/>
      <c r="K124" s="803"/>
      <c r="L124" s="837">
        <f>+J124+(+H124*F124)</f>
        <v>0</v>
      </c>
      <c r="M124" s="804" t="str">
        <f>+G124</f>
        <v>TIN</v>
      </c>
      <c r="N124" s="785">
        <f>+L124*E124</f>
        <v>0</v>
      </c>
      <c r="O124" s="786"/>
      <c r="P124" s="805" t="s">
        <v>882</v>
      </c>
      <c r="Q124" s="914"/>
      <c r="R124" s="915"/>
      <c r="S124" s="748"/>
      <c r="T124" s="748"/>
      <c r="U124" s="748"/>
      <c r="V124" s="748"/>
      <c r="W124" s="748"/>
      <c r="X124" s="748"/>
      <c r="Y124" s="748"/>
      <c r="Z124" s="748"/>
      <c r="AA124" s="748"/>
      <c r="AB124" s="748"/>
      <c r="AC124" s="748"/>
      <c r="AD124" s="748"/>
      <c r="AE124" s="748"/>
      <c r="AF124" s="748"/>
      <c r="AG124" s="748"/>
      <c r="AH124" s="748"/>
    </row>
    <row r="125" spans="1:34" s="750" customFormat="1" ht="31.5" customHeight="1">
      <c r="A125" s="790"/>
      <c r="B125" s="892" t="s">
        <v>987</v>
      </c>
      <c r="C125" s="892" t="s">
        <v>988</v>
      </c>
      <c r="D125" s="873" t="s">
        <v>989</v>
      </c>
      <c r="E125" s="830">
        <v>20.5</v>
      </c>
      <c r="F125" s="777"/>
      <c r="G125" s="827" t="s">
        <v>905</v>
      </c>
      <c r="H125" s="801">
        <v>1</v>
      </c>
      <c r="I125" s="970" t="s">
        <v>596</v>
      </c>
      <c r="J125" s="792"/>
      <c r="K125" s="803"/>
      <c r="L125" s="837">
        <f>+J125+(+H125*F125)</f>
        <v>0</v>
      </c>
      <c r="M125" s="804" t="str">
        <f>+G125</f>
        <v>BTL</v>
      </c>
      <c r="N125" s="785">
        <f>+L125*E125</f>
        <v>0</v>
      </c>
      <c r="O125" s="786"/>
      <c r="P125" s="805" t="s">
        <v>947</v>
      </c>
      <c r="Q125" s="1006"/>
      <c r="R125" s="1007"/>
      <c r="S125" s="748"/>
      <c r="T125" s="748"/>
      <c r="U125" s="748"/>
      <c r="V125" s="748"/>
      <c r="W125" s="748"/>
      <c r="X125" s="748"/>
      <c r="Y125" s="748"/>
      <c r="Z125" s="748"/>
      <c r="AA125" s="748"/>
      <c r="AB125" s="748"/>
      <c r="AC125" s="748"/>
      <c r="AD125" s="748"/>
      <c r="AE125" s="748"/>
      <c r="AF125" s="748"/>
      <c r="AG125" s="748"/>
      <c r="AH125" s="748"/>
    </row>
    <row r="126" spans="1:34" s="750" customFormat="1" ht="31.5" customHeight="1">
      <c r="A126" s="790"/>
      <c r="B126" s="892"/>
      <c r="C126" s="892"/>
      <c r="D126" s="893"/>
      <c r="E126" s="897"/>
      <c r="F126" s="895"/>
      <c r="G126" s="898"/>
      <c r="H126" s="1008"/>
      <c r="I126" s="1009"/>
      <c r="J126" s="792"/>
      <c r="K126" s="793"/>
      <c r="L126" s="820"/>
      <c r="M126" s="794"/>
      <c r="N126" s="821"/>
      <c r="O126" s="896"/>
      <c r="P126" s="901"/>
      <c r="Q126" s="902"/>
      <c r="R126" s="903"/>
      <c r="S126" s="748"/>
      <c r="T126" s="748"/>
      <c r="U126" s="748"/>
      <c r="V126" s="748"/>
      <c r="W126" s="748"/>
      <c r="X126" s="748"/>
      <c r="Y126" s="748"/>
      <c r="Z126" s="748"/>
      <c r="AA126" s="748"/>
      <c r="AB126" s="748"/>
      <c r="AC126" s="748"/>
      <c r="AD126" s="748"/>
      <c r="AE126" s="748"/>
      <c r="AF126" s="748"/>
      <c r="AG126" s="748"/>
      <c r="AH126" s="748"/>
    </row>
    <row r="127" spans="1:34" s="750" customFormat="1" ht="31.5" customHeight="1" thickBot="1">
      <c r="A127" s="790"/>
      <c r="B127" s="773"/>
      <c r="C127" s="773"/>
      <c r="D127" s="873"/>
      <c r="E127" s="830"/>
      <c r="F127" s="777"/>
      <c r="G127" s="827"/>
      <c r="H127" s="998"/>
      <c r="I127" s="1010"/>
      <c r="J127" s="792"/>
      <c r="K127" s="793"/>
      <c r="L127" s="820"/>
      <c r="M127" s="794"/>
      <c r="N127" s="821"/>
      <c r="O127" s="786"/>
      <c r="P127" s="805"/>
      <c r="Q127" s="788"/>
      <c r="R127" s="839"/>
      <c r="S127" s="748"/>
      <c r="T127" s="748"/>
      <c r="U127" s="748"/>
      <c r="V127" s="748"/>
      <c r="W127" s="748"/>
      <c r="X127" s="748"/>
      <c r="Y127" s="748"/>
      <c r="Z127" s="748"/>
      <c r="AA127" s="748"/>
      <c r="AB127" s="748"/>
      <c r="AC127" s="748"/>
      <c r="AD127" s="748"/>
      <c r="AE127" s="748"/>
      <c r="AF127" s="748"/>
      <c r="AG127" s="748"/>
      <c r="AH127" s="748"/>
    </row>
    <row r="128" spans="1:34" s="750" customFormat="1" ht="31.5" customHeight="1" thickBot="1">
      <c r="A128" s="1126" t="s">
        <v>990</v>
      </c>
      <c r="B128" s="1127"/>
      <c r="C128" s="1127"/>
      <c r="D128" s="1128"/>
      <c r="E128" s="1228"/>
      <c r="F128" s="1215"/>
      <c r="G128" s="1215"/>
      <c r="H128" s="1216"/>
      <c r="I128" s="1216"/>
      <c r="J128" s="1215"/>
      <c r="K128" s="1215"/>
      <c r="L128" s="1216"/>
      <c r="M128" s="1216"/>
      <c r="N128" s="1217"/>
      <c r="O128" s="1127"/>
      <c r="P128" s="1127"/>
      <c r="Q128" s="1127"/>
      <c r="R128" s="1129"/>
      <c r="S128" s="748"/>
      <c r="T128" s="748"/>
      <c r="U128" s="748"/>
      <c r="V128" s="748"/>
      <c r="W128" s="748"/>
      <c r="X128" s="748"/>
      <c r="Y128" s="748"/>
      <c r="Z128" s="748"/>
      <c r="AA128" s="748"/>
      <c r="AB128" s="748"/>
      <c r="AC128" s="748"/>
      <c r="AD128" s="748"/>
      <c r="AE128" s="748"/>
      <c r="AF128" s="748"/>
      <c r="AG128" s="748"/>
      <c r="AH128" s="748"/>
    </row>
    <row r="129" spans="1:34" ht="31.5" customHeight="1">
      <c r="A129" s="772" t="s">
        <v>991</v>
      </c>
      <c r="B129" s="1011" t="s">
        <v>992</v>
      </c>
      <c r="C129" s="1011" t="s">
        <v>993</v>
      </c>
      <c r="D129" s="1012" t="s">
        <v>994</v>
      </c>
      <c r="E129" s="942">
        <v>17.899999999999999</v>
      </c>
      <c r="F129" s="1013"/>
      <c r="G129" s="930" t="s">
        <v>722</v>
      </c>
      <c r="H129" s="801">
        <v>1</v>
      </c>
      <c r="I129" s="970" t="s">
        <v>722</v>
      </c>
      <c r="J129" s="792"/>
      <c r="K129" s="803"/>
      <c r="L129" s="837">
        <f>+J129+(+H129*F129)</f>
        <v>0</v>
      </c>
      <c r="M129" s="804" t="str">
        <f>+G129</f>
        <v>PKT</v>
      </c>
      <c r="N129" s="785">
        <f>+L129*E129</f>
        <v>0</v>
      </c>
      <c r="O129" s="945"/>
      <c r="P129" s="787" t="s">
        <v>723</v>
      </c>
      <c r="Q129" s="878"/>
      <c r="R129" s="879"/>
    </row>
    <row r="130" spans="1:34" ht="31.5" customHeight="1">
      <c r="A130" s="934"/>
      <c r="B130" s="1011" t="s">
        <v>995</v>
      </c>
      <c r="C130" s="1011" t="s">
        <v>996</v>
      </c>
      <c r="D130" s="1012" t="s">
        <v>997</v>
      </c>
      <c r="E130" s="942">
        <v>20.9</v>
      </c>
      <c r="F130" s="1013"/>
      <c r="G130" s="930" t="s">
        <v>722</v>
      </c>
      <c r="H130" s="801">
        <v>1</v>
      </c>
      <c r="I130" s="970" t="s">
        <v>722</v>
      </c>
      <c r="J130" s="792"/>
      <c r="K130" s="803"/>
      <c r="L130" s="837">
        <f>+J130+(+H130*F130)</f>
        <v>0</v>
      </c>
      <c r="M130" s="804" t="str">
        <f>+G130</f>
        <v>PKT</v>
      </c>
      <c r="N130" s="785">
        <f>+L130*E130</f>
        <v>0</v>
      </c>
      <c r="O130" s="945"/>
      <c r="P130" s="787" t="s">
        <v>723</v>
      </c>
      <c r="Q130" s="880"/>
      <c r="R130" s="881"/>
    </row>
    <row r="131" spans="1:34" ht="31.5" customHeight="1">
      <c r="A131" s="934"/>
      <c r="B131" s="1011" t="s">
        <v>998</v>
      </c>
      <c r="C131" s="1014" t="s">
        <v>999</v>
      </c>
      <c r="D131" s="1015" t="s">
        <v>997</v>
      </c>
      <c r="E131" s="928">
        <v>23.9</v>
      </c>
      <c r="F131" s="1016"/>
      <c r="G131" s="1017" t="s">
        <v>722</v>
      </c>
      <c r="H131" s="801">
        <v>1</v>
      </c>
      <c r="I131" s="970" t="s">
        <v>722</v>
      </c>
      <c r="J131" s="792"/>
      <c r="K131" s="803"/>
      <c r="L131" s="837">
        <f>+J131+(+H131*F131)</f>
        <v>0</v>
      </c>
      <c r="M131" s="804" t="str">
        <f>+G131</f>
        <v>PKT</v>
      </c>
      <c r="N131" s="785">
        <f>+L131*E131</f>
        <v>0</v>
      </c>
      <c r="O131" s="945"/>
      <c r="P131" s="787" t="s">
        <v>723</v>
      </c>
      <c r="Q131" s="880"/>
      <c r="R131" s="881"/>
    </row>
    <row r="132" spans="1:34" ht="31.5" customHeight="1">
      <c r="A132" s="934"/>
      <c r="B132" s="1018" t="s">
        <v>1000</v>
      </c>
      <c r="C132" s="1019" t="s">
        <v>1001</v>
      </c>
      <c r="D132" s="1020" t="s">
        <v>1002</v>
      </c>
      <c r="E132" s="949">
        <v>6.9</v>
      </c>
      <c r="F132" s="1021"/>
      <c r="G132" s="989" t="s">
        <v>935</v>
      </c>
      <c r="H132" s="801">
        <v>1</v>
      </c>
      <c r="I132" s="970" t="str">
        <f>+G132</f>
        <v xml:space="preserve">BTL </v>
      </c>
      <c r="J132" s="1022"/>
      <c r="K132" s="803"/>
      <c r="L132" s="837">
        <f>+J132+(+H132*F132)</f>
        <v>0</v>
      </c>
      <c r="M132" s="804" t="str">
        <f>+G132</f>
        <v xml:space="preserve">BTL </v>
      </c>
      <c r="N132" s="785">
        <f>+L132*E132</f>
        <v>0</v>
      </c>
      <c r="O132" s="959"/>
      <c r="P132" s="805" t="s">
        <v>873</v>
      </c>
      <c r="Q132" s="880"/>
      <c r="R132" s="881"/>
    </row>
    <row r="133" spans="1:34" ht="31.5" customHeight="1">
      <c r="A133" s="934"/>
      <c r="B133" s="1011" t="s">
        <v>1003</v>
      </c>
      <c r="C133" s="1014" t="s">
        <v>1004</v>
      </c>
      <c r="D133" s="1015" t="s">
        <v>1005</v>
      </c>
      <c r="E133" s="928">
        <v>12</v>
      </c>
      <c r="F133" s="1016"/>
      <c r="G133" s="1017" t="s">
        <v>722</v>
      </c>
      <c r="H133" s="801">
        <v>1</v>
      </c>
      <c r="I133" s="970" t="s">
        <v>722</v>
      </c>
      <c r="J133" s="792"/>
      <c r="K133" s="803"/>
      <c r="L133" s="837">
        <f>+J133+(+H133*F133)</f>
        <v>0</v>
      </c>
      <c r="M133" s="804" t="str">
        <f>+G133</f>
        <v>PKT</v>
      </c>
      <c r="N133" s="785">
        <f>+L133*E133</f>
        <v>0</v>
      </c>
      <c r="O133" s="945"/>
      <c r="P133" s="787" t="s">
        <v>723</v>
      </c>
      <c r="Q133" s="880"/>
      <c r="R133" s="881"/>
    </row>
    <row r="134" spans="1:34" ht="31.5" customHeight="1">
      <c r="A134" s="1023"/>
      <c r="B134" s="1024"/>
      <c r="C134" s="1025"/>
      <c r="D134" s="1026"/>
      <c r="E134" s="1027"/>
      <c r="F134" s="1028"/>
      <c r="G134" s="1029"/>
      <c r="H134" s="866"/>
      <c r="I134" s="802"/>
      <c r="J134" s="792"/>
      <c r="K134" s="803"/>
      <c r="L134" s="837"/>
      <c r="M134" s="804"/>
      <c r="N134" s="785"/>
      <c r="O134" s="1030"/>
      <c r="P134" s="787"/>
      <c r="Q134" s="880"/>
      <c r="R134" s="881"/>
    </row>
    <row r="135" spans="1:34" ht="31.5" customHeight="1">
      <c r="A135" s="772" t="s">
        <v>1006</v>
      </c>
      <c r="B135" s="1011" t="s">
        <v>1007</v>
      </c>
      <c r="C135" s="1014" t="s">
        <v>1008</v>
      </c>
      <c r="D135" s="1015" t="s">
        <v>1009</v>
      </c>
      <c r="E135" s="1231">
        <v>6.5</v>
      </c>
      <c r="F135" s="1016"/>
      <c r="G135" s="1017" t="s">
        <v>596</v>
      </c>
      <c r="H135" s="801">
        <v>1</v>
      </c>
      <c r="I135" s="970" t="s">
        <v>596</v>
      </c>
      <c r="J135" s="1022"/>
      <c r="K135" s="803"/>
      <c r="L135" s="837">
        <f>+J135+(+H135*F135)</f>
        <v>0</v>
      </c>
      <c r="M135" s="804" t="str">
        <f>+G135</f>
        <v>KG</v>
      </c>
      <c r="N135" s="785">
        <f>+L135*E135</f>
        <v>0</v>
      </c>
      <c r="O135" s="945"/>
      <c r="P135" s="787" t="s">
        <v>723</v>
      </c>
      <c r="Q135" s="880"/>
      <c r="R135" s="881"/>
    </row>
    <row r="136" spans="1:34" ht="31.5" customHeight="1">
      <c r="A136" s="934"/>
      <c r="B136" s="1011" t="s">
        <v>1010</v>
      </c>
      <c r="C136" s="1014" t="s">
        <v>1011</v>
      </c>
      <c r="D136" s="1015" t="s">
        <v>1009</v>
      </c>
      <c r="E136" s="928">
        <v>2.9</v>
      </c>
      <c r="F136" s="1016"/>
      <c r="G136" s="1017" t="s">
        <v>722</v>
      </c>
      <c r="H136" s="801">
        <v>1</v>
      </c>
      <c r="I136" s="970" t="s">
        <v>596</v>
      </c>
      <c r="J136" s="792"/>
      <c r="K136" s="803"/>
      <c r="L136" s="837">
        <f>+J136+(+H136*F136)</f>
        <v>0</v>
      </c>
      <c r="M136" s="804" t="str">
        <f>+G136</f>
        <v>PKT</v>
      </c>
      <c r="N136" s="785">
        <f>+L136*E136</f>
        <v>0</v>
      </c>
      <c r="O136" s="945"/>
      <c r="P136" s="787" t="s">
        <v>723</v>
      </c>
      <c r="Q136" s="880"/>
      <c r="R136" s="881"/>
    </row>
    <row r="137" spans="1:34" ht="31.5" customHeight="1">
      <c r="A137" s="934"/>
      <c r="B137" s="1011" t="s">
        <v>1012</v>
      </c>
      <c r="C137" s="1014" t="s">
        <v>1013</v>
      </c>
      <c r="D137" s="1015" t="s">
        <v>1009</v>
      </c>
      <c r="E137" s="928">
        <v>2.7</v>
      </c>
      <c r="F137" s="1016"/>
      <c r="G137" s="1017" t="s">
        <v>722</v>
      </c>
      <c r="H137" s="801">
        <v>1</v>
      </c>
      <c r="I137" s="970" t="s">
        <v>596</v>
      </c>
      <c r="J137" s="792"/>
      <c r="K137" s="803"/>
      <c r="L137" s="837">
        <f>+J137+(+H137*F137)</f>
        <v>0</v>
      </c>
      <c r="M137" s="804" t="str">
        <f>+G137</f>
        <v>PKT</v>
      </c>
      <c r="N137" s="785">
        <f>+L137*E137</f>
        <v>0</v>
      </c>
      <c r="O137" s="945"/>
      <c r="P137" s="787" t="s">
        <v>723</v>
      </c>
      <c r="Q137" s="880"/>
      <c r="R137" s="881"/>
    </row>
    <row r="138" spans="1:34" s="750" customFormat="1" ht="31.5" customHeight="1">
      <c r="A138" s="790"/>
      <c r="B138" s="773" t="s">
        <v>1014</v>
      </c>
      <c r="C138" s="987" t="s">
        <v>1015</v>
      </c>
      <c r="D138" s="986" t="s">
        <v>1016</v>
      </c>
      <c r="E138" s="776">
        <v>1.9</v>
      </c>
      <c r="F138" s="988"/>
      <c r="G138" s="989" t="s">
        <v>722</v>
      </c>
      <c r="H138" s="801">
        <v>1</v>
      </c>
      <c r="I138" s="970" t="s">
        <v>596</v>
      </c>
      <c r="J138" s="792"/>
      <c r="K138" s="793"/>
      <c r="L138" s="1031">
        <f>+J138+(+H138*F138)</f>
        <v>0</v>
      </c>
      <c r="M138" s="804" t="str">
        <f>+G138</f>
        <v>PKT</v>
      </c>
      <c r="N138" s="821">
        <f>+L138*E138</f>
        <v>0</v>
      </c>
      <c r="O138" s="838"/>
      <c r="P138" s="805" t="s">
        <v>723</v>
      </c>
      <c r="Q138" s="880"/>
      <c r="R138" s="881"/>
      <c r="S138" s="748"/>
      <c r="T138" s="748"/>
      <c r="U138" s="748"/>
      <c r="V138" s="748"/>
      <c r="W138" s="748"/>
      <c r="X138" s="748"/>
      <c r="Y138" s="748"/>
      <c r="Z138" s="748"/>
      <c r="AA138" s="748"/>
      <c r="AB138" s="748"/>
      <c r="AC138" s="748"/>
      <c r="AD138" s="748"/>
      <c r="AE138" s="748"/>
      <c r="AF138" s="748"/>
      <c r="AG138" s="748"/>
      <c r="AH138" s="748"/>
    </row>
    <row r="139" spans="1:34" ht="31.5" customHeight="1" thickBot="1">
      <c r="A139" s="1023"/>
      <c r="B139" s="1024"/>
      <c r="C139" s="1025"/>
      <c r="D139" s="1026"/>
      <c r="E139" s="1027"/>
      <c r="F139" s="1028"/>
      <c r="G139" s="1029"/>
      <c r="H139" s="866"/>
      <c r="I139" s="802"/>
      <c r="J139" s="846"/>
      <c r="K139" s="803"/>
      <c r="L139" s="837"/>
      <c r="M139" s="804"/>
      <c r="N139" s="785"/>
      <c r="O139" s="1030"/>
      <c r="P139" s="787"/>
      <c r="Q139" s="880"/>
      <c r="R139" s="881"/>
    </row>
    <row r="140" spans="1:34" ht="31.5" customHeight="1">
      <c r="A140" s="772" t="s">
        <v>1017</v>
      </c>
      <c r="B140" s="842" t="s">
        <v>1018</v>
      </c>
      <c r="C140" s="1032" t="s">
        <v>1019</v>
      </c>
      <c r="D140" s="980" t="s">
        <v>1020</v>
      </c>
      <c r="E140" s="877">
        <v>9</v>
      </c>
      <c r="F140" s="1033"/>
      <c r="G140" s="1029" t="s">
        <v>722</v>
      </c>
      <c r="H140" s="981">
        <v>1</v>
      </c>
      <c r="I140" s="982" t="s">
        <v>722</v>
      </c>
      <c r="J140" s="792"/>
      <c r="K140" s="803"/>
      <c r="L140" s="837">
        <f t="shared" ref="L140:L154" si="18">+J140+(+H140*F140)</f>
        <v>0</v>
      </c>
      <c r="M140" s="804" t="s">
        <v>722</v>
      </c>
      <c r="N140" s="785">
        <f t="shared" ref="N140:N154" si="19">+L140*E140</f>
        <v>0</v>
      </c>
      <c r="O140" s="847"/>
      <c r="P140" s="787" t="s">
        <v>723</v>
      </c>
      <c r="Q140" s="880"/>
      <c r="R140" s="881"/>
    </row>
    <row r="141" spans="1:34" ht="31.5" customHeight="1">
      <c r="A141" s="934"/>
      <c r="B141" s="773" t="s">
        <v>1021</v>
      </c>
      <c r="C141" s="987" t="s">
        <v>1022</v>
      </c>
      <c r="D141" s="1020" t="s">
        <v>1023</v>
      </c>
      <c r="E141" s="949"/>
      <c r="F141" s="1021"/>
      <c r="G141" s="1017" t="s">
        <v>722</v>
      </c>
      <c r="H141" s="801">
        <v>1</v>
      </c>
      <c r="I141" s="970" t="str">
        <f>+G141</f>
        <v>PKT</v>
      </c>
      <c r="J141" s="792"/>
      <c r="K141" s="803"/>
      <c r="L141" s="837">
        <f t="shared" si="18"/>
        <v>0</v>
      </c>
      <c r="M141" s="804" t="str">
        <f>+G141</f>
        <v>PKT</v>
      </c>
      <c r="N141" s="785">
        <f t="shared" si="19"/>
        <v>0</v>
      </c>
      <c r="O141" s="959"/>
      <c r="P141" s="787" t="s">
        <v>723</v>
      </c>
      <c r="Q141" s="880"/>
      <c r="R141" s="881"/>
    </row>
    <row r="142" spans="1:34" ht="31.5" customHeight="1">
      <c r="A142" s="934"/>
      <c r="B142" s="1018" t="s">
        <v>1024</v>
      </c>
      <c r="C142" s="1019" t="s">
        <v>1025</v>
      </c>
      <c r="D142" s="1020" t="s">
        <v>1026</v>
      </c>
      <c r="E142" s="949">
        <v>4.5</v>
      </c>
      <c r="F142" s="1021"/>
      <c r="G142" s="1017" t="s">
        <v>722</v>
      </c>
      <c r="H142" s="801">
        <v>1</v>
      </c>
      <c r="I142" s="970" t="str">
        <f>+G142</f>
        <v>PKT</v>
      </c>
      <c r="J142" s="792"/>
      <c r="K142" s="803"/>
      <c r="L142" s="837">
        <f t="shared" si="18"/>
        <v>0</v>
      </c>
      <c r="M142" s="804" t="str">
        <f t="shared" ref="M142:M154" si="20">+G142</f>
        <v>PKT</v>
      </c>
      <c r="N142" s="785">
        <f t="shared" si="19"/>
        <v>0</v>
      </c>
      <c r="O142" s="959"/>
      <c r="P142" s="787" t="s">
        <v>723</v>
      </c>
      <c r="Q142" s="880"/>
      <c r="R142" s="881"/>
    </row>
    <row r="143" spans="1:34" ht="31.5" customHeight="1">
      <c r="A143" s="934"/>
      <c r="B143" s="1018" t="s">
        <v>1024</v>
      </c>
      <c r="C143" s="1019" t="s">
        <v>1025</v>
      </c>
      <c r="D143" s="1020" t="s">
        <v>1027</v>
      </c>
      <c r="E143" s="1232">
        <v>4.5</v>
      </c>
      <c r="F143" s="1021"/>
      <c r="G143" s="1017" t="s">
        <v>722</v>
      </c>
      <c r="H143" s="801">
        <v>1</v>
      </c>
      <c r="I143" s="970" t="str">
        <f>+G143</f>
        <v>PKT</v>
      </c>
      <c r="J143" s="792"/>
      <c r="K143" s="803"/>
      <c r="L143" s="990">
        <f t="shared" si="18"/>
        <v>0</v>
      </c>
      <c r="M143" s="804" t="str">
        <f t="shared" si="20"/>
        <v>PKT</v>
      </c>
      <c r="N143" s="785">
        <f t="shared" si="19"/>
        <v>0</v>
      </c>
      <c r="O143" s="959"/>
      <c r="P143" s="787"/>
      <c r="Q143" s="880"/>
      <c r="R143" s="881"/>
    </row>
    <row r="144" spans="1:34" ht="31.5" customHeight="1">
      <c r="A144" s="934"/>
      <c r="B144" s="1018" t="s">
        <v>1028</v>
      </c>
      <c r="C144" s="1019" t="s">
        <v>1029</v>
      </c>
      <c r="D144" s="1020" t="s">
        <v>1030</v>
      </c>
      <c r="E144" s="949">
        <v>6</v>
      </c>
      <c r="F144" s="1021"/>
      <c r="G144" s="1017" t="s">
        <v>596</v>
      </c>
      <c r="H144" s="801">
        <v>1</v>
      </c>
      <c r="I144" s="970" t="str">
        <f>+G144</f>
        <v>KG</v>
      </c>
      <c r="J144" s="792"/>
      <c r="K144" s="803"/>
      <c r="L144" s="837">
        <f t="shared" si="18"/>
        <v>0</v>
      </c>
      <c r="M144" s="804" t="str">
        <f t="shared" si="20"/>
        <v>KG</v>
      </c>
      <c r="N144" s="785">
        <f t="shared" si="19"/>
        <v>0</v>
      </c>
      <c r="O144" s="959"/>
      <c r="P144" s="787" t="s">
        <v>723</v>
      </c>
      <c r="Q144" s="880"/>
      <c r="R144" s="881"/>
    </row>
    <row r="145" spans="1:34" ht="31.5" customHeight="1">
      <c r="A145" s="934"/>
      <c r="B145" s="849" t="s">
        <v>1031</v>
      </c>
      <c r="C145" s="987" t="s">
        <v>1032</v>
      </c>
      <c r="D145" s="986" t="s">
        <v>1033</v>
      </c>
      <c r="E145" s="776">
        <v>28</v>
      </c>
      <c r="F145" s="988"/>
      <c r="G145" s="1017" t="s">
        <v>722</v>
      </c>
      <c r="H145" s="801">
        <v>1</v>
      </c>
      <c r="I145" s="970" t="str">
        <f t="shared" ref="I145:I154" si="21">+G145</f>
        <v>PKT</v>
      </c>
      <c r="J145" s="792"/>
      <c r="K145" s="803"/>
      <c r="L145" s="837">
        <f t="shared" si="18"/>
        <v>0</v>
      </c>
      <c r="M145" s="804" t="str">
        <f t="shared" si="20"/>
        <v>PKT</v>
      </c>
      <c r="N145" s="785">
        <f t="shared" si="19"/>
        <v>0</v>
      </c>
      <c r="O145" s="838"/>
      <c r="P145" s="787" t="s">
        <v>723</v>
      </c>
      <c r="Q145" s="880"/>
      <c r="R145" s="881"/>
    </row>
    <row r="146" spans="1:34" ht="31.5" customHeight="1">
      <c r="A146" s="934"/>
      <c r="B146" s="1011" t="s">
        <v>1034</v>
      </c>
      <c r="C146" s="1014" t="s">
        <v>1035</v>
      </c>
      <c r="D146" s="1015" t="s">
        <v>1036</v>
      </c>
      <c r="E146" s="928">
        <v>4.5</v>
      </c>
      <c r="F146" s="1016"/>
      <c r="G146" s="1017" t="s">
        <v>722</v>
      </c>
      <c r="H146" s="801">
        <v>1</v>
      </c>
      <c r="I146" s="970" t="str">
        <f t="shared" si="21"/>
        <v>PKT</v>
      </c>
      <c r="J146" s="792"/>
      <c r="K146" s="803"/>
      <c r="L146" s="837">
        <f t="shared" si="18"/>
        <v>0</v>
      </c>
      <c r="M146" s="804" t="str">
        <f t="shared" si="20"/>
        <v>PKT</v>
      </c>
      <c r="N146" s="785">
        <f t="shared" si="19"/>
        <v>0</v>
      </c>
      <c r="O146" s="945"/>
      <c r="P146" s="787" t="s">
        <v>723</v>
      </c>
      <c r="Q146" s="880"/>
      <c r="R146" s="881"/>
    </row>
    <row r="147" spans="1:34" ht="31.5" customHeight="1">
      <c r="A147" s="934"/>
      <c r="B147" s="1011" t="s">
        <v>1037</v>
      </c>
      <c r="C147" s="1014" t="s">
        <v>1038</v>
      </c>
      <c r="D147" s="1015" t="s">
        <v>1039</v>
      </c>
      <c r="E147" s="949">
        <v>5.2</v>
      </c>
      <c r="F147" s="1016"/>
      <c r="G147" s="989" t="s">
        <v>935</v>
      </c>
      <c r="H147" s="801">
        <v>1</v>
      </c>
      <c r="I147" s="970" t="str">
        <f t="shared" si="21"/>
        <v xml:space="preserve">BTL </v>
      </c>
      <c r="J147" s="792"/>
      <c r="K147" s="803"/>
      <c r="L147" s="837">
        <f t="shared" si="18"/>
        <v>0</v>
      </c>
      <c r="M147" s="804" t="str">
        <f t="shared" si="20"/>
        <v xml:space="preserve">BTL </v>
      </c>
      <c r="N147" s="785">
        <f t="shared" si="19"/>
        <v>0</v>
      </c>
      <c r="O147" s="945"/>
      <c r="P147" s="805" t="s">
        <v>873</v>
      </c>
      <c r="Q147" s="880"/>
      <c r="R147" s="881"/>
    </row>
    <row r="148" spans="1:34" ht="31.5" customHeight="1">
      <c r="A148" s="934"/>
      <c r="B148" s="1018" t="s">
        <v>1040</v>
      </c>
      <c r="C148" s="1019" t="s">
        <v>1041</v>
      </c>
      <c r="D148" s="1020" t="s">
        <v>1042</v>
      </c>
      <c r="E148" s="949">
        <v>3.95</v>
      </c>
      <c r="F148" s="1021"/>
      <c r="G148" s="1017" t="s">
        <v>722</v>
      </c>
      <c r="H148" s="801">
        <v>1</v>
      </c>
      <c r="I148" s="970" t="str">
        <f t="shared" si="21"/>
        <v>PKT</v>
      </c>
      <c r="J148" s="792"/>
      <c r="K148" s="803"/>
      <c r="L148" s="837">
        <f t="shared" si="18"/>
        <v>0</v>
      </c>
      <c r="M148" s="804" t="str">
        <f t="shared" si="20"/>
        <v>PKT</v>
      </c>
      <c r="N148" s="785">
        <f t="shared" si="19"/>
        <v>0</v>
      </c>
      <c r="O148" s="959"/>
      <c r="P148" s="787" t="s">
        <v>723</v>
      </c>
      <c r="Q148" s="880"/>
      <c r="R148" s="881"/>
    </row>
    <row r="149" spans="1:34" s="750" customFormat="1" ht="31.5" customHeight="1">
      <c r="A149" s="795"/>
      <c r="B149" s="875" t="s">
        <v>1043</v>
      </c>
      <c r="C149" s="1014" t="s">
        <v>1044</v>
      </c>
      <c r="D149" s="1015" t="s">
        <v>1042</v>
      </c>
      <c r="E149" s="949">
        <v>12.5</v>
      </c>
      <c r="F149" s="1016"/>
      <c r="G149" s="1017" t="s">
        <v>722</v>
      </c>
      <c r="H149" s="801">
        <v>1</v>
      </c>
      <c r="I149" s="970" t="str">
        <f t="shared" si="21"/>
        <v>PKT</v>
      </c>
      <c r="J149" s="792"/>
      <c r="K149" s="803"/>
      <c r="L149" s="837">
        <f t="shared" si="18"/>
        <v>0</v>
      </c>
      <c r="M149" s="804" t="str">
        <f t="shared" si="20"/>
        <v>PKT</v>
      </c>
      <c r="N149" s="785">
        <f t="shared" si="19"/>
        <v>0</v>
      </c>
      <c r="O149" s="931"/>
      <c r="P149" s="787" t="s">
        <v>723</v>
      </c>
      <c r="Q149" s="880"/>
      <c r="R149" s="881"/>
      <c r="S149" s="748"/>
      <c r="T149" s="748"/>
      <c r="U149" s="748"/>
      <c r="V149" s="748"/>
      <c r="W149" s="748"/>
      <c r="X149" s="748"/>
      <c r="Y149" s="748"/>
      <c r="Z149" s="748"/>
      <c r="AA149" s="748"/>
      <c r="AB149" s="748"/>
      <c r="AC149" s="748"/>
      <c r="AD149" s="748"/>
      <c r="AE149" s="748"/>
      <c r="AF149" s="748"/>
      <c r="AG149" s="748"/>
      <c r="AH149" s="748"/>
    </row>
    <row r="150" spans="1:34" s="750" customFormat="1" ht="31.5" customHeight="1">
      <c r="A150" s="790"/>
      <c r="B150" s="1018" t="s">
        <v>1045</v>
      </c>
      <c r="C150" s="1019" t="s">
        <v>1046</v>
      </c>
      <c r="D150" s="1020" t="s">
        <v>1047</v>
      </c>
      <c r="E150" s="949">
        <v>29.5</v>
      </c>
      <c r="F150" s="1016"/>
      <c r="G150" s="1017" t="s">
        <v>722</v>
      </c>
      <c r="H150" s="801">
        <v>1</v>
      </c>
      <c r="I150" s="970" t="str">
        <f t="shared" si="21"/>
        <v>PKT</v>
      </c>
      <c r="J150" s="792"/>
      <c r="K150" s="803"/>
      <c r="L150" s="837">
        <f t="shared" si="18"/>
        <v>0</v>
      </c>
      <c r="M150" s="804" t="str">
        <f t="shared" si="20"/>
        <v>PKT</v>
      </c>
      <c r="N150" s="785">
        <f t="shared" si="19"/>
        <v>0</v>
      </c>
      <c r="O150" s="931"/>
      <c r="P150" s="787" t="s">
        <v>723</v>
      </c>
      <c r="Q150" s="880"/>
      <c r="R150" s="881"/>
      <c r="S150" s="748"/>
      <c r="T150" s="748"/>
      <c r="U150" s="748"/>
      <c r="V150" s="748"/>
      <c r="W150" s="748"/>
      <c r="X150" s="748"/>
      <c r="Y150" s="748"/>
      <c r="Z150" s="748"/>
      <c r="AA150" s="748"/>
      <c r="AB150" s="748"/>
      <c r="AC150" s="748"/>
      <c r="AD150" s="748"/>
      <c r="AE150" s="748"/>
      <c r="AF150" s="748"/>
      <c r="AG150" s="748"/>
      <c r="AH150" s="748"/>
    </row>
    <row r="151" spans="1:34" s="750" customFormat="1" ht="31.5" customHeight="1">
      <c r="A151" s="790"/>
      <c r="B151" s="1011" t="s">
        <v>1048</v>
      </c>
      <c r="C151" s="1014" t="s">
        <v>1049</v>
      </c>
      <c r="D151" s="1015" t="s">
        <v>1050</v>
      </c>
      <c r="E151" s="949">
        <f>+[5]Mar!E224</f>
        <v>5.9</v>
      </c>
      <c r="F151" s="1016"/>
      <c r="G151" s="1017" t="s">
        <v>722</v>
      </c>
      <c r="H151" s="801">
        <v>1</v>
      </c>
      <c r="I151" s="970" t="str">
        <f t="shared" si="21"/>
        <v>PKT</v>
      </c>
      <c r="J151" s="792"/>
      <c r="K151" s="803"/>
      <c r="L151" s="837">
        <f t="shared" si="18"/>
        <v>0</v>
      </c>
      <c r="M151" s="804" t="str">
        <f t="shared" si="20"/>
        <v>PKT</v>
      </c>
      <c r="N151" s="785">
        <f t="shared" si="19"/>
        <v>0</v>
      </c>
      <c r="O151" s="945"/>
      <c r="P151" s="787" t="s">
        <v>723</v>
      </c>
      <c r="Q151" s="880"/>
      <c r="R151" s="881"/>
      <c r="S151" s="748"/>
      <c r="T151" s="748"/>
      <c r="U151" s="748"/>
      <c r="V151" s="748"/>
      <c r="W151" s="748"/>
      <c r="X151" s="748"/>
      <c r="Y151" s="748"/>
      <c r="Z151" s="748"/>
      <c r="AA151" s="748"/>
      <c r="AB151" s="748"/>
      <c r="AC151" s="748"/>
      <c r="AD151" s="748"/>
      <c r="AE151" s="748"/>
      <c r="AF151" s="748"/>
      <c r="AG151" s="748"/>
      <c r="AH151" s="748"/>
    </row>
    <row r="152" spans="1:34" s="750" customFormat="1" ht="31.5" customHeight="1">
      <c r="A152" s="790"/>
      <c r="B152" s="1011" t="s">
        <v>1051</v>
      </c>
      <c r="C152" s="1014" t="s">
        <v>1052</v>
      </c>
      <c r="D152" s="1015" t="s">
        <v>1036</v>
      </c>
      <c r="E152" s="928">
        <v>4.8</v>
      </c>
      <c r="F152" s="1016"/>
      <c r="G152" s="1017" t="s">
        <v>722</v>
      </c>
      <c r="H152" s="801">
        <v>1</v>
      </c>
      <c r="I152" s="970" t="str">
        <f t="shared" si="21"/>
        <v>PKT</v>
      </c>
      <c r="J152" s="792"/>
      <c r="K152" s="803"/>
      <c r="L152" s="837">
        <f t="shared" si="18"/>
        <v>0</v>
      </c>
      <c r="M152" s="804" t="str">
        <f t="shared" si="20"/>
        <v>PKT</v>
      </c>
      <c r="N152" s="785">
        <f t="shared" si="19"/>
        <v>0</v>
      </c>
      <c r="O152" s="945"/>
      <c r="P152" s="787" t="s">
        <v>723</v>
      </c>
      <c r="Q152" s="880"/>
      <c r="R152" s="881"/>
      <c r="S152" s="748"/>
      <c r="T152" s="748"/>
      <c r="U152" s="748"/>
      <c r="V152" s="748"/>
      <c r="W152" s="748"/>
      <c r="X152" s="748"/>
      <c r="Y152" s="748"/>
      <c r="Z152" s="748"/>
      <c r="AA152" s="748"/>
      <c r="AB152" s="748"/>
      <c r="AC152" s="748"/>
      <c r="AD152" s="748"/>
      <c r="AE152" s="748"/>
      <c r="AF152" s="748"/>
      <c r="AG152" s="748"/>
      <c r="AH152" s="748"/>
    </row>
    <row r="153" spans="1:34" s="750" customFormat="1" ht="31.5" customHeight="1">
      <c r="A153" s="790"/>
      <c r="B153" s="1011" t="s">
        <v>1051</v>
      </c>
      <c r="C153" s="1014" t="s">
        <v>1052</v>
      </c>
      <c r="D153" s="1020" t="s">
        <v>1053</v>
      </c>
      <c r="E153" s="1233">
        <v>4.8</v>
      </c>
      <c r="F153" s="1016"/>
      <c r="G153" s="1017" t="s">
        <v>722</v>
      </c>
      <c r="H153" s="801">
        <v>1</v>
      </c>
      <c r="I153" s="970" t="str">
        <f t="shared" si="21"/>
        <v>PKT</v>
      </c>
      <c r="J153" s="792"/>
      <c r="K153" s="803"/>
      <c r="L153" s="990">
        <f t="shared" si="18"/>
        <v>0</v>
      </c>
      <c r="M153" s="804" t="str">
        <f t="shared" si="20"/>
        <v>PKT</v>
      </c>
      <c r="N153" s="785">
        <f t="shared" si="19"/>
        <v>0</v>
      </c>
      <c r="O153" s="945"/>
      <c r="P153" s="787"/>
      <c r="Q153" s="880"/>
      <c r="R153" s="881"/>
      <c r="S153" s="748"/>
      <c r="T153" s="748"/>
      <c r="U153" s="748"/>
      <c r="V153" s="748"/>
      <c r="W153" s="748"/>
      <c r="X153" s="748"/>
      <c r="Y153" s="748"/>
      <c r="Z153" s="748"/>
      <c r="AA153" s="748"/>
      <c r="AB153" s="748"/>
      <c r="AC153" s="748"/>
      <c r="AD153" s="748"/>
      <c r="AE153" s="748"/>
      <c r="AF153" s="748"/>
      <c r="AG153" s="748"/>
      <c r="AH153" s="748"/>
    </row>
    <row r="154" spans="1:34" s="750" customFormat="1" ht="31.5" customHeight="1">
      <c r="A154" s="790"/>
      <c r="B154" s="773" t="s">
        <v>1054</v>
      </c>
      <c r="C154" s="773" t="s">
        <v>1055</v>
      </c>
      <c r="D154" s="1012" t="s">
        <v>1056</v>
      </c>
      <c r="E154" s="830">
        <v>8</v>
      </c>
      <c r="F154" s="777"/>
      <c r="G154" s="930" t="s">
        <v>596</v>
      </c>
      <c r="H154" s="801">
        <v>1</v>
      </c>
      <c r="I154" s="970" t="str">
        <f t="shared" si="21"/>
        <v>KG</v>
      </c>
      <c r="J154" s="792"/>
      <c r="K154" s="803"/>
      <c r="L154" s="837">
        <f t="shared" si="18"/>
        <v>0</v>
      </c>
      <c r="M154" s="804" t="str">
        <f t="shared" si="20"/>
        <v>KG</v>
      </c>
      <c r="N154" s="785">
        <f t="shared" si="19"/>
        <v>0</v>
      </c>
      <c r="O154" s="786"/>
      <c r="P154" s="787" t="s">
        <v>723</v>
      </c>
      <c r="Q154" s="883"/>
      <c r="R154" s="797"/>
      <c r="S154" s="748"/>
      <c r="T154" s="748"/>
      <c r="U154" s="748"/>
      <c r="V154" s="748"/>
      <c r="W154" s="748"/>
      <c r="X154" s="748"/>
      <c r="Y154" s="748"/>
      <c r="Z154" s="748"/>
      <c r="AA154" s="748"/>
      <c r="AB154" s="748"/>
      <c r="AC154" s="748"/>
      <c r="AD154" s="748"/>
      <c r="AE154" s="748"/>
      <c r="AF154" s="748"/>
      <c r="AG154" s="748"/>
      <c r="AH154" s="748"/>
    </row>
    <row r="155" spans="1:34" s="750" customFormat="1" ht="31.5" customHeight="1" thickBot="1">
      <c r="A155" s="790"/>
      <c r="B155" s="773"/>
      <c r="C155" s="773"/>
      <c r="D155" s="873"/>
      <c r="E155" s="830"/>
      <c r="F155" s="777"/>
      <c r="G155" s="827"/>
      <c r="H155" s="1034"/>
      <c r="I155" s="1035"/>
      <c r="J155" s="906"/>
      <c r="K155" s="803"/>
      <c r="L155" s="820"/>
      <c r="M155" s="804"/>
      <c r="N155" s="785"/>
      <c r="O155" s="786"/>
      <c r="P155" s="805"/>
      <c r="Q155" s="788"/>
      <c r="R155" s="839"/>
      <c r="S155" s="748"/>
      <c r="T155" s="748"/>
      <c r="U155" s="748"/>
      <c r="V155" s="748"/>
      <c r="W155" s="748"/>
      <c r="X155" s="748"/>
      <c r="Y155" s="748"/>
      <c r="Z155" s="748"/>
      <c r="AA155" s="748"/>
      <c r="AB155" s="748"/>
      <c r="AC155" s="748"/>
      <c r="AD155" s="748"/>
      <c r="AE155" s="748"/>
      <c r="AF155" s="748"/>
      <c r="AG155" s="748"/>
      <c r="AH155" s="748"/>
    </row>
    <row r="156" spans="1:34" ht="31.5" customHeight="1" thickBot="1">
      <c r="A156" s="1126" t="s">
        <v>1057</v>
      </c>
      <c r="B156" s="1127"/>
      <c r="C156" s="1127"/>
      <c r="D156" s="1128"/>
      <c r="E156" s="1228"/>
      <c r="F156" s="1215"/>
      <c r="G156" s="1215"/>
      <c r="H156" s="1216"/>
      <c r="I156" s="1216"/>
      <c r="J156" s="1215"/>
      <c r="K156" s="1215"/>
      <c r="L156" s="1216"/>
      <c r="M156" s="1216"/>
      <c r="N156" s="1217"/>
      <c r="O156" s="1127"/>
      <c r="P156" s="1127"/>
      <c r="Q156" s="1127"/>
      <c r="R156" s="1129"/>
    </row>
    <row r="157" spans="1:34" s="750" customFormat="1" ht="31.5" customHeight="1">
      <c r="A157" s="772"/>
      <c r="B157" s="1002" t="s">
        <v>1058</v>
      </c>
      <c r="C157" s="1002" t="s">
        <v>1059</v>
      </c>
      <c r="D157" s="888" t="s">
        <v>67</v>
      </c>
      <c r="E157" s="1036">
        <v>0.06</v>
      </c>
      <c r="F157" s="890"/>
      <c r="G157" s="1037" t="s">
        <v>722</v>
      </c>
      <c r="H157" s="981">
        <v>1</v>
      </c>
      <c r="I157" s="982" t="s">
        <v>1060</v>
      </c>
      <c r="J157" s="1038"/>
      <c r="K157" s="803" t="str">
        <f t="shared" ref="K157:K162" si="22">+I157</f>
        <v>GM</v>
      </c>
      <c r="L157" s="1039">
        <f t="shared" ref="L157:L162" si="23">+J157+(+H157*F157)</f>
        <v>0</v>
      </c>
      <c r="M157" s="804" t="str">
        <f t="shared" ref="M157:M162" si="24">+K157</f>
        <v>GM</v>
      </c>
      <c r="N157" s="785">
        <f t="shared" ref="N157:N162" si="25">+L157*E157</f>
        <v>0</v>
      </c>
      <c r="O157" s="891"/>
      <c r="P157" s="787" t="s">
        <v>731</v>
      </c>
      <c r="Q157" s="878"/>
      <c r="R157" s="879"/>
      <c r="S157" s="748"/>
      <c r="T157" s="748"/>
      <c r="U157" s="748"/>
      <c r="V157" s="748"/>
      <c r="W157" s="748"/>
      <c r="X157" s="748"/>
      <c r="Y157" s="748"/>
      <c r="Z157" s="748"/>
      <c r="AA157" s="748"/>
      <c r="AB157" s="748"/>
      <c r="AC157" s="748"/>
      <c r="AD157" s="748"/>
      <c r="AE157" s="748"/>
      <c r="AF157" s="748"/>
      <c r="AG157" s="748"/>
      <c r="AH157" s="748"/>
    </row>
    <row r="158" spans="1:34" s="750" customFormat="1" ht="31.5" customHeight="1">
      <c r="A158" s="790"/>
      <c r="B158" s="849" t="s">
        <v>1061</v>
      </c>
      <c r="C158" s="849" t="s">
        <v>1062</v>
      </c>
      <c r="D158" s="888" t="s">
        <v>67</v>
      </c>
      <c r="E158" s="852">
        <v>5.5E-2</v>
      </c>
      <c r="F158" s="890"/>
      <c r="G158" s="1037" t="s">
        <v>722</v>
      </c>
      <c r="H158" s="866">
        <v>1</v>
      </c>
      <c r="I158" s="802" t="s">
        <v>1060</v>
      </c>
      <c r="J158" s="1218"/>
      <c r="K158" s="803" t="str">
        <f t="shared" si="22"/>
        <v>GM</v>
      </c>
      <c r="L158" s="1039">
        <f t="shared" si="23"/>
        <v>0</v>
      </c>
      <c r="M158" s="804" t="str">
        <f t="shared" si="24"/>
        <v>GM</v>
      </c>
      <c r="N158" s="785">
        <f t="shared" si="25"/>
        <v>0</v>
      </c>
      <c r="O158" s="891"/>
      <c r="P158" s="787" t="s">
        <v>731</v>
      </c>
      <c r="Q158" s="880"/>
      <c r="R158" s="881"/>
      <c r="S158" s="748"/>
      <c r="T158" s="748"/>
      <c r="U158" s="748"/>
      <c r="V158" s="748"/>
      <c r="W158" s="748"/>
      <c r="X158" s="748"/>
      <c r="Y158" s="748"/>
      <c r="Z158" s="748"/>
      <c r="AA158" s="748"/>
      <c r="AB158" s="748"/>
      <c r="AC158" s="748"/>
      <c r="AD158" s="748"/>
      <c r="AE158" s="748"/>
      <c r="AF158" s="748"/>
      <c r="AG158" s="748"/>
      <c r="AH158" s="748"/>
    </row>
    <row r="159" spans="1:34" s="750" customFormat="1" ht="31.5" customHeight="1">
      <c r="A159" s="790"/>
      <c r="B159" s="849" t="s">
        <v>1063</v>
      </c>
      <c r="C159" s="849" t="s">
        <v>1064</v>
      </c>
      <c r="D159" s="888" t="s">
        <v>67</v>
      </c>
      <c r="E159" s="852">
        <v>6.6000000000000003E-2</v>
      </c>
      <c r="F159" s="890"/>
      <c r="G159" s="1037" t="s">
        <v>722</v>
      </c>
      <c r="H159" s="866">
        <v>1</v>
      </c>
      <c r="I159" s="802" t="s">
        <v>1060</v>
      </c>
      <c r="J159" s="1218"/>
      <c r="K159" s="803" t="str">
        <f t="shared" si="22"/>
        <v>GM</v>
      </c>
      <c r="L159" s="1039">
        <f t="shared" si="23"/>
        <v>0</v>
      </c>
      <c r="M159" s="804" t="str">
        <f t="shared" si="24"/>
        <v>GM</v>
      </c>
      <c r="N159" s="785">
        <f t="shared" si="25"/>
        <v>0</v>
      </c>
      <c r="O159" s="891"/>
      <c r="P159" s="787" t="s">
        <v>731</v>
      </c>
      <c r="Q159" s="880"/>
      <c r="R159" s="881"/>
      <c r="S159" s="748"/>
      <c r="T159" s="748"/>
      <c r="U159" s="748"/>
      <c r="V159" s="748"/>
      <c r="W159" s="748"/>
      <c r="X159" s="748"/>
      <c r="Y159" s="748"/>
      <c r="Z159" s="748"/>
      <c r="AA159" s="748"/>
      <c r="AB159" s="748"/>
      <c r="AC159" s="748"/>
      <c r="AD159" s="748"/>
      <c r="AE159" s="748"/>
      <c r="AF159" s="748"/>
      <c r="AG159" s="748"/>
      <c r="AH159" s="748"/>
    </row>
    <row r="160" spans="1:34" s="750" customFormat="1" ht="31.5" customHeight="1">
      <c r="A160" s="790"/>
      <c r="B160" s="849" t="s">
        <v>1065</v>
      </c>
      <c r="C160" s="849" t="s">
        <v>1066</v>
      </c>
      <c r="D160" s="888" t="s">
        <v>67</v>
      </c>
      <c r="E160" s="852">
        <v>1.4E-2</v>
      </c>
      <c r="F160" s="890"/>
      <c r="G160" s="1037" t="s">
        <v>722</v>
      </c>
      <c r="H160" s="866">
        <v>1</v>
      </c>
      <c r="I160" s="802" t="s">
        <v>1060</v>
      </c>
      <c r="J160" s="1218"/>
      <c r="K160" s="803" t="str">
        <f t="shared" si="22"/>
        <v>GM</v>
      </c>
      <c r="L160" s="1039">
        <f t="shared" si="23"/>
        <v>0</v>
      </c>
      <c r="M160" s="804" t="str">
        <f t="shared" si="24"/>
        <v>GM</v>
      </c>
      <c r="N160" s="785">
        <f t="shared" si="25"/>
        <v>0</v>
      </c>
      <c r="O160" s="891"/>
      <c r="P160" s="787" t="s">
        <v>731</v>
      </c>
      <c r="Q160" s="880"/>
      <c r="R160" s="881"/>
      <c r="S160" s="748"/>
      <c r="T160" s="748"/>
      <c r="U160" s="748"/>
      <c r="V160" s="748"/>
      <c r="W160" s="748"/>
      <c r="X160" s="748"/>
      <c r="Y160" s="748"/>
      <c r="Z160" s="748"/>
      <c r="AA160" s="748"/>
      <c r="AB160" s="748"/>
      <c r="AC160" s="748"/>
      <c r="AD160" s="748"/>
      <c r="AE160" s="748"/>
      <c r="AF160" s="748"/>
      <c r="AG160" s="748"/>
      <c r="AH160" s="748"/>
    </row>
    <row r="161" spans="1:34" s="750" customFormat="1" ht="31.5" customHeight="1">
      <c r="A161" s="790"/>
      <c r="B161" s="849" t="s">
        <v>1067</v>
      </c>
      <c r="C161" s="1040" t="s">
        <v>1068</v>
      </c>
      <c r="D161" s="888" t="s">
        <v>67</v>
      </c>
      <c r="E161" s="852">
        <v>7.0000000000000007E-2</v>
      </c>
      <c r="F161" s="890"/>
      <c r="G161" s="1037" t="s">
        <v>722</v>
      </c>
      <c r="H161" s="866">
        <v>1</v>
      </c>
      <c r="I161" s="802" t="s">
        <v>1060</v>
      </c>
      <c r="J161" s="1218"/>
      <c r="K161" s="803" t="str">
        <f t="shared" si="22"/>
        <v>GM</v>
      </c>
      <c r="L161" s="1039">
        <f t="shared" si="23"/>
        <v>0</v>
      </c>
      <c r="M161" s="804" t="str">
        <f t="shared" si="24"/>
        <v>GM</v>
      </c>
      <c r="N161" s="785">
        <f t="shared" si="25"/>
        <v>0</v>
      </c>
      <c r="O161" s="891"/>
      <c r="P161" s="787" t="s">
        <v>731</v>
      </c>
      <c r="Q161" s="880"/>
      <c r="R161" s="881"/>
      <c r="S161" s="748"/>
      <c r="T161" s="748"/>
      <c r="U161" s="748"/>
      <c r="V161" s="748"/>
      <c r="W161" s="748"/>
      <c r="X161" s="748"/>
      <c r="Y161" s="748"/>
      <c r="Z161" s="748"/>
      <c r="AA161" s="748"/>
      <c r="AB161" s="748"/>
      <c r="AC161" s="748"/>
      <c r="AD161" s="748"/>
      <c r="AE161" s="748"/>
      <c r="AF161" s="748"/>
      <c r="AG161" s="748"/>
      <c r="AH161" s="748"/>
    </row>
    <row r="162" spans="1:34" s="750" customFormat="1" ht="31.5" customHeight="1">
      <c r="A162" s="790"/>
      <c r="B162" s="892" t="s">
        <v>1069</v>
      </c>
      <c r="C162" s="1041" t="s">
        <v>1070</v>
      </c>
      <c r="D162" s="888" t="s">
        <v>67</v>
      </c>
      <c r="E162" s="852">
        <v>4.4999999999999998E-2</v>
      </c>
      <c r="F162" s="890"/>
      <c r="G162" s="1037" t="s">
        <v>722</v>
      </c>
      <c r="H162" s="866">
        <v>1</v>
      </c>
      <c r="I162" s="802" t="s">
        <v>1060</v>
      </c>
      <c r="J162" s="792"/>
      <c r="K162" s="803" t="str">
        <f t="shared" si="22"/>
        <v>GM</v>
      </c>
      <c r="L162" s="1039">
        <f t="shared" si="23"/>
        <v>0</v>
      </c>
      <c r="M162" s="804" t="str">
        <f t="shared" si="24"/>
        <v>GM</v>
      </c>
      <c r="N162" s="785">
        <f t="shared" si="25"/>
        <v>0</v>
      </c>
      <c r="O162" s="891"/>
      <c r="P162" s="787" t="s">
        <v>731</v>
      </c>
      <c r="Q162" s="880"/>
      <c r="R162" s="881"/>
      <c r="S162" s="748"/>
      <c r="T162" s="748"/>
      <c r="U162" s="748"/>
      <c r="V162" s="748"/>
      <c r="W162" s="748"/>
      <c r="X162" s="748"/>
      <c r="Y162" s="748"/>
      <c r="Z162" s="748"/>
      <c r="AA162" s="748"/>
      <c r="AB162" s="748"/>
      <c r="AC162" s="748"/>
      <c r="AD162" s="748"/>
      <c r="AE162" s="748"/>
      <c r="AF162" s="748"/>
      <c r="AG162" s="748"/>
      <c r="AH162" s="748"/>
    </row>
    <row r="163" spans="1:34" s="750" customFormat="1" ht="31.5" customHeight="1" thickBot="1">
      <c r="A163" s="790"/>
      <c r="B163" s="849"/>
      <c r="C163" s="849"/>
      <c r="D163" s="882"/>
      <c r="E163" s="852"/>
      <c r="F163" s="890"/>
      <c r="G163" s="1037"/>
      <c r="H163" s="866"/>
      <c r="I163" s="802"/>
      <c r="J163" s="792"/>
      <c r="K163" s="803"/>
      <c r="L163" s="944"/>
      <c r="M163" s="804"/>
      <c r="N163" s="785"/>
      <c r="O163" s="891"/>
      <c r="P163" s="787"/>
      <c r="Q163" s="1003"/>
      <c r="R163" s="789"/>
      <c r="S163" s="748"/>
      <c r="T163" s="748"/>
      <c r="U163" s="748"/>
      <c r="V163" s="748"/>
      <c r="W163" s="748"/>
      <c r="X163" s="748"/>
      <c r="Y163" s="748"/>
      <c r="Z163" s="748"/>
      <c r="AA163" s="748"/>
      <c r="AB163" s="748"/>
      <c r="AC163" s="748"/>
      <c r="AD163" s="748"/>
      <c r="AE163" s="748"/>
      <c r="AF163" s="748"/>
      <c r="AG163" s="748"/>
      <c r="AH163" s="748"/>
    </row>
    <row r="164" spans="1:34" s="750" customFormat="1" ht="31.5" customHeight="1" thickBot="1">
      <c r="A164" s="1126" t="s">
        <v>1071</v>
      </c>
      <c r="B164" s="1127"/>
      <c r="C164" s="1127"/>
      <c r="D164" s="1128"/>
      <c r="E164" s="1228"/>
      <c r="F164" s="1215"/>
      <c r="G164" s="1215"/>
      <c r="H164" s="1216"/>
      <c r="I164" s="1216"/>
      <c r="J164" s="1215"/>
      <c r="K164" s="1215"/>
      <c r="L164" s="1216"/>
      <c r="M164" s="1216"/>
      <c r="N164" s="1217"/>
      <c r="O164" s="1127"/>
      <c r="P164" s="1127"/>
      <c r="Q164" s="1127"/>
      <c r="R164" s="1129"/>
      <c r="S164" s="748"/>
      <c r="T164" s="748"/>
      <c r="U164" s="748"/>
      <c r="V164" s="748"/>
      <c r="W164" s="748"/>
      <c r="X164" s="748"/>
      <c r="Y164" s="748"/>
      <c r="Z164" s="748"/>
      <c r="AA164" s="748"/>
      <c r="AB164" s="748"/>
      <c r="AC164" s="748"/>
      <c r="AD164" s="748"/>
      <c r="AE164" s="748"/>
      <c r="AF164" s="748"/>
      <c r="AG164" s="748"/>
      <c r="AH164" s="748"/>
    </row>
    <row r="165" spans="1:34" s="750" customFormat="1" ht="31.5" customHeight="1">
      <c r="A165" s="772"/>
      <c r="B165" s="1042" t="s">
        <v>1072</v>
      </c>
      <c r="C165" s="1042" t="s">
        <v>1073</v>
      </c>
      <c r="D165" s="1043" t="s">
        <v>1074</v>
      </c>
      <c r="E165" s="864">
        <v>2.9</v>
      </c>
      <c r="F165" s="845"/>
      <c r="G165" s="778" t="s">
        <v>877</v>
      </c>
      <c r="H165" s="981">
        <v>1</v>
      </c>
      <c r="I165" s="982" t="str">
        <f>+G165</f>
        <v>CAN</v>
      </c>
      <c r="J165" s="846"/>
      <c r="K165" s="803"/>
      <c r="L165" s="837">
        <f t="shared" ref="L165:L172" si="26">+J165+(+H165*F165)</f>
        <v>0</v>
      </c>
      <c r="M165" s="804" t="str">
        <f>+G165</f>
        <v>CAN</v>
      </c>
      <c r="N165" s="785">
        <f t="shared" ref="N165:N172" si="27">+L165*E165</f>
        <v>0</v>
      </c>
      <c r="O165" s="847"/>
      <c r="P165" s="787" t="s">
        <v>873</v>
      </c>
      <c r="Q165" s="1044"/>
      <c r="R165" s="1045"/>
      <c r="S165" s="748"/>
      <c r="T165" s="748"/>
      <c r="U165" s="748"/>
      <c r="V165" s="748"/>
      <c r="W165" s="748"/>
      <c r="X165" s="748"/>
      <c r="Y165" s="748"/>
      <c r="Z165" s="748"/>
      <c r="AA165" s="748"/>
      <c r="AB165" s="748"/>
      <c r="AC165" s="748"/>
      <c r="AD165" s="748"/>
      <c r="AE165" s="748"/>
      <c r="AF165" s="748"/>
      <c r="AG165" s="748"/>
      <c r="AH165" s="748"/>
    </row>
    <row r="166" spans="1:34" ht="31.5" customHeight="1">
      <c r="A166" s="934"/>
      <c r="B166" s="773" t="s">
        <v>1075</v>
      </c>
      <c r="C166" s="773" t="s">
        <v>1076</v>
      </c>
      <c r="D166" s="873" t="s">
        <v>1077</v>
      </c>
      <c r="E166" s="830">
        <v>3.8</v>
      </c>
      <c r="F166" s="845"/>
      <c r="G166" s="778" t="s">
        <v>722</v>
      </c>
      <c r="H166" s="866">
        <v>1</v>
      </c>
      <c r="I166" s="802" t="str">
        <f>+G166</f>
        <v>PKT</v>
      </c>
      <c r="J166" s="792"/>
      <c r="K166" s="793"/>
      <c r="L166" s="837">
        <f t="shared" si="26"/>
        <v>0</v>
      </c>
      <c r="M166" s="804" t="str">
        <f t="shared" ref="M166:M172" si="28">+G166</f>
        <v>PKT</v>
      </c>
      <c r="N166" s="785">
        <f t="shared" si="27"/>
        <v>0</v>
      </c>
      <c r="O166" s="847"/>
      <c r="P166" s="787" t="s">
        <v>723</v>
      </c>
      <c r="Q166" s="938"/>
      <c r="R166" s="939"/>
    </row>
    <row r="167" spans="1:34" s="750" customFormat="1" ht="31.5" customHeight="1">
      <c r="A167" s="790"/>
      <c r="B167" s="773" t="s">
        <v>1078</v>
      </c>
      <c r="C167" s="773" t="s">
        <v>1079</v>
      </c>
      <c r="D167" s="882" t="s">
        <v>1080</v>
      </c>
      <c r="E167" s="800">
        <v>2.65</v>
      </c>
      <c r="F167" s="845"/>
      <c r="G167" s="778" t="s">
        <v>877</v>
      </c>
      <c r="H167" s="866">
        <v>1</v>
      </c>
      <c r="I167" s="802" t="str">
        <f t="shared" ref="I167:I172" si="29">+G167</f>
        <v>CAN</v>
      </c>
      <c r="J167" s="792"/>
      <c r="K167" s="803"/>
      <c r="L167" s="837">
        <f t="shared" si="26"/>
        <v>0</v>
      </c>
      <c r="M167" s="804" t="str">
        <f t="shared" si="28"/>
        <v>CAN</v>
      </c>
      <c r="N167" s="785">
        <f t="shared" si="27"/>
        <v>0</v>
      </c>
      <c r="O167" s="847"/>
      <c r="P167" s="787" t="s">
        <v>873</v>
      </c>
      <c r="Q167" s="938"/>
      <c r="R167" s="939"/>
      <c r="S167" s="748"/>
      <c r="T167" s="748"/>
      <c r="U167" s="748"/>
      <c r="V167" s="748"/>
      <c r="W167" s="748"/>
      <c r="X167" s="748"/>
      <c r="Y167" s="748"/>
      <c r="Z167" s="748"/>
      <c r="AA167" s="748"/>
      <c r="AB167" s="748"/>
      <c r="AC167" s="748"/>
      <c r="AD167" s="748"/>
      <c r="AE167" s="748"/>
      <c r="AF167" s="748"/>
      <c r="AG167" s="748"/>
      <c r="AH167" s="748"/>
    </row>
    <row r="168" spans="1:34" s="750" customFormat="1" ht="31.5" customHeight="1">
      <c r="A168" s="790"/>
      <c r="B168" s="773" t="s">
        <v>1081</v>
      </c>
      <c r="C168" s="773" t="s">
        <v>1082</v>
      </c>
      <c r="D168" s="873" t="s">
        <v>1083</v>
      </c>
      <c r="E168" s="830">
        <v>12.5</v>
      </c>
      <c r="F168" s="845"/>
      <c r="G168" s="778" t="s">
        <v>722</v>
      </c>
      <c r="H168" s="866">
        <v>1</v>
      </c>
      <c r="I168" s="802" t="str">
        <f t="shared" si="29"/>
        <v>PKT</v>
      </c>
      <c r="J168" s="792"/>
      <c r="K168" s="793"/>
      <c r="L168" s="837">
        <f t="shared" si="26"/>
        <v>0</v>
      </c>
      <c r="M168" s="804" t="str">
        <f t="shared" si="28"/>
        <v>PKT</v>
      </c>
      <c r="N168" s="785">
        <f t="shared" si="27"/>
        <v>0</v>
      </c>
      <c r="O168" s="847"/>
      <c r="P168" s="787" t="s">
        <v>723</v>
      </c>
      <c r="Q168" s="938"/>
      <c r="R168" s="939"/>
      <c r="S168" s="748"/>
      <c r="T168" s="748"/>
      <c r="U168" s="748"/>
      <c r="V168" s="748"/>
      <c r="W168" s="748"/>
      <c r="X168" s="748"/>
      <c r="Y168" s="748"/>
      <c r="Z168" s="748"/>
      <c r="AA168" s="748"/>
      <c r="AB168" s="748"/>
      <c r="AC168" s="748"/>
      <c r="AD168" s="748"/>
      <c r="AE168" s="748"/>
      <c r="AF168" s="748"/>
      <c r="AG168" s="748"/>
      <c r="AH168" s="748"/>
    </row>
    <row r="169" spans="1:34" s="750" customFormat="1" ht="31.5" customHeight="1">
      <c r="A169" s="790"/>
      <c r="B169" s="849" t="s">
        <v>1084</v>
      </c>
      <c r="C169" s="849" t="s">
        <v>1085</v>
      </c>
      <c r="D169" s="893" t="s">
        <v>1086</v>
      </c>
      <c r="E169" s="852">
        <v>8.5</v>
      </c>
      <c r="F169" s="845"/>
      <c r="G169" s="778" t="s">
        <v>905</v>
      </c>
      <c r="H169" s="866">
        <v>1</v>
      </c>
      <c r="I169" s="802" t="str">
        <f t="shared" si="29"/>
        <v>BTL</v>
      </c>
      <c r="J169" s="792"/>
      <c r="K169" s="793"/>
      <c r="L169" s="837">
        <f t="shared" si="26"/>
        <v>0</v>
      </c>
      <c r="M169" s="804" t="str">
        <f t="shared" si="28"/>
        <v>BTL</v>
      </c>
      <c r="N169" s="785">
        <f t="shared" si="27"/>
        <v>0</v>
      </c>
      <c r="O169" s="847"/>
      <c r="P169" s="787" t="str">
        <f>+P125</f>
        <v>瓶</v>
      </c>
      <c r="Q169" s="938"/>
      <c r="R169" s="939"/>
      <c r="S169" s="748"/>
      <c r="T169" s="748"/>
      <c r="U169" s="748"/>
      <c r="V169" s="748"/>
      <c r="W169" s="748"/>
      <c r="X169" s="748"/>
      <c r="Y169" s="748"/>
      <c r="Z169" s="748"/>
      <c r="AA169" s="748"/>
      <c r="AB169" s="748"/>
      <c r="AC169" s="748"/>
      <c r="AD169" s="748"/>
      <c r="AE169" s="748"/>
      <c r="AF169" s="748"/>
      <c r="AG169" s="748"/>
      <c r="AH169" s="748"/>
    </row>
    <row r="170" spans="1:34" s="750" customFormat="1" ht="31.5" customHeight="1">
      <c r="A170" s="790"/>
      <c r="B170" s="892" t="s">
        <v>1087</v>
      </c>
      <c r="C170" s="892" t="s">
        <v>1088</v>
      </c>
      <c r="D170" s="893" t="s">
        <v>1086</v>
      </c>
      <c r="E170" s="897">
        <v>8.5</v>
      </c>
      <c r="F170" s="845"/>
      <c r="G170" s="778" t="s">
        <v>905</v>
      </c>
      <c r="H170" s="866">
        <v>1</v>
      </c>
      <c r="I170" s="802" t="str">
        <f t="shared" si="29"/>
        <v>BTL</v>
      </c>
      <c r="J170" s="792"/>
      <c r="K170" s="793"/>
      <c r="L170" s="837">
        <f t="shared" si="26"/>
        <v>0</v>
      </c>
      <c r="M170" s="804" t="str">
        <f t="shared" si="28"/>
        <v>BTL</v>
      </c>
      <c r="N170" s="785">
        <f t="shared" si="27"/>
        <v>0</v>
      </c>
      <c r="O170" s="847"/>
      <c r="P170" s="787" t="s">
        <v>947</v>
      </c>
      <c r="Q170" s="938"/>
      <c r="R170" s="939"/>
      <c r="S170" s="748"/>
      <c r="T170" s="748"/>
      <c r="U170" s="748"/>
      <c r="V170" s="748"/>
      <c r="W170" s="748"/>
      <c r="X170" s="748"/>
      <c r="Y170" s="748"/>
      <c r="Z170" s="748"/>
      <c r="AA170" s="748"/>
      <c r="AB170" s="748"/>
      <c r="AC170" s="748"/>
      <c r="AD170" s="748"/>
      <c r="AE170" s="748"/>
      <c r="AF170" s="748"/>
      <c r="AG170" s="748"/>
      <c r="AH170" s="748"/>
    </row>
    <row r="171" spans="1:34" s="750" customFormat="1" ht="31.5" customHeight="1">
      <c r="A171" s="790"/>
      <c r="B171" s="849" t="s">
        <v>1089</v>
      </c>
      <c r="C171" s="849" t="s">
        <v>1090</v>
      </c>
      <c r="D171" s="882" t="s">
        <v>1083</v>
      </c>
      <c r="E171" s="852">
        <v>8.8000000000000007</v>
      </c>
      <c r="F171" s="845"/>
      <c r="G171" s="778" t="s">
        <v>722</v>
      </c>
      <c r="H171" s="866">
        <v>1</v>
      </c>
      <c r="I171" s="802" t="str">
        <f t="shared" si="29"/>
        <v>PKT</v>
      </c>
      <c r="J171" s="792"/>
      <c r="K171" s="793"/>
      <c r="L171" s="837">
        <f t="shared" si="26"/>
        <v>0</v>
      </c>
      <c r="M171" s="804" t="str">
        <f t="shared" si="28"/>
        <v>PKT</v>
      </c>
      <c r="N171" s="785">
        <f>+L171*E171</f>
        <v>0</v>
      </c>
      <c r="O171" s="847"/>
      <c r="P171" s="787" t="s">
        <v>723</v>
      </c>
      <c r="Q171" s="938"/>
      <c r="R171" s="939"/>
      <c r="S171" s="748"/>
      <c r="T171" s="748"/>
      <c r="U171" s="748"/>
      <c r="V171" s="748"/>
      <c r="W171" s="748"/>
      <c r="X171" s="748"/>
      <c r="Y171" s="748"/>
      <c r="Z171" s="748"/>
      <c r="AA171" s="748"/>
      <c r="AB171" s="748"/>
      <c r="AC171" s="748"/>
      <c r="AD171" s="748"/>
      <c r="AE171" s="748"/>
      <c r="AF171" s="748"/>
      <c r="AG171" s="748"/>
      <c r="AH171" s="748"/>
    </row>
    <row r="172" spans="1:34" s="750" customFormat="1" ht="31.5" customHeight="1">
      <c r="A172" s="790"/>
      <c r="B172" s="892" t="s">
        <v>1091</v>
      </c>
      <c r="C172" s="892" t="s">
        <v>1092</v>
      </c>
      <c r="D172" s="893" t="s">
        <v>1086</v>
      </c>
      <c r="E172" s="897">
        <v>4.25</v>
      </c>
      <c r="F172" s="845"/>
      <c r="G172" s="778" t="s">
        <v>905</v>
      </c>
      <c r="H172" s="866">
        <v>1</v>
      </c>
      <c r="I172" s="802" t="str">
        <f t="shared" si="29"/>
        <v>BTL</v>
      </c>
      <c r="J172" s="792"/>
      <c r="K172" s="803"/>
      <c r="L172" s="837">
        <f t="shared" si="26"/>
        <v>0</v>
      </c>
      <c r="M172" s="804" t="str">
        <f t="shared" si="28"/>
        <v>BTL</v>
      </c>
      <c r="N172" s="785">
        <f t="shared" si="27"/>
        <v>0</v>
      </c>
      <c r="O172" s="847"/>
      <c r="P172" s="787" t="s">
        <v>947</v>
      </c>
      <c r="Q172" s="1046"/>
      <c r="R172" s="1047"/>
      <c r="S172" s="748"/>
      <c r="T172" s="748"/>
      <c r="U172" s="748"/>
      <c r="V172" s="748"/>
      <c r="W172" s="748"/>
      <c r="X172" s="748"/>
      <c r="Y172" s="748"/>
      <c r="Z172" s="748"/>
      <c r="AA172" s="748"/>
      <c r="AB172" s="748"/>
      <c r="AC172" s="748"/>
      <c r="AD172" s="748"/>
      <c r="AE172" s="748"/>
      <c r="AF172" s="748"/>
      <c r="AG172" s="748"/>
      <c r="AH172" s="748"/>
    </row>
    <row r="173" spans="1:34" s="750" customFormat="1" ht="31.5" customHeight="1" thickBot="1">
      <c r="A173" s="790"/>
      <c r="B173" s="892"/>
      <c r="C173" s="892"/>
      <c r="D173" s="893"/>
      <c r="E173" s="897"/>
      <c r="F173" s="895"/>
      <c r="G173" s="898"/>
      <c r="H173" s="1008"/>
      <c r="I173" s="1009"/>
      <c r="J173" s="792"/>
      <c r="K173" s="793"/>
      <c r="L173" s="820"/>
      <c r="M173" s="794"/>
      <c r="N173" s="821"/>
      <c r="O173" s="896"/>
      <c r="P173" s="901"/>
      <c r="Q173" s="902"/>
      <c r="R173" s="903"/>
      <c r="S173" s="748"/>
      <c r="T173" s="748"/>
      <c r="U173" s="748"/>
      <c r="V173" s="748"/>
      <c r="W173" s="748"/>
      <c r="X173" s="748"/>
      <c r="Y173" s="748"/>
      <c r="Z173" s="748"/>
      <c r="AA173" s="748"/>
      <c r="AB173" s="748"/>
      <c r="AC173" s="748"/>
      <c r="AD173" s="748"/>
      <c r="AE173" s="748"/>
      <c r="AF173" s="748"/>
      <c r="AG173" s="748"/>
      <c r="AH173" s="748"/>
    </row>
    <row r="174" spans="1:34" s="750" customFormat="1" ht="31.5" customHeight="1" thickBot="1">
      <c r="A174" s="1126" t="s">
        <v>1093</v>
      </c>
      <c r="B174" s="1127"/>
      <c r="C174" s="1127"/>
      <c r="D174" s="1128"/>
      <c r="E174" s="1228"/>
      <c r="F174" s="1215"/>
      <c r="G174" s="1215"/>
      <c r="H174" s="1216"/>
      <c r="I174" s="1216"/>
      <c r="J174" s="1215"/>
      <c r="K174" s="1215"/>
      <c r="L174" s="1216"/>
      <c r="M174" s="1216"/>
      <c r="N174" s="1217"/>
      <c r="O174" s="1127"/>
      <c r="P174" s="1127"/>
      <c r="Q174" s="1127"/>
      <c r="R174" s="1129"/>
      <c r="S174" s="748"/>
      <c r="T174" s="748"/>
      <c r="U174" s="748"/>
      <c r="V174" s="748"/>
      <c r="W174" s="748"/>
      <c r="X174" s="748"/>
      <c r="Y174" s="748"/>
      <c r="Z174" s="748"/>
      <c r="AA174" s="748"/>
      <c r="AB174" s="748"/>
      <c r="AC174" s="748"/>
      <c r="AD174" s="748"/>
      <c r="AE174" s="748"/>
      <c r="AF174" s="748"/>
      <c r="AG174" s="748"/>
      <c r="AH174" s="748"/>
    </row>
    <row r="175" spans="1:34" s="750" customFormat="1" ht="31.5" customHeight="1">
      <c r="A175" s="1048"/>
      <c r="B175" s="1049" t="s">
        <v>1094</v>
      </c>
      <c r="C175" s="1049" t="s">
        <v>1095</v>
      </c>
      <c r="D175" s="1050" t="s">
        <v>1096</v>
      </c>
      <c r="E175" s="1051">
        <v>0.37</v>
      </c>
      <c r="F175" s="1033"/>
      <c r="G175" s="806" t="s">
        <v>590</v>
      </c>
      <c r="H175" s="981">
        <v>1</v>
      </c>
      <c r="I175" s="982" t="str">
        <f>+G175</f>
        <v>PCS</v>
      </c>
      <c r="J175" s="1052"/>
      <c r="K175" s="1053"/>
      <c r="L175" s="837">
        <f>+J175+(+H175*F175)</f>
        <v>0</v>
      </c>
      <c r="M175" s="1054" t="str">
        <f>+G175</f>
        <v>PCS</v>
      </c>
      <c r="N175" s="785">
        <f>+L175*E175</f>
        <v>0</v>
      </c>
      <c r="O175" s="847"/>
      <c r="P175" s="787" t="s">
        <v>755</v>
      </c>
      <c r="Q175" s="878"/>
      <c r="R175" s="879"/>
      <c r="S175" s="748"/>
      <c r="T175" s="748"/>
      <c r="U175" s="748"/>
      <c r="V175" s="748"/>
      <c r="W175" s="748"/>
      <c r="X175" s="748"/>
      <c r="Y175" s="748"/>
      <c r="Z175" s="748"/>
      <c r="AA175" s="748"/>
      <c r="AB175" s="748"/>
      <c r="AC175" s="748"/>
      <c r="AD175" s="748"/>
      <c r="AE175" s="748"/>
      <c r="AF175" s="748"/>
      <c r="AG175" s="748"/>
      <c r="AH175" s="748"/>
    </row>
    <row r="176" spans="1:34" s="750" customFormat="1" ht="31.5" customHeight="1" thickBot="1">
      <c r="A176" s="1055"/>
      <c r="B176" s="1056"/>
      <c r="C176" s="1056"/>
      <c r="D176" s="1057"/>
      <c r="E176" s="1058"/>
      <c r="F176" s="1059"/>
      <c r="G176" s="1060"/>
      <c r="H176" s="866"/>
      <c r="I176" s="802"/>
      <c r="J176" s="1061"/>
      <c r="K176" s="1062"/>
      <c r="L176" s="820"/>
      <c r="M176" s="1063"/>
      <c r="N176" s="1064"/>
      <c r="O176" s="1065"/>
      <c r="P176" s="1066"/>
      <c r="Q176" s="1067"/>
      <c r="R176" s="1068"/>
      <c r="S176" s="748"/>
      <c r="T176" s="748"/>
      <c r="U176" s="748"/>
      <c r="V176" s="748"/>
      <c r="W176" s="748"/>
      <c r="X176" s="748"/>
      <c r="Y176" s="748"/>
      <c r="Z176" s="748"/>
      <c r="AA176" s="748"/>
      <c r="AB176" s="748"/>
      <c r="AC176" s="748"/>
      <c r="AD176" s="748"/>
      <c r="AE176" s="748"/>
      <c r="AF176" s="748"/>
      <c r="AG176" s="748"/>
      <c r="AH176" s="748"/>
    </row>
    <row r="177" spans="1:34" s="750" customFormat="1" ht="31.5" customHeight="1" thickBot="1">
      <c r="A177" s="1126" t="s">
        <v>1097</v>
      </c>
      <c r="B177" s="1127"/>
      <c r="C177" s="1127"/>
      <c r="D177" s="1128"/>
      <c r="E177" s="1228"/>
      <c r="F177" s="1215"/>
      <c r="G177" s="1215"/>
      <c r="H177" s="1216"/>
      <c r="I177" s="1216"/>
      <c r="J177" s="1215"/>
      <c r="K177" s="1215"/>
      <c r="L177" s="1216"/>
      <c r="M177" s="1216"/>
      <c r="N177" s="1217"/>
      <c r="O177" s="1127"/>
      <c r="P177" s="1127"/>
      <c r="Q177" s="1127"/>
      <c r="R177" s="1129"/>
      <c r="S177" s="748"/>
      <c r="T177" s="748"/>
      <c r="U177" s="748"/>
      <c r="V177" s="748"/>
      <c r="W177" s="748"/>
      <c r="X177" s="748"/>
      <c r="Y177" s="748"/>
      <c r="Z177" s="748"/>
      <c r="AA177" s="748"/>
      <c r="AB177" s="748"/>
      <c r="AC177" s="748"/>
      <c r="AD177" s="748"/>
      <c r="AE177" s="748"/>
      <c r="AF177" s="748"/>
      <c r="AG177" s="748"/>
      <c r="AH177" s="748"/>
    </row>
    <row r="178" spans="1:34" s="750" customFormat="1" ht="31.5" customHeight="1">
      <c r="A178" s="1069"/>
      <c r="B178" s="1070" t="s">
        <v>1098</v>
      </c>
      <c r="C178" s="1070" t="s">
        <v>1099</v>
      </c>
      <c r="D178" s="1071" t="s">
        <v>1100</v>
      </c>
      <c r="E178" s="1072">
        <v>2.7</v>
      </c>
      <c r="F178" s="890"/>
      <c r="G178" s="778" t="s">
        <v>722</v>
      </c>
      <c r="H178" s="866">
        <v>1</v>
      </c>
      <c r="I178" s="982" t="str">
        <f>+G178</f>
        <v>PKT</v>
      </c>
      <c r="J178" s="846"/>
      <c r="K178" s="803"/>
      <c r="L178" s="837">
        <f>+J178+(+H178*F178)</f>
        <v>0</v>
      </c>
      <c r="M178" s="1054" t="str">
        <f>+G178</f>
        <v>PKT</v>
      </c>
      <c r="N178" s="1073">
        <f>+L178*E178</f>
        <v>0</v>
      </c>
      <c r="O178" s="891"/>
      <c r="P178" s="787" t="s">
        <v>723</v>
      </c>
      <c r="Q178" s="878"/>
      <c r="R178" s="879"/>
      <c r="S178" s="748"/>
      <c r="T178" s="748"/>
      <c r="U178" s="748"/>
      <c r="V178" s="748"/>
      <c r="W178" s="748"/>
      <c r="X178" s="748"/>
      <c r="Y178" s="748"/>
      <c r="Z178" s="748"/>
      <c r="AA178" s="748"/>
      <c r="AB178" s="748"/>
      <c r="AC178" s="748"/>
      <c r="AD178" s="748"/>
      <c r="AE178" s="748"/>
      <c r="AF178" s="748"/>
      <c r="AG178" s="748"/>
      <c r="AH178" s="748"/>
    </row>
    <row r="179" spans="1:34" s="750" customFormat="1" ht="31.5" customHeight="1">
      <c r="A179" s="790"/>
      <c r="B179" s="849" t="s">
        <v>1101</v>
      </c>
      <c r="C179" s="849" t="s">
        <v>1102</v>
      </c>
      <c r="D179" s="882" t="s">
        <v>1103</v>
      </c>
      <c r="E179" s="852">
        <v>0.57999999999999996</v>
      </c>
      <c r="F179" s="777"/>
      <c r="G179" s="827" t="s">
        <v>722</v>
      </c>
      <c r="H179" s="801">
        <v>1</v>
      </c>
      <c r="I179" s="802" t="str">
        <f>+G179</f>
        <v>PKT</v>
      </c>
      <c r="J179" s="792"/>
      <c r="K179" s="803"/>
      <c r="L179" s="837">
        <f>+J179+(+H179*F179)</f>
        <v>0</v>
      </c>
      <c r="M179" s="804" t="s">
        <v>722</v>
      </c>
      <c r="N179" s="821">
        <f>+L179*E179</f>
        <v>0</v>
      </c>
      <c r="O179" s="786"/>
      <c r="P179" s="787" t="s">
        <v>723</v>
      </c>
      <c r="Q179" s="883"/>
      <c r="R179" s="797"/>
      <c r="S179" s="748"/>
      <c r="T179" s="748"/>
      <c r="U179" s="748"/>
      <c r="V179" s="748"/>
      <c r="W179" s="748"/>
      <c r="X179" s="748"/>
      <c r="Y179" s="748"/>
      <c r="Z179" s="748"/>
      <c r="AA179" s="748"/>
      <c r="AB179" s="748"/>
      <c r="AC179" s="748"/>
      <c r="AD179" s="748"/>
      <c r="AE179" s="748"/>
      <c r="AF179" s="748"/>
      <c r="AG179" s="748"/>
      <c r="AH179" s="748"/>
    </row>
    <row r="180" spans="1:34" s="1085" customFormat="1" ht="31.5" customHeight="1" thickBot="1">
      <c r="A180" s="1074"/>
      <c r="B180" s="916"/>
      <c r="C180" s="916"/>
      <c r="D180" s="917"/>
      <c r="E180" s="1075"/>
      <c r="F180" s="1076"/>
      <c r="G180" s="1077"/>
      <c r="H180" s="1078"/>
      <c r="I180" s="1079"/>
      <c r="J180" s="792"/>
      <c r="K180" s="793"/>
      <c r="L180" s="944"/>
      <c r="M180" s="1054"/>
      <c r="N180" s="1064"/>
      <c r="O180" s="1080"/>
      <c r="P180" s="1081"/>
      <c r="Q180" s="1082"/>
      <c r="R180" s="1083"/>
      <c r="S180" s="1084"/>
      <c r="T180" s="747"/>
      <c r="U180" s="747"/>
      <c r="V180" s="747"/>
      <c r="W180" s="747"/>
      <c r="X180" s="747"/>
      <c r="Y180" s="747"/>
      <c r="Z180" s="747"/>
      <c r="AA180" s="1084"/>
      <c r="AB180" s="748"/>
      <c r="AC180" s="748"/>
      <c r="AD180" s="748"/>
      <c r="AE180" s="748"/>
      <c r="AF180" s="748"/>
      <c r="AG180" s="748"/>
      <c r="AH180" s="748"/>
    </row>
    <row r="181" spans="1:34" s="750" customFormat="1" ht="31.5" customHeight="1" thickBot="1">
      <c r="A181" s="1126" t="s">
        <v>1104</v>
      </c>
      <c r="B181" s="1127"/>
      <c r="C181" s="1127"/>
      <c r="D181" s="1128"/>
      <c r="E181" s="1228"/>
      <c r="F181" s="1215"/>
      <c r="G181" s="1215"/>
      <c r="H181" s="1216"/>
      <c r="I181" s="1216"/>
      <c r="J181" s="1215"/>
      <c r="K181" s="1215"/>
      <c r="L181" s="1216"/>
      <c r="M181" s="1216"/>
      <c r="N181" s="1217"/>
      <c r="O181" s="1127"/>
      <c r="P181" s="1127"/>
      <c r="Q181" s="1127"/>
      <c r="R181" s="1129"/>
      <c r="S181" s="748"/>
      <c r="T181" s="748"/>
      <c r="U181" s="748"/>
      <c r="V181" s="748"/>
      <c r="W181" s="748"/>
      <c r="X181" s="748"/>
      <c r="Y181" s="748"/>
      <c r="Z181" s="748"/>
      <c r="AA181" s="748"/>
      <c r="AB181" s="748"/>
      <c r="AC181" s="748"/>
      <c r="AD181" s="748"/>
      <c r="AE181" s="748"/>
      <c r="AF181" s="748"/>
      <c r="AG181" s="748"/>
      <c r="AH181" s="748"/>
    </row>
    <row r="182" spans="1:34" s="750" customFormat="1" ht="31.5" customHeight="1">
      <c r="A182" s="790"/>
      <c r="B182" s="892" t="s">
        <v>1105</v>
      </c>
      <c r="C182" s="892" t="s">
        <v>1106</v>
      </c>
      <c r="D182" s="893" t="s">
        <v>1033</v>
      </c>
      <c r="E182" s="830">
        <v>20</v>
      </c>
      <c r="F182" s="895"/>
      <c r="G182" s="827" t="s">
        <v>596</v>
      </c>
      <c r="H182" s="801">
        <v>1</v>
      </c>
      <c r="I182" s="802" t="str">
        <f>+G182</f>
        <v>KG</v>
      </c>
      <c r="J182" s="792"/>
      <c r="K182" s="793"/>
      <c r="L182" s="837">
        <f>+J182+(+H182*F182)</f>
        <v>0</v>
      </c>
      <c r="M182" s="804" t="str">
        <f>+G182</f>
        <v>KG</v>
      </c>
      <c r="N182" s="821">
        <f>+L182*E182</f>
        <v>0</v>
      </c>
      <c r="O182" s="786"/>
      <c r="P182" s="805" t="s">
        <v>873</v>
      </c>
      <c r="Q182" s="938"/>
      <c r="R182" s="939"/>
      <c r="S182" s="748"/>
      <c r="T182" s="748"/>
      <c r="U182" s="748"/>
      <c r="V182" s="748"/>
      <c r="W182" s="748"/>
      <c r="X182" s="748"/>
      <c r="Y182" s="748"/>
      <c r="Z182" s="748"/>
      <c r="AA182" s="748"/>
      <c r="AB182" s="748"/>
      <c r="AC182" s="748"/>
      <c r="AD182" s="748"/>
      <c r="AE182" s="748"/>
      <c r="AF182" s="748"/>
      <c r="AG182" s="748"/>
      <c r="AH182" s="748"/>
    </row>
    <row r="183" spans="1:34" s="750" customFormat="1" ht="31.5" customHeight="1">
      <c r="A183" s="772"/>
      <c r="B183" s="1042" t="s">
        <v>1107</v>
      </c>
      <c r="C183" s="1042" t="s">
        <v>1108</v>
      </c>
      <c r="D183" s="1043" t="s">
        <v>1109</v>
      </c>
      <c r="E183" s="852">
        <v>1.8</v>
      </c>
      <c r="F183" s="845"/>
      <c r="G183" s="778" t="s">
        <v>877</v>
      </c>
      <c r="H183" s="866">
        <v>1</v>
      </c>
      <c r="I183" s="802" t="str">
        <f t="shared" ref="I183:I202" si="30">+G183</f>
        <v>CAN</v>
      </c>
      <c r="J183" s="846"/>
      <c r="K183" s="803"/>
      <c r="L183" s="837">
        <f t="shared" ref="L183:L202" si="31">+J183+(+H183*F183)</f>
        <v>0</v>
      </c>
      <c r="M183" s="804" t="str">
        <f t="shared" ref="M183:M203" si="32">+G183</f>
        <v>CAN</v>
      </c>
      <c r="N183" s="821">
        <f t="shared" ref="N183:N202" si="33">+L183*E183</f>
        <v>0</v>
      </c>
      <c r="O183" s="891"/>
      <c r="P183" s="787" t="s">
        <v>731</v>
      </c>
      <c r="Q183" s="938"/>
      <c r="R183" s="939"/>
      <c r="S183" s="748"/>
      <c r="T183" s="748"/>
      <c r="U183" s="748"/>
      <c r="V183" s="748"/>
      <c r="W183" s="748"/>
      <c r="X183" s="748"/>
      <c r="Y183" s="748"/>
      <c r="Z183" s="748"/>
      <c r="AA183" s="748"/>
      <c r="AB183" s="748"/>
      <c r="AC183" s="748"/>
      <c r="AD183" s="748"/>
      <c r="AE183" s="748"/>
      <c r="AF183" s="748"/>
      <c r="AG183" s="748"/>
      <c r="AH183" s="748"/>
    </row>
    <row r="184" spans="1:34" s="750" customFormat="1" ht="31.5" customHeight="1">
      <c r="A184" s="790"/>
      <c r="B184" s="849" t="s">
        <v>1110</v>
      </c>
      <c r="C184" s="849" t="s">
        <v>1111</v>
      </c>
      <c r="D184" s="882" t="s">
        <v>1112</v>
      </c>
      <c r="E184" s="852">
        <v>2</v>
      </c>
      <c r="F184" s="777"/>
      <c r="G184" s="827" t="s">
        <v>877</v>
      </c>
      <c r="H184" s="801">
        <v>1</v>
      </c>
      <c r="I184" s="802" t="str">
        <f t="shared" si="30"/>
        <v>CAN</v>
      </c>
      <c r="J184" s="792"/>
      <c r="K184" s="793"/>
      <c r="L184" s="837">
        <f t="shared" si="31"/>
        <v>0</v>
      </c>
      <c r="M184" s="804" t="str">
        <f t="shared" si="32"/>
        <v>CAN</v>
      </c>
      <c r="N184" s="821">
        <f t="shared" si="33"/>
        <v>0</v>
      </c>
      <c r="O184" s="786"/>
      <c r="P184" s="805" t="s">
        <v>873</v>
      </c>
      <c r="Q184" s="938"/>
      <c r="R184" s="939"/>
      <c r="S184" s="748"/>
      <c r="T184" s="748"/>
      <c r="U184" s="748"/>
      <c r="V184" s="748"/>
      <c r="W184" s="748"/>
      <c r="X184" s="748"/>
      <c r="Y184" s="748"/>
      <c r="Z184" s="748"/>
      <c r="AA184" s="748"/>
      <c r="AB184" s="748"/>
      <c r="AC184" s="748"/>
      <c r="AD184" s="748"/>
      <c r="AE184" s="748"/>
      <c r="AF184" s="748"/>
      <c r="AG184" s="748"/>
      <c r="AH184" s="748"/>
    </row>
    <row r="185" spans="1:34" s="750" customFormat="1" ht="31.5" customHeight="1">
      <c r="A185" s="790"/>
      <c r="B185" s="849" t="s">
        <v>1113</v>
      </c>
      <c r="C185" s="849" t="s">
        <v>1114</v>
      </c>
      <c r="D185" s="882" t="s">
        <v>1115</v>
      </c>
      <c r="E185" s="852">
        <v>2</v>
      </c>
      <c r="F185" s="777"/>
      <c r="G185" s="827" t="s">
        <v>877</v>
      </c>
      <c r="H185" s="801">
        <v>1</v>
      </c>
      <c r="I185" s="802" t="str">
        <f t="shared" si="30"/>
        <v>CAN</v>
      </c>
      <c r="J185" s="792"/>
      <c r="K185" s="793"/>
      <c r="L185" s="837">
        <f t="shared" si="31"/>
        <v>0</v>
      </c>
      <c r="M185" s="804" t="str">
        <f t="shared" si="32"/>
        <v>CAN</v>
      </c>
      <c r="N185" s="821">
        <f t="shared" si="33"/>
        <v>0</v>
      </c>
      <c r="O185" s="786"/>
      <c r="P185" s="805" t="s">
        <v>873</v>
      </c>
      <c r="Q185" s="938"/>
      <c r="R185" s="939"/>
      <c r="S185" s="748"/>
      <c r="T185" s="748"/>
      <c r="U185" s="748"/>
      <c r="V185" s="748"/>
      <c r="W185" s="748"/>
      <c r="X185" s="748"/>
      <c r="Y185" s="748"/>
      <c r="Z185" s="748"/>
      <c r="AA185" s="748"/>
      <c r="AB185" s="748"/>
      <c r="AC185" s="748"/>
      <c r="AD185" s="748"/>
      <c r="AE185" s="748"/>
      <c r="AF185" s="748"/>
      <c r="AG185" s="748"/>
      <c r="AH185" s="748"/>
    </row>
    <row r="186" spans="1:34" s="750" customFormat="1" ht="31.5" customHeight="1">
      <c r="A186" s="790"/>
      <c r="B186" s="1086" t="s">
        <v>1116</v>
      </c>
      <c r="C186" s="987" t="s">
        <v>1117</v>
      </c>
      <c r="D186" s="1087" t="s">
        <v>1118</v>
      </c>
      <c r="E186" s="894">
        <v>3.9</v>
      </c>
      <c r="F186" s="777"/>
      <c r="G186" s="989" t="s">
        <v>877</v>
      </c>
      <c r="H186" s="1088">
        <v>1</v>
      </c>
      <c r="I186" s="802" t="str">
        <f t="shared" si="30"/>
        <v>CAN</v>
      </c>
      <c r="J186" s="792"/>
      <c r="K186" s="793"/>
      <c r="L186" s="837">
        <f t="shared" si="31"/>
        <v>0</v>
      </c>
      <c r="M186" s="804" t="str">
        <f t="shared" si="32"/>
        <v>CAN</v>
      </c>
      <c r="N186" s="821">
        <f t="shared" si="33"/>
        <v>0</v>
      </c>
      <c r="O186" s="786"/>
      <c r="P186" s="805" t="s">
        <v>873</v>
      </c>
      <c r="Q186" s="938"/>
      <c r="R186" s="939"/>
      <c r="S186" s="748"/>
      <c r="T186" s="748"/>
      <c r="U186" s="748"/>
      <c r="V186" s="748"/>
      <c r="W186" s="748"/>
      <c r="X186" s="748"/>
      <c r="Y186" s="748"/>
      <c r="Z186" s="748"/>
      <c r="AA186" s="748"/>
      <c r="AB186" s="748"/>
      <c r="AC186" s="748"/>
      <c r="AD186" s="748"/>
      <c r="AE186" s="748"/>
      <c r="AF186" s="748"/>
      <c r="AG186" s="748"/>
      <c r="AH186" s="748"/>
    </row>
    <row r="187" spans="1:34" s="750" customFormat="1" ht="31.5" customHeight="1">
      <c r="A187" s="790"/>
      <c r="B187" s="849" t="s">
        <v>1119</v>
      </c>
      <c r="C187" s="849" t="s">
        <v>1120</v>
      </c>
      <c r="D187" s="882" t="s">
        <v>1121</v>
      </c>
      <c r="E187" s="852">
        <v>2.2000000000000002</v>
      </c>
      <c r="F187" s="777"/>
      <c r="G187" s="827" t="s">
        <v>877</v>
      </c>
      <c r="H187" s="801">
        <v>1</v>
      </c>
      <c r="I187" s="802" t="str">
        <f t="shared" si="30"/>
        <v>CAN</v>
      </c>
      <c r="J187" s="792"/>
      <c r="K187" s="793"/>
      <c r="L187" s="837">
        <f t="shared" si="31"/>
        <v>0</v>
      </c>
      <c r="M187" s="804" t="str">
        <f t="shared" si="32"/>
        <v>CAN</v>
      </c>
      <c r="N187" s="821">
        <f t="shared" si="33"/>
        <v>0</v>
      </c>
      <c r="O187" s="786"/>
      <c r="P187" s="805" t="s">
        <v>873</v>
      </c>
      <c r="Q187" s="938"/>
      <c r="R187" s="939"/>
      <c r="S187" s="748"/>
      <c r="T187" s="748"/>
      <c r="U187" s="748"/>
      <c r="V187" s="748"/>
      <c r="W187" s="748"/>
      <c r="X187" s="748"/>
      <c r="Y187" s="748"/>
      <c r="Z187" s="748"/>
      <c r="AA187" s="748"/>
      <c r="AB187" s="748"/>
      <c r="AC187" s="748"/>
      <c r="AD187" s="748"/>
      <c r="AE187" s="748"/>
      <c r="AF187" s="748"/>
      <c r="AG187" s="748"/>
      <c r="AH187" s="748"/>
    </row>
    <row r="188" spans="1:34" s="750" customFormat="1" ht="31.5" customHeight="1">
      <c r="A188" s="790"/>
      <c r="B188" s="849" t="s">
        <v>1122</v>
      </c>
      <c r="C188" s="849" t="s">
        <v>957</v>
      </c>
      <c r="D188" s="882" t="s">
        <v>1123</v>
      </c>
      <c r="E188" s="852">
        <v>24.9</v>
      </c>
      <c r="F188" s="777"/>
      <c r="G188" s="827" t="s">
        <v>877</v>
      </c>
      <c r="H188" s="801">
        <v>1</v>
      </c>
      <c r="I188" s="802" t="str">
        <f t="shared" si="30"/>
        <v>CAN</v>
      </c>
      <c r="J188" s="792"/>
      <c r="K188" s="793"/>
      <c r="L188" s="837">
        <f t="shared" si="31"/>
        <v>0</v>
      </c>
      <c r="M188" s="804" t="str">
        <f t="shared" si="32"/>
        <v>CAN</v>
      </c>
      <c r="N188" s="821">
        <f t="shared" si="33"/>
        <v>0</v>
      </c>
      <c r="O188" s="786"/>
      <c r="P188" s="805" t="s">
        <v>873</v>
      </c>
      <c r="Q188" s="938"/>
      <c r="R188" s="939"/>
      <c r="S188" s="748"/>
      <c r="T188" s="748"/>
      <c r="U188" s="748"/>
      <c r="V188" s="748"/>
      <c r="W188" s="748"/>
      <c r="X188" s="748"/>
      <c r="Y188" s="748"/>
      <c r="Z188" s="748"/>
      <c r="AA188" s="748"/>
      <c r="AB188" s="748"/>
      <c r="AC188" s="748"/>
      <c r="AD188" s="748"/>
      <c r="AE188" s="748"/>
      <c r="AF188" s="748"/>
      <c r="AG188" s="748"/>
      <c r="AH188" s="748"/>
    </row>
    <row r="189" spans="1:34" s="750" customFormat="1" ht="31.5" customHeight="1">
      <c r="A189" s="790"/>
      <c r="B189" s="773" t="s">
        <v>1124</v>
      </c>
      <c r="C189" s="773" t="s">
        <v>1125</v>
      </c>
      <c r="D189" s="873" t="s">
        <v>1126</v>
      </c>
      <c r="E189" s="852">
        <v>34</v>
      </c>
      <c r="F189" s="835"/>
      <c r="G189" s="827" t="s">
        <v>986</v>
      </c>
      <c r="H189" s="801">
        <v>1</v>
      </c>
      <c r="I189" s="802" t="str">
        <f t="shared" si="30"/>
        <v>TIN</v>
      </c>
      <c r="J189" s="792"/>
      <c r="K189" s="803"/>
      <c r="L189" s="837">
        <f t="shared" si="31"/>
        <v>0</v>
      </c>
      <c r="M189" s="804" t="str">
        <f t="shared" si="32"/>
        <v>TIN</v>
      </c>
      <c r="N189" s="821">
        <f t="shared" si="33"/>
        <v>0</v>
      </c>
      <c r="O189" s="838"/>
      <c r="P189" s="805" t="s">
        <v>723</v>
      </c>
      <c r="Q189" s="938"/>
      <c r="R189" s="939"/>
      <c r="S189" s="748"/>
      <c r="T189" s="748"/>
      <c r="U189" s="748"/>
      <c r="V189" s="748"/>
      <c r="W189" s="748"/>
      <c r="X189" s="748"/>
      <c r="Y189" s="748"/>
      <c r="Z189" s="748"/>
      <c r="AA189" s="748"/>
      <c r="AB189" s="748"/>
      <c r="AC189" s="748"/>
      <c r="AD189" s="748"/>
      <c r="AE189" s="748"/>
      <c r="AF189" s="748"/>
      <c r="AG189" s="748"/>
      <c r="AH189" s="748"/>
    </row>
    <row r="190" spans="1:34" s="750" customFormat="1" ht="31.5" customHeight="1">
      <c r="A190" s="933"/>
      <c r="B190" s="987" t="s">
        <v>1127</v>
      </c>
      <c r="C190" s="987" t="s">
        <v>1128</v>
      </c>
      <c r="D190" s="986" t="s">
        <v>1109</v>
      </c>
      <c r="E190" s="776">
        <v>2.2999999999999998</v>
      </c>
      <c r="F190" s="988"/>
      <c r="G190" s="827" t="s">
        <v>877</v>
      </c>
      <c r="H190" s="801">
        <v>1</v>
      </c>
      <c r="I190" s="802" t="str">
        <f t="shared" si="30"/>
        <v>CAN</v>
      </c>
      <c r="J190" s="792"/>
      <c r="K190" s="803"/>
      <c r="L190" s="837">
        <f t="shared" si="31"/>
        <v>0</v>
      </c>
      <c r="M190" s="804" t="str">
        <f t="shared" si="32"/>
        <v>CAN</v>
      </c>
      <c r="N190" s="821">
        <f t="shared" si="33"/>
        <v>0</v>
      </c>
      <c r="O190" s="786"/>
      <c r="P190" s="805" t="s">
        <v>873</v>
      </c>
      <c r="Q190" s="938"/>
      <c r="R190" s="939"/>
      <c r="S190" s="748"/>
      <c r="T190" s="748"/>
      <c r="U190" s="748"/>
      <c r="V190" s="748"/>
      <c r="W190" s="748"/>
      <c r="X190" s="748"/>
      <c r="Y190" s="748"/>
      <c r="Z190" s="748"/>
      <c r="AA190" s="748"/>
      <c r="AB190" s="748"/>
      <c r="AC190" s="748"/>
      <c r="AD190" s="748"/>
      <c r="AE190" s="748"/>
      <c r="AF190" s="748"/>
      <c r="AG190" s="748"/>
      <c r="AH190" s="748"/>
    </row>
    <row r="191" spans="1:34" s="750" customFormat="1" ht="31.5" customHeight="1">
      <c r="A191" s="933"/>
      <c r="B191" s="987" t="s">
        <v>1129</v>
      </c>
      <c r="C191" s="987" t="s">
        <v>1130</v>
      </c>
      <c r="D191" s="986" t="s">
        <v>1109</v>
      </c>
      <c r="E191" s="776">
        <v>2.2999999999999998</v>
      </c>
      <c r="F191" s="988"/>
      <c r="G191" s="827" t="s">
        <v>877</v>
      </c>
      <c r="H191" s="801">
        <v>1</v>
      </c>
      <c r="I191" s="802" t="str">
        <f t="shared" si="30"/>
        <v>CAN</v>
      </c>
      <c r="J191" s="792"/>
      <c r="K191" s="793"/>
      <c r="L191" s="837">
        <f t="shared" si="31"/>
        <v>0</v>
      </c>
      <c r="M191" s="804" t="str">
        <f t="shared" si="32"/>
        <v>CAN</v>
      </c>
      <c r="N191" s="821">
        <f t="shared" si="33"/>
        <v>0</v>
      </c>
      <c r="O191" s="786"/>
      <c r="P191" s="805" t="s">
        <v>873</v>
      </c>
      <c r="Q191" s="938"/>
      <c r="R191" s="939"/>
      <c r="S191" s="748"/>
      <c r="T191" s="748"/>
      <c r="U191" s="748"/>
      <c r="V191" s="748"/>
      <c r="W191" s="748"/>
      <c r="X191" s="748"/>
      <c r="Y191" s="748"/>
      <c r="Z191" s="748"/>
      <c r="AA191" s="748"/>
      <c r="AB191" s="748"/>
      <c r="AC191" s="748"/>
      <c r="AD191" s="748"/>
      <c r="AE191" s="748"/>
      <c r="AF191" s="748"/>
      <c r="AG191" s="748"/>
      <c r="AH191" s="748"/>
    </row>
    <row r="192" spans="1:34" s="750" customFormat="1" ht="31.5" customHeight="1">
      <c r="A192" s="933"/>
      <c r="B192" s="987" t="s">
        <v>1131</v>
      </c>
      <c r="C192" s="987" t="s">
        <v>1132</v>
      </c>
      <c r="D192" s="986" t="s">
        <v>1133</v>
      </c>
      <c r="E192" s="776">
        <v>14</v>
      </c>
      <c r="F192" s="988"/>
      <c r="G192" s="827" t="s">
        <v>596</v>
      </c>
      <c r="H192" s="801">
        <v>1</v>
      </c>
      <c r="I192" s="802" t="str">
        <f t="shared" si="30"/>
        <v>KG</v>
      </c>
      <c r="J192" s="792"/>
      <c r="K192" s="793"/>
      <c r="L192" s="837">
        <f t="shared" si="31"/>
        <v>0</v>
      </c>
      <c r="M192" s="804" t="str">
        <f t="shared" si="32"/>
        <v>KG</v>
      </c>
      <c r="N192" s="821">
        <f t="shared" si="33"/>
        <v>0</v>
      </c>
      <c r="O192" s="786"/>
      <c r="P192" s="805" t="s">
        <v>723</v>
      </c>
      <c r="Q192" s="938"/>
      <c r="R192" s="939"/>
      <c r="S192" s="748"/>
      <c r="T192" s="748"/>
      <c r="U192" s="748"/>
      <c r="V192" s="748"/>
      <c r="W192" s="748"/>
      <c r="X192" s="748"/>
      <c r="Y192" s="748"/>
      <c r="Z192" s="748"/>
      <c r="AA192" s="748"/>
      <c r="AB192" s="748"/>
      <c r="AC192" s="748"/>
      <c r="AD192" s="748"/>
      <c r="AE192" s="748"/>
      <c r="AF192" s="748"/>
      <c r="AG192" s="748"/>
      <c r="AH192" s="748"/>
    </row>
    <row r="193" spans="1:34" s="750" customFormat="1" ht="31.5" customHeight="1">
      <c r="A193" s="933"/>
      <c r="B193" s="987" t="s">
        <v>1134</v>
      </c>
      <c r="C193" s="987" t="s">
        <v>1135</v>
      </c>
      <c r="D193" s="986" t="s">
        <v>1133</v>
      </c>
      <c r="E193" s="776">
        <v>0</v>
      </c>
      <c r="F193" s="988"/>
      <c r="G193" s="827" t="s">
        <v>596</v>
      </c>
      <c r="H193" s="801">
        <v>1</v>
      </c>
      <c r="I193" s="802" t="str">
        <f t="shared" si="30"/>
        <v>KG</v>
      </c>
      <c r="J193" s="792"/>
      <c r="K193" s="803"/>
      <c r="L193" s="837">
        <f t="shared" si="31"/>
        <v>0</v>
      </c>
      <c r="M193" s="804" t="str">
        <f t="shared" si="32"/>
        <v>KG</v>
      </c>
      <c r="N193" s="821">
        <f t="shared" si="33"/>
        <v>0</v>
      </c>
      <c r="O193" s="786"/>
      <c r="P193" s="805" t="s">
        <v>723</v>
      </c>
      <c r="Q193" s="938"/>
      <c r="R193" s="939"/>
      <c r="S193" s="748"/>
      <c r="T193" s="748"/>
      <c r="U193" s="748"/>
      <c r="V193" s="748"/>
      <c r="W193" s="748"/>
      <c r="X193" s="748"/>
      <c r="Y193" s="748"/>
      <c r="Z193" s="748"/>
      <c r="AA193" s="748"/>
      <c r="AB193" s="748"/>
      <c r="AC193" s="748"/>
      <c r="AD193" s="748"/>
      <c r="AE193" s="748"/>
      <c r="AF193" s="748"/>
      <c r="AG193" s="748"/>
      <c r="AH193" s="748"/>
    </row>
    <row r="194" spans="1:34" s="750" customFormat="1" ht="31.5" customHeight="1">
      <c r="A194" s="933"/>
      <c r="B194" s="987" t="s">
        <v>1136</v>
      </c>
      <c r="C194" s="987" t="s">
        <v>1137</v>
      </c>
      <c r="D194" s="986" t="s">
        <v>1138</v>
      </c>
      <c r="E194" s="776">
        <v>0</v>
      </c>
      <c r="F194" s="988"/>
      <c r="G194" s="827" t="s">
        <v>746</v>
      </c>
      <c r="H194" s="801">
        <v>1</v>
      </c>
      <c r="I194" s="802" t="str">
        <f t="shared" si="30"/>
        <v>CTN</v>
      </c>
      <c r="J194" s="792"/>
      <c r="K194" s="793"/>
      <c r="L194" s="837">
        <f t="shared" si="31"/>
        <v>0</v>
      </c>
      <c r="M194" s="804" t="str">
        <f t="shared" si="32"/>
        <v>CTN</v>
      </c>
      <c r="N194" s="821">
        <f t="shared" si="33"/>
        <v>0</v>
      </c>
      <c r="O194" s="786"/>
      <c r="P194" s="805" t="s">
        <v>873</v>
      </c>
      <c r="Q194" s="938"/>
      <c r="R194" s="939"/>
      <c r="S194" s="748"/>
      <c r="T194" s="748"/>
      <c r="U194" s="748"/>
      <c r="V194" s="748"/>
      <c r="W194" s="748"/>
      <c r="X194" s="748"/>
      <c r="Y194" s="748"/>
      <c r="Z194" s="748"/>
      <c r="AA194" s="748"/>
      <c r="AB194" s="748"/>
      <c r="AC194" s="748"/>
      <c r="AD194" s="748"/>
      <c r="AE194" s="748"/>
      <c r="AF194" s="748"/>
      <c r="AG194" s="748"/>
      <c r="AH194" s="748"/>
    </row>
    <row r="195" spans="1:34" s="750" customFormat="1" ht="31.5" customHeight="1">
      <c r="A195" s="933"/>
      <c r="B195" s="987" t="s">
        <v>1139</v>
      </c>
      <c r="C195" s="987" t="s">
        <v>1140</v>
      </c>
      <c r="D195" s="986" t="s">
        <v>1141</v>
      </c>
      <c r="E195" s="776">
        <v>2.9</v>
      </c>
      <c r="F195" s="988"/>
      <c r="G195" s="827" t="s">
        <v>877</v>
      </c>
      <c r="H195" s="801">
        <v>1</v>
      </c>
      <c r="I195" s="802" t="str">
        <f t="shared" si="30"/>
        <v>CAN</v>
      </c>
      <c r="J195" s="792"/>
      <c r="K195" s="793"/>
      <c r="L195" s="837">
        <f t="shared" si="31"/>
        <v>0</v>
      </c>
      <c r="M195" s="804" t="str">
        <f t="shared" si="32"/>
        <v>CAN</v>
      </c>
      <c r="N195" s="821">
        <f t="shared" si="33"/>
        <v>0</v>
      </c>
      <c r="O195" s="838"/>
      <c r="P195" s="805" t="s">
        <v>873</v>
      </c>
      <c r="Q195" s="938"/>
      <c r="R195" s="939"/>
      <c r="S195" s="748"/>
      <c r="T195" s="748"/>
      <c r="U195" s="748"/>
      <c r="V195" s="748"/>
      <c r="W195" s="748"/>
      <c r="X195" s="748"/>
      <c r="Y195" s="748"/>
      <c r="Z195" s="748"/>
      <c r="AA195" s="748"/>
      <c r="AB195" s="748"/>
      <c r="AC195" s="748"/>
      <c r="AD195" s="748"/>
      <c r="AE195" s="748"/>
      <c r="AF195" s="748"/>
      <c r="AG195" s="748"/>
      <c r="AH195" s="748"/>
    </row>
    <row r="196" spans="1:34" s="750" customFormat="1" ht="31.5" customHeight="1">
      <c r="A196" s="933"/>
      <c r="B196" s="1086" t="s">
        <v>1142</v>
      </c>
      <c r="C196" s="1086" t="s">
        <v>1143</v>
      </c>
      <c r="D196" s="1087" t="s">
        <v>1144</v>
      </c>
      <c r="E196" s="894">
        <v>45</v>
      </c>
      <c r="F196" s="988"/>
      <c r="G196" s="827" t="s">
        <v>1145</v>
      </c>
      <c r="H196" s="801">
        <v>1</v>
      </c>
      <c r="I196" s="802" t="str">
        <f t="shared" si="30"/>
        <v xml:space="preserve">TUB </v>
      </c>
      <c r="J196" s="792"/>
      <c r="K196" s="803"/>
      <c r="L196" s="837">
        <f t="shared" si="31"/>
        <v>0</v>
      </c>
      <c r="M196" s="804" t="str">
        <f t="shared" si="32"/>
        <v xml:space="preserve">TUB </v>
      </c>
      <c r="N196" s="821">
        <f t="shared" si="33"/>
        <v>0</v>
      </c>
      <c r="O196" s="786"/>
      <c r="P196" s="805" t="s">
        <v>882</v>
      </c>
      <c r="Q196" s="938"/>
      <c r="R196" s="939"/>
      <c r="S196" s="748"/>
      <c r="T196" s="748"/>
      <c r="U196" s="748"/>
      <c r="V196" s="748"/>
      <c r="W196" s="748"/>
      <c r="X196" s="748"/>
      <c r="Y196" s="748"/>
      <c r="Z196" s="748"/>
      <c r="AA196" s="748"/>
      <c r="AB196" s="748"/>
      <c r="AC196" s="748"/>
      <c r="AD196" s="748"/>
      <c r="AE196" s="748"/>
      <c r="AF196" s="748"/>
      <c r="AG196" s="748"/>
      <c r="AH196" s="748"/>
    </row>
    <row r="197" spans="1:34" s="750" customFormat="1" ht="31.5" customHeight="1">
      <c r="A197" s="790"/>
      <c r="B197" s="849" t="s">
        <v>1146</v>
      </c>
      <c r="C197" s="849" t="s">
        <v>1147</v>
      </c>
      <c r="D197" s="882" t="s">
        <v>1148</v>
      </c>
      <c r="E197" s="852">
        <v>6.5</v>
      </c>
      <c r="F197" s="777"/>
      <c r="G197" s="827" t="s">
        <v>722</v>
      </c>
      <c r="H197" s="801">
        <v>1</v>
      </c>
      <c r="I197" s="802" t="str">
        <f t="shared" si="30"/>
        <v>PKT</v>
      </c>
      <c r="J197" s="792"/>
      <c r="K197" s="803"/>
      <c r="L197" s="837">
        <f t="shared" si="31"/>
        <v>0</v>
      </c>
      <c r="M197" s="804" t="str">
        <f t="shared" si="32"/>
        <v>PKT</v>
      </c>
      <c r="N197" s="821">
        <f t="shared" si="33"/>
        <v>0</v>
      </c>
      <c r="O197" s="786"/>
      <c r="P197" s="805" t="s">
        <v>723</v>
      </c>
      <c r="Q197" s="938"/>
      <c r="R197" s="939"/>
      <c r="S197" s="748"/>
      <c r="T197" s="748"/>
      <c r="U197" s="748"/>
      <c r="V197" s="748"/>
      <c r="W197" s="748"/>
      <c r="X197" s="748"/>
      <c r="Y197" s="748"/>
      <c r="Z197" s="748"/>
      <c r="AA197" s="748"/>
      <c r="AB197" s="748"/>
      <c r="AC197" s="748"/>
      <c r="AD197" s="748"/>
      <c r="AE197" s="748"/>
      <c r="AF197" s="748"/>
      <c r="AG197" s="748"/>
      <c r="AH197" s="748"/>
    </row>
    <row r="198" spans="1:34" s="750" customFormat="1" ht="31.5" customHeight="1">
      <c r="A198" s="790"/>
      <c r="B198" s="849" t="s">
        <v>1149</v>
      </c>
      <c r="C198" s="849" t="s">
        <v>1150</v>
      </c>
      <c r="D198" s="882" t="s">
        <v>1109</v>
      </c>
      <c r="E198" s="852">
        <v>2.5</v>
      </c>
      <c r="F198" s="777"/>
      <c r="G198" s="827" t="s">
        <v>877</v>
      </c>
      <c r="H198" s="801">
        <v>1</v>
      </c>
      <c r="I198" s="802" t="str">
        <f t="shared" si="30"/>
        <v>CAN</v>
      </c>
      <c r="J198" s="792"/>
      <c r="K198" s="803"/>
      <c r="L198" s="837">
        <f t="shared" si="31"/>
        <v>0</v>
      </c>
      <c r="M198" s="804" t="str">
        <f t="shared" si="32"/>
        <v>CAN</v>
      </c>
      <c r="N198" s="821">
        <f t="shared" si="33"/>
        <v>0</v>
      </c>
      <c r="O198" s="786"/>
      <c r="P198" s="805" t="s">
        <v>873</v>
      </c>
      <c r="Q198" s="938"/>
      <c r="R198" s="939"/>
      <c r="S198" s="748"/>
      <c r="T198" s="748"/>
      <c r="U198" s="748"/>
      <c r="V198" s="748"/>
      <c r="W198" s="748"/>
      <c r="X198" s="748"/>
      <c r="Y198" s="748"/>
      <c r="Z198" s="748"/>
      <c r="AA198" s="748"/>
      <c r="AB198" s="748"/>
      <c r="AC198" s="748"/>
      <c r="AD198" s="748"/>
      <c r="AE198" s="748"/>
      <c r="AF198" s="748"/>
      <c r="AG198" s="748"/>
      <c r="AH198" s="748"/>
    </row>
    <row r="199" spans="1:34" ht="31.5" customHeight="1">
      <c r="A199" s="790"/>
      <c r="B199" s="849" t="s">
        <v>1151</v>
      </c>
      <c r="C199" s="849" t="s">
        <v>1152</v>
      </c>
      <c r="D199" s="882" t="s">
        <v>1133</v>
      </c>
      <c r="E199" s="852"/>
      <c r="F199" s="777"/>
      <c r="G199" s="827" t="s">
        <v>722</v>
      </c>
      <c r="H199" s="801">
        <v>1</v>
      </c>
      <c r="I199" s="802" t="str">
        <f t="shared" si="30"/>
        <v>PKT</v>
      </c>
      <c r="J199" s="792"/>
      <c r="K199" s="793"/>
      <c r="L199" s="837">
        <f t="shared" si="31"/>
        <v>0</v>
      </c>
      <c r="M199" s="804" t="str">
        <f t="shared" si="32"/>
        <v>PKT</v>
      </c>
      <c r="N199" s="821">
        <f t="shared" si="33"/>
        <v>0</v>
      </c>
      <c r="O199" s="786"/>
      <c r="P199" s="805" t="s">
        <v>723</v>
      </c>
      <c r="Q199" s="938"/>
      <c r="R199" s="939"/>
    </row>
    <row r="200" spans="1:34" s="750" customFormat="1" ht="31.5" customHeight="1">
      <c r="A200" s="831"/>
      <c r="B200" s="832" t="s">
        <v>1153</v>
      </c>
      <c r="C200" s="832" t="s">
        <v>1154</v>
      </c>
      <c r="D200" s="873" t="s">
        <v>1155</v>
      </c>
      <c r="E200" s="1234"/>
      <c r="F200" s="777"/>
      <c r="G200" s="827" t="s">
        <v>722</v>
      </c>
      <c r="H200" s="801">
        <v>1</v>
      </c>
      <c r="I200" s="802" t="str">
        <f t="shared" si="30"/>
        <v>PKT</v>
      </c>
      <c r="J200" s="792"/>
      <c r="K200" s="793"/>
      <c r="L200" s="837">
        <f t="shared" si="31"/>
        <v>0</v>
      </c>
      <c r="M200" s="804" t="str">
        <f t="shared" si="32"/>
        <v>PKT</v>
      </c>
      <c r="N200" s="785">
        <f t="shared" si="33"/>
        <v>0</v>
      </c>
      <c r="O200" s="786"/>
      <c r="P200" s="805" t="s">
        <v>723</v>
      </c>
      <c r="Q200" s="938"/>
      <c r="R200" s="939"/>
      <c r="S200" s="748"/>
      <c r="T200" s="748"/>
      <c r="U200" s="748"/>
      <c r="V200" s="748"/>
      <c r="W200" s="748"/>
      <c r="X200" s="748"/>
      <c r="Y200" s="748"/>
      <c r="Z200" s="748"/>
      <c r="AA200" s="748"/>
      <c r="AB200" s="748"/>
      <c r="AC200" s="748"/>
      <c r="AD200" s="748"/>
      <c r="AE200" s="748"/>
      <c r="AF200" s="748"/>
      <c r="AG200" s="748"/>
      <c r="AH200" s="748"/>
    </row>
    <row r="201" spans="1:34" s="750" customFormat="1" ht="31.5" customHeight="1">
      <c r="A201" s="831"/>
      <c r="B201" s="832" t="s">
        <v>1156</v>
      </c>
      <c r="C201" s="832" t="s">
        <v>1157</v>
      </c>
      <c r="D201" s="873" t="s">
        <v>1158</v>
      </c>
      <c r="E201" s="834">
        <v>3.5</v>
      </c>
      <c r="F201" s="835"/>
      <c r="G201" s="827" t="s">
        <v>877</v>
      </c>
      <c r="H201" s="801">
        <v>1</v>
      </c>
      <c r="I201" s="802" t="str">
        <f t="shared" si="30"/>
        <v>CAN</v>
      </c>
      <c r="J201" s="792"/>
      <c r="K201" s="793"/>
      <c r="L201" s="837">
        <f t="shared" si="31"/>
        <v>0</v>
      </c>
      <c r="M201" s="804" t="str">
        <f t="shared" si="32"/>
        <v>CAN</v>
      </c>
      <c r="N201" s="785">
        <f t="shared" si="33"/>
        <v>0</v>
      </c>
      <c r="O201" s="838"/>
      <c r="P201" s="805" t="s">
        <v>1159</v>
      </c>
      <c r="Q201" s="938"/>
      <c r="R201" s="939"/>
      <c r="S201" s="748"/>
      <c r="T201" s="748"/>
      <c r="U201" s="748"/>
      <c r="V201" s="748"/>
      <c r="W201" s="748"/>
      <c r="X201" s="748"/>
      <c r="Y201" s="748"/>
      <c r="Z201" s="748"/>
      <c r="AA201" s="748"/>
      <c r="AB201" s="748"/>
      <c r="AC201" s="748"/>
      <c r="AD201" s="748"/>
      <c r="AE201" s="748"/>
      <c r="AF201" s="748"/>
      <c r="AG201" s="748"/>
      <c r="AH201" s="748"/>
    </row>
    <row r="202" spans="1:34" s="750" customFormat="1" ht="31.5" customHeight="1">
      <c r="A202" s="831"/>
      <c r="B202" s="832" t="s">
        <v>1160</v>
      </c>
      <c r="C202" s="832" t="s">
        <v>1161</v>
      </c>
      <c r="D202" s="882" t="s">
        <v>1133</v>
      </c>
      <c r="E202" s="1235">
        <v>9.5</v>
      </c>
      <c r="F202" s="895"/>
      <c r="G202" s="827" t="s">
        <v>722</v>
      </c>
      <c r="H202" s="801">
        <v>1</v>
      </c>
      <c r="I202" s="802" t="str">
        <f t="shared" si="30"/>
        <v>PKT</v>
      </c>
      <c r="J202" s="792"/>
      <c r="K202" s="793"/>
      <c r="L202" s="837">
        <f t="shared" si="31"/>
        <v>0</v>
      </c>
      <c r="M202" s="804" t="str">
        <f t="shared" si="32"/>
        <v>PKT</v>
      </c>
      <c r="N202" s="785">
        <f t="shared" si="33"/>
        <v>0</v>
      </c>
      <c r="O202" s="896"/>
      <c r="P202" s="805" t="s">
        <v>723</v>
      </c>
      <c r="Q202" s="1046"/>
      <c r="R202" s="1047"/>
      <c r="S202" s="748"/>
      <c r="T202" s="748"/>
      <c r="U202" s="748"/>
      <c r="V202" s="748"/>
      <c r="W202" s="748"/>
      <c r="X202" s="748"/>
      <c r="Y202" s="748"/>
      <c r="Z202" s="748"/>
      <c r="AA202" s="748"/>
      <c r="AB202" s="748"/>
      <c r="AC202" s="748"/>
      <c r="AD202" s="748"/>
      <c r="AE202" s="748"/>
      <c r="AF202" s="748"/>
      <c r="AG202" s="748"/>
      <c r="AH202" s="748"/>
    </row>
    <row r="203" spans="1:34" s="750" customFormat="1" ht="31.5" customHeight="1">
      <c r="A203" s="831"/>
      <c r="B203" s="832" t="s">
        <v>1162</v>
      </c>
      <c r="C203" s="832" t="s">
        <v>1163</v>
      </c>
      <c r="D203" s="882" t="s">
        <v>1133</v>
      </c>
      <c r="E203" s="1089">
        <v>24</v>
      </c>
      <c r="F203" s="895"/>
      <c r="G203" s="827" t="s">
        <v>596</v>
      </c>
      <c r="H203" s="801">
        <v>1</v>
      </c>
      <c r="I203" s="802" t="str">
        <f>+G203</f>
        <v>KG</v>
      </c>
      <c r="J203" s="792"/>
      <c r="K203" s="793"/>
      <c r="L203" s="837">
        <f>+J203+(+H203*F203)</f>
        <v>0</v>
      </c>
      <c r="M203" s="804" t="str">
        <f t="shared" si="32"/>
        <v>KG</v>
      </c>
      <c r="N203" s="785">
        <f>+L203*E203</f>
        <v>0</v>
      </c>
      <c r="O203" s="1090"/>
      <c r="P203" s="952"/>
      <c r="Q203" s="1091"/>
      <c r="R203" s="939"/>
      <c r="S203" s="748"/>
      <c r="T203" s="748"/>
      <c r="U203" s="748"/>
      <c r="V203" s="748"/>
      <c r="W203" s="748"/>
      <c r="X203" s="748"/>
      <c r="Y203" s="748"/>
      <c r="Z203" s="748"/>
      <c r="AA203" s="748"/>
      <c r="AB203" s="748"/>
      <c r="AC203" s="748"/>
      <c r="AD203" s="748"/>
      <c r="AE203" s="748"/>
      <c r="AF203" s="748"/>
      <c r="AG203" s="748"/>
      <c r="AH203" s="748"/>
    </row>
    <row r="204" spans="1:34" s="750" customFormat="1" ht="31.5" customHeight="1" thickBot="1">
      <c r="A204" s="831"/>
      <c r="B204" s="832"/>
      <c r="C204" s="832"/>
      <c r="D204" s="1092"/>
      <c r="E204" s="1089"/>
      <c r="F204" s="905"/>
      <c r="G204" s="964"/>
      <c r="H204" s="1034"/>
      <c r="I204" s="1035"/>
      <c r="J204" s="906"/>
      <c r="K204" s="966"/>
      <c r="L204" s="1093"/>
      <c r="M204" s="1094"/>
      <c r="N204" s="1095"/>
      <c r="O204" s="910"/>
      <c r="P204" s="952"/>
      <c r="Q204" s="992"/>
      <c r="R204" s="993"/>
      <c r="S204" s="748"/>
      <c r="T204" s="748"/>
      <c r="U204" s="748"/>
      <c r="V204" s="748"/>
      <c r="W204" s="748"/>
      <c r="X204" s="748"/>
      <c r="Y204" s="748"/>
      <c r="Z204" s="748"/>
      <c r="AA204" s="748"/>
      <c r="AB204" s="748"/>
      <c r="AC204" s="748"/>
      <c r="AD204" s="748"/>
      <c r="AE204" s="748"/>
      <c r="AF204" s="748"/>
      <c r="AG204" s="748"/>
      <c r="AH204" s="748"/>
    </row>
    <row r="205" spans="1:34" s="748" customFormat="1" ht="31.5" customHeight="1" thickBot="1">
      <c r="A205" s="1135" t="s">
        <v>1164</v>
      </c>
      <c r="B205" s="1134"/>
      <c r="C205" s="1134"/>
      <c r="D205" s="1134"/>
      <c r="E205" s="1227"/>
      <c r="F205" s="1219"/>
      <c r="G205" s="1219"/>
      <c r="H205" s="1220"/>
      <c r="I205" s="1220"/>
      <c r="J205" s="1219"/>
      <c r="K205" s="1219"/>
      <c r="L205" s="1220"/>
      <c r="M205" s="1221"/>
      <c r="N205" s="1222">
        <f>SUM(N12:N204)</f>
        <v>0</v>
      </c>
      <c r="O205" s="1096"/>
      <c r="P205" s="1097"/>
      <c r="Q205" s="1098"/>
      <c r="R205" s="1099"/>
    </row>
    <row r="206" spans="1:34" s="750" customFormat="1" ht="31.5" customHeight="1" thickBot="1">
      <c r="A206" s="831"/>
      <c r="B206" s="832"/>
      <c r="C206" s="832"/>
      <c r="D206" s="1092"/>
      <c r="E206" s="1089"/>
      <c r="F206" s="905"/>
      <c r="G206" s="964"/>
      <c r="H206" s="1034"/>
      <c r="I206" s="1035"/>
      <c r="J206" s="906"/>
      <c r="K206" s="966"/>
      <c r="L206" s="1093"/>
      <c r="M206" s="1094"/>
      <c r="N206" s="1095"/>
      <c r="O206" s="910"/>
      <c r="P206" s="952"/>
      <c r="Q206" s="992"/>
      <c r="R206" s="993"/>
      <c r="S206" s="748"/>
      <c r="T206" s="748"/>
      <c r="U206" s="748"/>
      <c r="V206" s="748"/>
      <c r="W206" s="748"/>
      <c r="X206" s="748"/>
      <c r="Y206" s="748"/>
      <c r="Z206" s="748"/>
      <c r="AA206" s="748"/>
      <c r="AB206" s="748"/>
      <c r="AC206" s="748"/>
      <c r="AD206" s="748"/>
      <c r="AE206" s="748"/>
      <c r="AF206" s="748"/>
      <c r="AG206" s="748"/>
      <c r="AH206" s="748"/>
    </row>
    <row r="207" spans="1:34" s="750" customFormat="1" ht="31.5" customHeight="1" thickBot="1">
      <c r="A207" s="1136" t="s">
        <v>1165</v>
      </c>
      <c r="B207" s="1128"/>
      <c r="C207" s="1127"/>
      <c r="D207" s="1128"/>
      <c r="E207" s="1236"/>
      <c r="F207" s="1223"/>
      <c r="G207" s="1223"/>
      <c r="H207" s="1224"/>
      <c r="I207" s="1224"/>
      <c r="J207" s="1223"/>
      <c r="K207" s="1223"/>
      <c r="L207" s="1225"/>
      <c r="M207" s="1224"/>
      <c r="N207" s="1226"/>
      <c r="O207" s="1127"/>
      <c r="P207" s="1127"/>
      <c r="Q207" s="1127"/>
      <c r="R207" s="1129"/>
      <c r="S207" s="748"/>
      <c r="T207" s="748"/>
      <c r="U207" s="748"/>
      <c r="V207" s="748"/>
      <c r="W207" s="748"/>
      <c r="X207" s="748"/>
      <c r="Y207" s="748"/>
      <c r="Z207" s="748"/>
      <c r="AA207" s="748"/>
      <c r="AB207" s="748"/>
      <c r="AC207" s="748"/>
      <c r="AD207" s="748"/>
      <c r="AE207" s="748"/>
      <c r="AF207" s="748"/>
      <c r="AG207" s="748"/>
      <c r="AH207" s="748"/>
    </row>
    <row r="208" spans="1:34" s="750" customFormat="1" ht="31.5" customHeight="1">
      <c r="A208" s="772"/>
      <c r="B208" s="1002" t="s">
        <v>1166</v>
      </c>
      <c r="C208" s="1002" t="s">
        <v>1167</v>
      </c>
      <c r="D208" s="888" t="s">
        <v>1168</v>
      </c>
      <c r="E208" s="830">
        <v>13.5</v>
      </c>
      <c r="F208" s="835"/>
      <c r="G208" s="827" t="s">
        <v>1169</v>
      </c>
      <c r="H208" s="801">
        <v>1</v>
      </c>
      <c r="I208" s="802" t="str">
        <f>+G208</f>
        <v>DRUM</v>
      </c>
      <c r="J208" s="792"/>
      <c r="K208" s="793"/>
      <c r="L208" s="990">
        <f>+J208+(+H208*F208)</f>
        <v>0</v>
      </c>
      <c r="M208" s="804" t="str">
        <f>+I208</f>
        <v>DRUM</v>
      </c>
      <c r="N208" s="785">
        <f>+L208*E208</f>
        <v>0</v>
      </c>
      <c r="O208" s="891"/>
      <c r="P208" s="787" t="s">
        <v>882</v>
      </c>
      <c r="Q208" s="1044"/>
      <c r="R208" s="1045"/>
      <c r="S208" s="748"/>
      <c r="T208" s="748"/>
      <c r="U208" s="748"/>
      <c r="V208" s="748"/>
      <c r="W208" s="748"/>
      <c r="X208" s="748"/>
      <c r="Y208" s="748"/>
      <c r="Z208" s="748"/>
      <c r="AA208" s="748"/>
      <c r="AB208" s="748"/>
      <c r="AC208" s="748"/>
      <c r="AD208" s="748"/>
      <c r="AE208" s="748"/>
      <c r="AF208" s="748"/>
      <c r="AG208" s="748"/>
      <c r="AH208" s="748"/>
    </row>
    <row r="209" spans="1:34" s="750" customFormat="1" ht="31.5" customHeight="1">
      <c r="A209" s="772"/>
      <c r="B209" s="1002" t="s">
        <v>1170</v>
      </c>
      <c r="C209" s="1002" t="s">
        <v>1171</v>
      </c>
      <c r="D209" s="888" t="s">
        <v>590</v>
      </c>
      <c r="E209" s="830">
        <v>0.4</v>
      </c>
      <c r="F209" s="835"/>
      <c r="G209" s="827" t="s">
        <v>590</v>
      </c>
      <c r="H209" s="801">
        <v>1</v>
      </c>
      <c r="I209" s="802" t="str">
        <f>+G209</f>
        <v>PCS</v>
      </c>
      <c r="J209" s="792"/>
      <c r="K209" s="793"/>
      <c r="L209" s="990">
        <f>+J209+(+H209*F209)</f>
        <v>0</v>
      </c>
      <c r="M209" s="804" t="s">
        <v>722</v>
      </c>
      <c r="N209" s="785">
        <f>+L209*E209</f>
        <v>0</v>
      </c>
      <c r="O209" s="891"/>
      <c r="P209" s="787"/>
      <c r="Q209" s="938"/>
      <c r="R209" s="939"/>
      <c r="S209" s="748"/>
      <c r="T209" s="748"/>
      <c r="U209" s="748"/>
      <c r="V209" s="748"/>
      <c r="W209" s="748"/>
      <c r="X209" s="748"/>
      <c r="Y209" s="748"/>
      <c r="Z209" s="748"/>
      <c r="AA209" s="748"/>
      <c r="AB209" s="748"/>
      <c r="AC209" s="748"/>
      <c r="AD209" s="748"/>
      <c r="AE209" s="748"/>
      <c r="AF209" s="748"/>
      <c r="AG209" s="748"/>
      <c r="AH209" s="748"/>
    </row>
    <row r="210" spans="1:34" s="748" customFormat="1" ht="31.5" customHeight="1" thickBot="1">
      <c r="A210" s="772"/>
      <c r="B210" s="1002" t="s">
        <v>1172</v>
      </c>
      <c r="C210" s="1002" t="s">
        <v>1173</v>
      </c>
      <c r="D210" s="888" t="s">
        <v>1174</v>
      </c>
      <c r="E210" s="830">
        <v>3.5</v>
      </c>
      <c r="F210" s="835"/>
      <c r="G210" s="827" t="s">
        <v>722</v>
      </c>
      <c r="H210" s="801">
        <v>1</v>
      </c>
      <c r="I210" s="802" t="str">
        <f>+G210</f>
        <v>PKT</v>
      </c>
      <c r="J210" s="792"/>
      <c r="K210" s="793"/>
      <c r="L210" s="990">
        <f>+J210+(+H210*F210)</f>
        <v>0</v>
      </c>
      <c r="M210" s="804" t="s">
        <v>722</v>
      </c>
      <c r="N210" s="785">
        <f>+L210*E210</f>
        <v>0</v>
      </c>
      <c r="O210" s="1096"/>
      <c r="P210" s="1097"/>
      <c r="Q210" s="1098"/>
      <c r="R210" s="1099"/>
    </row>
    <row r="211" spans="1:34" s="748" customFormat="1" ht="31.5" customHeight="1" thickBot="1">
      <c r="A211" s="772"/>
      <c r="B211" s="1002"/>
      <c r="C211" s="1002"/>
      <c r="D211" s="888"/>
      <c r="E211" s="830"/>
      <c r="F211" s="835"/>
      <c r="G211" s="827"/>
      <c r="H211" s="801"/>
      <c r="I211" s="802"/>
      <c r="J211" s="792"/>
      <c r="K211" s="793"/>
      <c r="L211" s="990"/>
      <c r="M211" s="804"/>
      <c r="N211" s="785"/>
      <c r="O211" s="747"/>
      <c r="P211" s="747"/>
      <c r="Q211" s="1100"/>
      <c r="R211" s="1100"/>
    </row>
    <row r="212" spans="1:34" s="748" customFormat="1" ht="31.5" customHeight="1" thickBot="1">
      <c r="A212" s="1135" t="s">
        <v>1175</v>
      </c>
      <c r="B212" s="1134"/>
      <c r="C212" s="1134"/>
      <c r="D212" s="1134"/>
      <c r="E212" s="1227"/>
      <c r="F212" s="1227"/>
      <c r="G212" s="1227"/>
      <c r="H212" s="1220"/>
      <c r="I212" s="1220"/>
      <c r="J212" s="1227"/>
      <c r="K212" s="1227"/>
      <c r="L212" s="1220"/>
      <c r="M212" s="1221"/>
      <c r="N212" s="1222">
        <f>+N210+N209+N208+N205</f>
        <v>0</v>
      </c>
      <c r="O212" s="1096"/>
      <c r="P212" s="1097"/>
      <c r="Q212" s="1098"/>
      <c r="R212" s="1099"/>
    </row>
    <row r="213" spans="1:34" s="748" customFormat="1" ht="31.5" customHeight="1">
      <c r="B213" s="862"/>
      <c r="C213" s="862"/>
      <c r="E213" s="1084"/>
      <c r="F213" s="747"/>
      <c r="G213" s="747"/>
      <c r="H213" s="747"/>
      <c r="I213" s="747"/>
      <c r="J213" s="747"/>
      <c r="K213" s="747"/>
      <c r="L213" s="1101"/>
      <c r="M213" s="747"/>
      <c r="N213" s="1102"/>
      <c r="O213" s="747"/>
      <c r="P213" s="747"/>
      <c r="Q213" s="1100"/>
      <c r="R213" s="1100"/>
    </row>
    <row r="214" spans="1:34" s="748" customFormat="1" ht="31.5" customHeight="1">
      <c r="B214" s="862"/>
      <c r="C214" s="862"/>
      <c r="E214" s="1084"/>
      <c r="F214" s="747"/>
      <c r="G214" s="747"/>
      <c r="H214" s="747"/>
      <c r="I214" s="747"/>
      <c r="J214" s="747"/>
      <c r="K214" s="747"/>
      <c r="L214" s="1101"/>
      <c r="M214" s="747"/>
      <c r="N214" s="1102"/>
      <c r="O214" s="747"/>
      <c r="P214" s="747"/>
      <c r="Q214" s="1100"/>
      <c r="R214" s="1100"/>
    </row>
    <row r="215" spans="1:34" s="748" customFormat="1" ht="31.5" customHeight="1">
      <c r="B215" s="862"/>
      <c r="C215" s="862"/>
      <c r="E215" s="1084"/>
      <c r="F215" s="747"/>
      <c r="G215" s="747"/>
      <c r="H215" s="747"/>
      <c r="I215" s="747"/>
      <c r="J215" s="747"/>
      <c r="K215" s="747"/>
      <c r="L215" s="1101"/>
      <c r="M215" s="747"/>
      <c r="N215" s="1102"/>
      <c r="O215" s="747"/>
      <c r="P215" s="747"/>
      <c r="Q215" s="1100"/>
      <c r="R215" s="1100"/>
    </row>
    <row r="216" spans="1:34" s="748" customFormat="1" ht="31.5" customHeight="1">
      <c r="B216" s="862"/>
      <c r="C216" s="862"/>
      <c r="E216" s="1084"/>
      <c r="F216" s="747"/>
      <c r="G216" s="747"/>
      <c r="H216" s="747"/>
      <c r="I216" s="747"/>
      <c r="J216" s="747"/>
      <c r="K216" s="747"/>
      <c r="L216" s="1101"/>
      <c r="M216" s="747"/>
      <c r="N216" s="1102"/>
      <c r="O216" s="747"/>
      <c r="P216" s="747"/>
      <c r="Q216" s="1100"/>
      <c r="R216" s="1100"/>
    </row>
    <row r="217" spans="1:34" s="748" customFormat="1" ht="31.5" customHeight="1">
      <c r="B217" s="862"/>
      <c r="C217" s="862"/>
      <c r="E217" s="1084"/>
      <c r="F217" s="747"/>
      <c r="G217" s="747"/>
      <c r="H217" s="747"/>
      <c r="I217" s="747"/>
      <c r="J217" s="747"/>
      <c r="K217" s="747"/>
      <c r="L217" s="1101"/>
      <c r="M217" s="747"/>
      <c r="N217" s="1102"/>
      <c r="O217" s="747"/>
      <c r="P217" s="747"/>
      <c r="Q217" s="1100"/>
      <c r="R217" s="1100"/>
    </row>
    <row r="218" spans="1:34" s="748" customFormat="1" ht="31.5" customHeight="1">
      <c r="B218" s="862"/>
      <c r="C218" s="862"/>
      <c r="E218" s="1084"/>
      <c r="F218" s="747"/>
      <c r="G218" s="747"/>
      <c r="H218" s="747"/>
      <c r="I218" s="747"/>
      <c r="J218" s="747"/>
      <c r="K218" s="747"/>
      <c r="L218" s="1101"/>
      <c r="M218" s="747"/>
      <c r="N218" s="1102"/>
      <c r="O218" s="747"/>
      <c r="P218" s="747"/>
      <c r="Q218" s="1100"/>
      <c r="R218" s="1100"/>
    </row>
    <row r="219" spans="1:34" s="748" customFormat="1" ht="31.5" customHeight="1">
      <c r="B219" s="862"/>
      <c r="C219" s="862"/>
      <c r="E219" s="1084"/>
      <c r="F219" s="747"/>
      <c r="G219" s="747"/>
      <c r="H219" s="747"/>
      <c r="I219" s="747"/>
      <c r="J219" s="747"/>
      <c r="K219" s="747"/>
      <c r="L219" s="1101"/>
      <c r="M219" s="747"/>
      <c r="N219" s="1102"/>
      <c r="O219" s="747"/>
      <c r="P219" s="747"/>
      <c r="Q219" s="1100"/>
      <c r="R219" s="1100"/>
    </row>
    <row r="220" spans="1:34" s="748" customFormat="1" ht="31.5" customHeight="1">
      <c r="B220" s="862"/>
      <c r="C220" s="862"/>
      <c r="E220" s="1084"/>
      <c r="F220" s="747"/>
      <c r="G220" s="747"/>
      <c r="H220" s="747"/>
      <c r="I220" s="747"/>
      <c r="J220" s="747"/>
      <c r="K220" s="747"/>
      <c r="L220" s="1101"/>
      <c r="M220" s="747"/>
      <c r="N220" s="1102"/>
      <c r="O220" s="747"/>
      <c r="P220" s="747"/>
      <c r="Q220" s="1100"/>
      <c r="R220" s="1100"/>
    </row>
    <row r="221" spans="1:34" s="748" customFormat="1" ht="31.5" customHeight="1">
      <c r="B221" s="862"/>
      <c r="C221" s="862"/>
      <c r="E221" s="1084"/>
      <c r="F221" s="747"/>
      <c r="G221" s="747"/>
      <c r="H221" s="747"/>
      <c r="I221" s="747"/>
      <c r="J221" s="747"/>
      <c r="K221" s="747"/>
      <c r="L221" s="1101"/>
      <c r="M221" s="747"/>
      <c r="N221" s="1102"/>
      <c r="O221" s="747"/>
      <c r="P221" s="747"/>
      <c r="Q221" s="1100"/>
      <c r="R221" s="1100"/>
    </row>
    <row r="222" spans="1:34" s="748" customFormat="1" ht="31.5" customHeight="1">
      <c r="B222" s="862"/>
      <c r="C222" s="862"/>
      <c r="E222" s="1084"/>
      <c r="F222" s="747"/>
      <c r="G222" s="747"/>
      <c r="H222" s="747"/>
      <c r="I222" s="747"/>
      <c r="J222" s="747"/>
      <c r="K222" s="747"/>
      <c r="L222" s="1101"/>
      <c r="M222" s="747"/>
      <c r="N222" s="1102"/>
      <c r="O222" s="747"/>
      <c r="P222" s="747"/>
      <c r="Q222" s="1100"/>
      <c r="R222" s="1100"/>
    </row>
    <row r="223" spans="1:34" s="748" customFormat="1" ht="31.5" customHeight="1">
      <c r="B223" s="862"/>
      <c r="C223" s="862"/>
      <c r="E223" s="1084"/>
      <c r="F223" s="747"/>
      <c r="G223" s="747"/>
      <c r="H223" s="747"/>
      <c r="I223" s="747"/>
      <c r="J223" s="747"/>
      <c r="K223" s="747"/>
      <c r="L223" s="1101"/>
      <c r="M223" s="747"/>
      <c r="N223" s="1102"/>
      <c r="O223" s="747"/>
      <c r="P223" s="747"/>
      <c r="Q223" s="1100"/>
      <c r="R223" s="1100"/>
    </row>
    <row r="224" spans="1:34" s="748" customFormat="1" ht="31.5" customHeight="1">
      <c r="B224" s="862"/>
      <c r="C224" s="862"/>
      <c r="E224" s="1084"/>
      <c r="F224" s="747"/>
      <c r="G224" s="747"/>
      <c r="H224" s="747"/>
      <c r="I224" s="747"/>
      <c r="J224" s="747"/>
      <c r="K224" s="747"/>
      <c r="L224" s="1101"/>
      <c r="M224" s="747"/>
      <c r="N224" s="1102"/>
      <c r="O224" s="747"/>
      <c r="P224" s="747"/>
      <c r="Q224" s="1100"/>
      <c r="R224" s="1100"/>
    </row>
    <row r="225" spans="2:18" s="748" customFormat="1" ht="31.5" customHeight="1">
      <c r="B225" s="862"/>
      <c r="C225" s="862"/>
      <c r="E225" s="1084"/>
      <c r="F225" s="747"/>
      <c r="G225" s="747"/>
      <c r="H225" s="747"/>
      <c r="I225" s="747"/>
      <c r="J225" s="747"/>
      <c r="K225" s="747"/>
      <c r="L225" s="1101"/>
      <c r="M225" s="747"/>
      <c r="N225" s="1102"/>
      <c r="O225" s="747"/>
      <c r="P225" s="747"/>
      <c r="Q225" s="1100"/>
      <c r="R225" s="1100"/>
    </row>
    <row r="226" spans="2:18" s="748" customFormat="1" ht="31.5" customHeight="1">
      <c r="B226" s="862"/>
      <c r="C226" s="862"/>
      <c r="E226" s="1084"/>
      <c r="F226" s="747"/>
      <c r="G226" s="747"/>
      <c r="H226" s="747"/>
      <c r="I226" s="747"/>
      <c r="J226" s="747"/>
      <c r="K226" s="747"/>
      <c r="L226" s="1101"/>
      <c r="M226" s="747"/>
      <c r="N226" s="1102"/>
      <c r="O226" s="747"/>
      <c r="P226" s="747"/>
      <c r="Q226" s="1100"/>
      <c r="R226" s="1100"/>
    </row>
    <row r="227" spans="2:18" s="748" customFormat="1" ht="31.5" customHeight="1">
      <c r="B227" s="862"/>
      <c r="C227" s="862"/>
      <c r="E227" s="1084"/>
      <c r="F227" s="747"/>
      <c r="G227" s="747"/>
      <c r="H227" s="747"/>
      <c r="I227" s="747"/>
      <c r="J227" s="747"/>
      <c r="K227" s="747"/>
      <c r="L227" s="1101"/>
      <c r="M227" s="747"/>
      <c r="N227" s="1102"/>
      <c r="O227" s="747"/>
      <c r="P227" s="747"/>
      <c r="Q227" s="1100"/>
      <c r="R227" s="1100"/>
    </row>
    <row r="228" spans="2:18" s="748" customFormat="1" ht="31.5" customHeight="1">
      <c r="B228" s="862"/>
      <c r="C228" s="862"/>
      <c r="E228" s="1084"/>
      <c r="F228" s="747"/>
      <c r="G228" s="747"/>
      <c r="H228" s="747"/>
      <c r="I228" s="747"/>
      <c r="J228" s="747"/>
      <c r="K228" s="747"/>
      <c r="L228" s="1101"/>
      <c r="M228" s="747"/>
      <c r="N228" s="1102"/>
      <c r="O228" s="747"/>
      <c r="P228" s="747"/>
      <c r="Q228" s="1100"/>
      <c r="R228" s="1100"/>
    </row>
    <row r="229" spans="2:18" s="748" customFormat="1" ht="31.5" customHeight="1">
      <c r="B229" s="862"/>
      <c r="C229" s="862"/>
      <c r="E229" s="1084"/>
      <c r="F229" s="747"/>
      <c r="G229" s="747"/>
      <c r="H229" s="747"/>
      <c r="I229" s="747"/>
      <c r="J229" s="747"/>
      <c r="K229" s="747"/>
      <c r="L229" s="1101"/>
      <c r="M229" s="747"/>
      <c r="N229" s="1102"/>
      <c r="O229" s="747"/>
      <c r="P229" s="747"/>
      <c r="Q229" s="1100"/>
      <c r="R229" s="1100"/>
    </row>
    <row r="230" spans="2:18" s="748" customFormat="1" ht="31.5" customHeight="1">
      <c r="B230" s="862"/>
      <c r="C230" s="862"/>
      <c r="E230" s="1084"/>
      <c r="F230" s="747"/>
      <c r="G230" s="747"/>
      <c r="H230" s="747"/>
      <c r="I230" s="747"/>
      <c r="J230" s="747"/>
      <c r="K230" s="747"/>
      <c r="L230" s="1101"/>
      <c r="M230" s="747"/>
      <c r="N230" s="1102"/>
      <c r="O230" s="747"/>
      <c r="P230" s="747"/>
      <c r="Q230" s="1100"/>
      <c r="R230" s="1100"/>
    </row>
    <row r="231" spans="2:18" s="748" customFormat="1" ht="31.5" customHeight="1">
      <c r="B231" s="862"/>
      <c r="C231" s="862"/>
      <c r="E231" s="1084"/>
      <c r="F231" s="747"/>
      <c r="G231" s="747"/>
      <c r="H231" s="747"/>
      <c r="I231" s="747"/>
      <c r="J231" s="747"/>
      <c r="K231" s="747"/>
      <c r="L231" s="1101"/>
      <c r="M231" s="747"/>
      <c r="N231" s="1102"/>
      <c r="O231" s="747"/>
      <c r="P231" s="747"/>
      <c r="Q231" s="1100"/>
      <c r="R231" s="1100"/>
    </row>
    <row r="232" spans="2:18" s="748" customFormat="1" ht="31.5" customHeight="1">
      <c r="B232" s="862"/>
      <c r="C232" s="862"/>
      <c r="E232" s="1084"/>
      <c r="F232" s="747"/>
      <c r="G232" s="747"/>
      <c r="H232" s="747"/>
      <c r="I232" s="747"/>
      <c r="J232" s="747"/>
      <c r="K232" s="747"/>
      <c r="L232" s="1101"/>
      <c r="M232" s="747"/>
      <c r="N232" s="1102"/>
      <c r="O232" s="747"/>
      <c r="P232" s="747"/>
      <c r="Q232" s="1100"/>
      <c r="R232" s="1100"/>
    </row>
    <row r="233" spans="2:18" s="748" customFormat="1" ht="31.5" customHeight="1">
      <c r="B233" s="862"/>
      <c r="C233" s="862"/>
      <c r="E233" s="1084"/>
      <c r="F233" s="747"/>
      <c r="G233" s="747"/>
      <c r="H233" s="747"/>
      <c r="I233" s="747"/>
      <c r="J233" s="747"/>
      <c r="K233" s="747"/>
      <c r="L233" s="1101"/>
      <c r="M233" s="747"/>
      <c r="N233" s="1102"/>
      <c r="O233" s="747"/>
      <c r="P233" s="747"/>
      <c r="Q233" s="1100"/>
      <c r="R233" s="1100"/>
    </row>
    <row r="234" spans="2:18" s="748" customFormat="1" ht="31.5" customHeight="1">
      <c r="B234" s="862"/>
      <c r="C234" s="862"/>
      <c r="E234" s="1084"/>
      <c r="F234" s="747"/>
      <c r="G234" s="747"/>
      <c r="H234" s="747"/>
      <c r="I234" s="747"/>
      <c r="J234" s="747"/>
      <c r="K234" s="747"/>
      <c r="L234" s="1101"/>
      <c r="M234" s="747"/>
      <c r="N234" s="1102"/>
      <c r="O234" s="747"/>
      <c r="P234" s="747"/>
      <c r="Q234" s="1100"/>
      <c r="R234" s="1100"/>
    </row>
    <row r="235" spans="2:18" s="748" customFormat="1" ht="31.5" customHeight="1">
      <c r="B235" s="862"/>
      <c r="C235" s="862"/>
      <c r="E235" s="1084"/>
      <c r="F235" s="747"/>
      <c r="G235" s="747"/>
      <c r="H235" s="747"/>
      <c r="I235" s="747"/>
      <c r="J235" s="747"/>
      <c r="K235" s="747"/>
      <c r="L235" s="1101"/>
      <c r="M235" s="747"/>
      <c r="N235" s="1102"/>
      <c r="O235" s="747"/>
      <c r="P235" s="747"/>
      <c r="Q235" s="1100"/>
      <c r="R235" s="1100"/>
    </row>
    <row r="236" spans="2:18" s="748" customFormat="1" ht="31.5" customHeight="1">
      <c r="B236" s="862"/>
      <c r="C236" s="862"/>
      <c r="E236" s="1084"/>
      <c r="F236" s="747"/>
      <c r="G236" s="747"/>
      <c r="H236" s="747"/>
      <c r="I236" s="747"/>
      <c r="J236" s="747"/>
      <c r="K236" s="747"/>
      <c r="L236" s="1101"/>
      <c r="M236" s="747"/>
      <c r="N236" s="1102"/>
      <c r="O236" s="747"/>
      <c r="P236" s="747"/>
      <c r="Q236" s="1100"/>
      <c r="R236" s="1100"/>
    </row>
    <row r="237" spans="2:18" s="748" customFormat="1" ht="31.5" customHeight="1">
      <c r="B237" s="862"/>
      <c r="C237" s="862"/>
      <c r="E237" s="1084"/>
      <c r="F237" s="747"/>
      <c r="G237" s="747"/>
      <c r="H237" s="747"/>
      <c r="I237" s="747"/>
      <c r="J237" s="747"/>
      <c r="K237" s="747"/>
      <c r="L237" s="1101"/>
      <c r="M237" s="747"/>
      <c r="N237" s="1102"/>
      <c r="O237" s="747"/>
      <c r="P237" s="747"/>
      <c r="Q237" s="1100"/>
      <c r="R237" s="1100"/>
    </row>
    <row r="238" spans="2:18" s="748" customFormat="1" ht="31.5" customHeight="1">
      <c r="B238" s="862"/>
      <c r="C238" s="862"/>
      <c r="E238" s="1084"/>
      <c r="F238" s="747"/>
      <c r="G238" s="747"/>
      <c r="H238" s="747"/>
      <c r="I238" s="747"/>
      <c r="J238" s="747"/>
      <c r="K238" s="747"/>
      <c r="L238" s="1101"/>
      <c r="M238" s="747"/>
      <c r="N238" s="1102"/>
      <c r="O238" s="747"/>
      <c r="P238" s="747"/>
      <c r="Q238" s="1100"/>
      <c r="R238" s="1100"/>
    </row>
    <row r="239" spans="2:18" s="748" customFormat="1" ht="31.5" customHeight="1">
      <c r="B239" s="862"/>
      <c r="C239" s="862"/>
      <c r="E239" s="1084"/>
      <c r="F239" s="747"/>
      <c r="G239" s="747"/>
      <c r="H239" s="747"/>
      <c r="I239" s="747"/>
      <c r="J239" s="747"/>
      <c r="K239" s="747"/>
      <c r="L239" s="1101"/>
      <c r="M239" s="747"/>
      <c r="N239" s="1102"/>
      <c r="O239" s="747"/>
      <c r="P239" s="747"/>
      <c r="Q239" s="1100"/>
      <c r="R239" s="1100"/>
    </row>
    <row r="240" spans="2:18" s="748" customFormat="1" ht="31.5" customHeight="1">
      <c r="B240" s="862"/>
      <c r="C240" s="862"/>
      <c r="E240" s="1084"/>
      <c r="F240" s="747"/>
      <c r="G240" s="747"/>
      <c r="H240" s="747"/>
      <c r="I240" s="747"/>
      <c r="J240" s="747"/>
      <c r="K240" s="747"/>
      <c r="L240" s="1101"/>
      <c r="M240" s="747"/>
      <c r="N240" s="1102"/>
      <c r="O240" s="747"/>
      <c r="P240" s="747"/>
      <c r="Q240" s="1100"/>
      <c r="R240" s="1100"/>
    </row>
    <row r="241" spans="2:18" s="748" customFormat="1" ht="31.5" customHeight="1">
      <c r="B241" s="862"/>
      <c r="C241" s="862"/>
      <c r="E241" s="1084"/>
      <c r="F241" s="747"/>
      <c r="G241" s="747"/>
      <c r="H241" s="747"/>
      <c r="I241" s="747"/>
      <c r="J241" s="747"/>
      <c r="K241" s="747"/>
      <c r="L241" s="1101"/>
      <c r="M241" s="747"/>
      <c r="N241" s="1102"/>
      <c r="O241" s="747"/>
      <c r="P241" s="747"/>
      <c r="Q241" s="1100"/>
      <c r="R241" s="1100"/>
    </row>
    <row r="242" spans="2:18" s="748" customFormat="1" ht="31.5" customHeight="1">
      <c r="B242" s="862"/>
      <c r="C242" s="862"/>
      <c r="E242" s="1084"/>
      <c r="F242" s="747"/>
      <c r="G242" s="747"/>
      <c r="H242" s="747"/>
      <c r="I242" s="747"/>
      <c r="J242" s="747"/>
      <c r="K242" s="747"/>
      <c r="L242" s="1101"/>
      <c r="M242" s="747"/>
      <c r="N242" s="1102"/>
      <c r="O242" s="747"/>
      <c r="P242" s="747"/>
      <c r="Q242" s="1100"/>
      <c r="R242" s="1100"/>
    </row>
    <row r="243" spans="2:18" s="748" customFormat="1" ht="31.5" customHeight="1">
      <c r="B243" s="862"/>
      <c r="C243" s="862"/>
      <c r="E243" s="1084"/>
      <c r="F243" s="747"/>
      <c r="G243" s="747"/>
      <c r="H243" s="747"/>
      <c r="I243" s="747"/>
      <c r="J243" s="747"/>
      <c r="K243" s="747"/>
      <c r="L243" s="1101"/>
      <c r="M243" s="747"/>
      <c r="N243" s="1102"/>
      <c r="O243" s="747"/>
      <c r="P243" s="747"/>
      <c r="Q243" s="1100"/>
      <c r="R243" s="1100"/>
    </row>
    <row r="244" spans="2:18" s="748" customFormat="1" ht="31.5" customHeight="1">
      <c r="B244" s="862"/>
      <c r="C244" s="862"/>
      <c r="E244" s="1084"/>
      <c r="F244" s="747"/>
      <c r="G244" s="747"/>
      <c r="H244" s="747"/>
      <c r="I244" s="747"/>
      <c r="J244" s="747"/>
      <c r="K244" s="747"/>
      <c r="L244" s="1101"/>
      <c r="M244" s="747"/>
      <c r="N244" s="1102"/>
      <c r="O244" s="747"/>
      <c r="P244" s="747"/>
      <c r="Q244" s="1100"/>
      <c r="R244" s="1100"/>
    </row>
    <row r="245" spans="2:18" s="748" customFormat="1" ht="31.5" customHeight="1">
      <c r="B245" s="862"/>
      <c r="C245" s="862"/>
      <c r="E245" s="1084"/>
      <c r="F245" s="747"/>
      <c r="G245" s="747"/>
      <c r="H245" s="747"/>
      <c r="I245" s="747"/>
      <c r="J245" s="747"/>
      <c r="K245" s="747"/>
      <c r="L245" s="1101"/>
      <c r="M245" s="747"/>
      <c r="N245" s="1102"/>
      <c r="O245" s="747"/>
      <c r="P245" s="747"/>
      <c r="Q245" s="1100"/>
      <c r="R245" s="1100"/>
    </row>
    <row r="246" spans="2:18" s="748" customFormat="1" ht="31.5" customHeight="1">
      <c r="B246" s="862"/>
      <c r="C246" s="862"/>
      <c r="E246" s="1084"/>
      <c r="F246" s="747"/>
      <c r="G246" s="747"/>
      <c r="H246" s="747"/>
      <c r="I246" s="747"/>
      <c r="J246" s="747"/>
      <c r="K246" s="747"/>
      <c r="L246" s="1101"/>
      <c r="M246" s="747"/>
      <c r="N246" s="1102"/>
      <c r="O246" s="747"/>
      <c r="P246" s="747"/>
      <c r="Q246" s="1100"/>
      <c r="R246" s="1100"/>
    </row>
    <row r="247" spans="2:18" s="748" customFormat="1" ht="31.5" customHeight="1">
      <c r="B247" s="862"/>
      <c r="C247" s="862"/>
      <c r="E247" s="1084"/>
      <c r="F247" s="747"/>
      <c r="G247" s="747"/>
      <c r="H247" s="747"/>
      <c r="I247" s="747"/>
      <c r="J247" s="747"/>
      <c r="K247" s="747"/>
      <c r="L247" s="1101"/>
      <c r="M247" s="747"/>
      <c r="N247" s="1102"/>
      <c r="O247" s="747"/>
      <c r="P247" s="747"/>
      <c r="Q247" s="1100"/>
      <c r="R247" s="1100"/>
    </row>
    <row r="248" spans="2:18" s="748" customFormat="1" ht="31.5" customHeight="1">
      <c r="B248" s="862"/>
      <c r="C248" s="862"/>
      <c r="E248" s="1084"/>
      <c r="F248" s="747"/>
      <c r="G248" s="747"/>
      <c r="H248" s="747"/>
      <c r="I248" s="747"/>
      <c r="J248" s="747"/>
      <c r="K248" s="747"/>
      <c r="L248" s="1101"/>
      <c r="M248" s="747"/>
      <c r="N248" s="1102"/>
      <c r="O248" s="747"/>
      <c r="P248" s="747"/>
      <c r="Q248" s="1100"/>
      <c r="R248" s="1100"/>
    </row>
    <row r="249" spans="2:18" s="748" customFormat="1" ht="31.5" customHeight="1">
      <c r="B249" s="862"/>
      <c r="C249" s="862"/>
      <c r="E249" s="1084"/>
      <c r="F249" s="747"/>
      <c r="G249" s="747"/>
      <c r="H249" s="747"/>
      <c r="I249" s="747"/>
      <c r="J249" s="747"/>
      <c r="K249" s="747"/>
      <c r="L249" s="1101"/>
      <c r="M249" s="747"/>
      <c r="N249" s="1102"/>
      <c r="O249" s="747"/>
      <c r="P249" s="747"/>
      <c r="Q249" s="1100"/>
      <c r="R249" s="1100"/>
    </row>
    <row r="250" spans="2:18" s="748" customFormat="1" ht="31.5" customHeight="1">
      <c r="B250" s="862"/>
      <c r="C250" s="862"/>
      <c r="E250" s="1084"/>
      <c r="F250" s="747"/>
      <c r="G250" s="747"/>
      <c r="H250" s="747"/>
      <c r="I250" s="747"/>
      <c r="J250" s="747"/>
      <c r="K250" s="747"/>
      <c r="L250" s="1101"/>
      <c r="M250" s="747"/>
      <c r="N250" s="1102"/>
      <c r="O250" s="747"/>
      <c r="P250" s="747"/>
      <c r="Q250" s="1100"/>
      <c r="R250" s="1100"/>
    </row>
    <row r="251" spans="2:18" s="748" customFormat="1" ht="31.5" customHeight="1">
      <c r="B251" s="862"/>
      <c r="C251" s="862"/>
      <c r="E251" s="1084"/>
      <c r="F251" s="747"/>
      <c r="G251" s="747"/>
      <c r="H251" s="747"/>
      <c r="I251" s="747"/>
      <c r="J251" s="747"/>
      <c r="K251" s="747"/>
      <c r="L251" s="1101"/>
      <c r="M251" s="747"/>
      <c r="N251" s="1102"/>
      <c r="O251" s="747"/>
      <c r="P251" s="747"/>
      <c r="Q251" s="1100"/>
      <c r="R251" s="1100"/>
    </row>
    <row r="252" spans="2:18" s="748" customFormat="1" ht="31.5" customHeight="1">
      <c r="B252" s="862"/>
      <c r="C252" s="862"/>
      <c r="E252" s="1084"/>
      <c r="F252" s="747"/>
      <c r="G252" s="747"/>
      <c r="H252" s="747"/>
      <c r="I252" s="747"/>
      <c r="J252" s="747"/>
      <c r="K252" s="747"/>
      <c r="L252" s="1101"/>
      <c r="M252" s="747"/>
      <c r="N252" s="1102"/>
      <c r="O252" s="747"/>
      <c r="P252" s="747"/>
      <c r="Q252" s="1100"/>
      <c r="R252" s="1100"/>
    </row>
    <row r="253" spans="2:18" s="748" customFormat="1" ht="31.5" customHeight="1">
      <c r="B253" s="862"/>
      <c r="C253" s="862"/>
      <c r="E253" s="1084"/>
      <c r="F253" s="747"/>
      <c r="G253" s="747"/>
      <c r="H253" s="747"/>
      <c r="I253" s="747"/>
      <c r="J253" s="747"/>
      <c r="K253" s="747"/>
      <c r="L253" s="1101"/>
      <c r="M253" s="747"/>
      <c r="N253" s="1102"/>
      <c r="O253" s="747"/>
      <c r="P253" s="747"/>
      <c r="Q253" s="1100"/>
      <c r="R253" s="1100"/>
    </row>
    <row r="254" spans="2:18" s="748" customFormat="1" ht="31.5" customHeight="1">
      <c r="B254" s="862"/>
      <c r="C254" s="862"/>
      <c r="E254" s="1084"/>
      <c r="F254" s="747"/>
      <c r="G254" s="747"/>
      <c r="H254" s="747"/>
      <c r="I254" s="747"/>
      <c r="J254" s="747"/>
      <c r="K254" s="747"/>
      <c r="L254" s="1101"/>
      <c r="M254" s="747"/>
      <c r="N254" s="1102"/>
      <c r="O254" s="747"/>
      <c r="P254" s="747"/>
      <c r="Q254" s="1100"/>
      <c r="R254" s="1100"/>
    </row>
    <row r="255" spans="2:18" s="748" customFormat="1" ht="31.5" customHeight="1">
      <c r="B255" s="862"/>
      <c r="C255" s="862"/>
      <c r="E255" s="1084"/>
      <c r="F255" s="747"/>
      <c r="G255" s="747"/>
      <c r="H255" s="747"/>
      <c r="I255" s="747"/>
      <c r="J255" s="747"/>
      <c r="K255" s="747"/>
      <c r="L255" s="1101"/>
      <c r="M255" s="747"/>
      <c r="N255" s="1102"/>
      <c r="O255" s="747"/>
      <c r="P255" s="747"/>
      <c r="Q255" s="1100"/>
      <c r="R255" s="1100"/>
    </row>
    <row r="256" spans="2:18" s="748" customFormat="1" ht="31.5" customHeight="1">
      <c r="B256" s="862"/>
      <c r="C256" s="862"/>
      <c r="E256" s="1084"/>
      <c r="F256" s="747"/>
      <c r="G256" s="747"/>
      <c r="H256" s="747"/>
      <c r="I256" s="747"/>
      <c r="J256" s="747"/>
      <c r="K256" s="747"/>
      <c r="L256" s="1101"/>
      <c r="M256" s="747"/>
      <c r="N256" s="1102"/>
      <c r="O256" s="747"/>
      <c r="P256" s="747"/>
      <c r="Q256" s="1100"/>
      <c r="R256" s="1100"/>
    </row>
    <row r="257" spans="2:18" s="748" customFormat="1" ht="31.5" customHeight="1">
      <c r="B257" s="862"/>
      <c r="C257" s="862"/>
      <c r="E257" s="1084"/>
      <c r="F257" s="747"/>
      <c r="G257" s="747"/>
      <c r="H257" s="747"/>
      <c r="I257" s="747"/>
      <c r="J257" s="747"/>
      <c r="K257" s="747"/>
      <c r="L257" s="1101"/>
      <c r="M257" s="747"/>
      <c r="N257" s="1102"/>
      <c r="O257" s="747"/>
      <c r="P257" s="747"/>
      <c r="Q257" s="1100"/>
      <c r="R257" s="1100"/>
    </row>
    <row r="258" spans="2:18" s="748" customFormat="1" ht="31.5" customHeight="1">
      <c r="B258" s="862"/>
      <c r="C258" s="862"/>
      <c r="E258" s="1084"/>
      <c r="F258" s="747"/>
      <c r="G258" s="747"/>
      <c r="H258" s="747"/>
      <c r="I258" s="747"/>
      <c r="J258" s="747"/>
      <c r="K258" s="747"/>
      <c r="L258" s="1101"/>
      <c r="M258" s="747"/>
      <c r="N258" s="1102"/>
      <c r="O258" s="747"/>
      <c r="P258" s="747"/>
      <c r="Q258" s="1100"/>
      <c r="R258" s="1100"/>
    </row>
    <row r="259" spans="2:18" s="748" customFormat="1" ht="31.5" customHeight="1">
      <c r="B259" s="862"/>
      <c r="C259" s="862"/>
      <c r="E259" s="1084"/>
      <c r="F259" s="747"/>
      <c r="G259" s="747"/>
      <c r="H259" s="747"/>
      <c r="I259" s="747"/>
      <c r="J259" s="747"/>
      <c r="K259" s="747"/>
      <c r="L259" s="1101"/>
      <c r="M259" s="747"/>
      <c r="N259" s="1102"/>
      <c r="O259" s="747"/>
      <c r="P259" s="747"/>
      <c r="Q259" s="1100"/>
      <c r="R259" s="1100"/>
    </row>
    <row r="260" spans="2:18" s="748" customFormat="1" ht="31.5" customHeight="1">
      <c r="B260" s="862"/>
      <c r="C260" s="862"/>
      <c r="E260" s="1084"/>
      <c r="F260" s="747"/>
      <c r="G260" s="747"/>
      <c r="H260" s="747"/>
      <c r="I260" s="747"/>
      <c r="J260" s="747"/>
      <c r="K260" s="747"/>
      <c r="L260" s="1101"/>
      <c r="M260" s="747"/>
      <c r="N260" s="1102"/>
      <c r="O260" s="747"/>
      <c r="P260" s="747"/>
      <c r="Q260" s="1100"/>
      <c r="R260" s="1100"/>
    </row>
    <row r="261" spans="2:18" s="748" customFormat="1" ht="31.5" customHeight="1">
      <c r="B261" s="862"/>
      <c r="C261" s="862"/>
      <c r="E261" s="1084"/>
      <c r="F261" s="747"/>
      <c r="G261" s="747"/>
      <c r="H261" s="747"/>
      <c r="I261" s="747"/>
      <c r="J261" s="747"/>
      <c r="K261" s="747"/>
      <c r="L261" s="1101"/>
      <c r="M261" s="747"/>
      <c r="N261" s="1102"/>
      <c r="O261" s="747"/>
      <c r="P261" s="747"/>
      <c r="Q261" s="1100"/>
      <c r="R261" s="1100"/>
    </row>
    <row r="262" spans="2:18" s="748" customFormat="1" ht="31.5" customHeight="1">
      <c r="B262" s="862"/>
      <c r="C262" s="862"/>
      <c r="E262" s="1084"/>
      <c r="F262" s="747"/>
      <c r="G262" s="747"/>
      <c r="H262" s="747"/>
      <c r="I262" s="747"/>
      <c r="J262" s="747"/>
      <c r="K262" s="747"/>
      <c r="L262" s="1101"/>
      <c r="M262" s="747"/>
      <c r="N262" s="1102"/>
      <c r="O262" s="747"/>
      <c r="P262" s="747"/>
      <c r="Q262" s="1100"/>
      <c r="R262" s="1100"/>
    </row>
    <row r="263" spans="2:18" s="748" customFormat="1" ht="31.5" customHeight="1">
      <c r="B263" s="862"/>
      <c r="C263" s="862"/>
      <c r="E263" s="1084"/>
      <c r="F263" s="747"/>
      <c r="G263" s="747"/>
      <c r="H263" s="747"/>
      <c r="I263" s="747"/>
      <c r="J263" s="747"/>
      <c r="K263" s="747"/>
      <c r="L263" s="1101"/>
      <c r="M263" s="747"/>
      <c r="N263" s="1102"/>
      <c r="O263" s="747"/>
      <c r="P263" s="747"/>
      <c r="Q263" s="1100"/>
      <c r="R263" s="1100"/>
    </row>
    <row r="264" spans="2:18" s="748" customFormat="1" ht="31.5" customHeight="1">
      <c r="B264" s="862"/>
      <c r="C264" s="862"/>
      <c r="E264" s="1084"/>
      <c r="F264" s="747"/>
      <c r="G264" s="747"/>
      <c r="H264" s="747"/>
      <c r="I264" s="747"/>
      <c r="J264" s="747"/>
      <c r="K264" s="747"/>
      <c r="L264" s="1101"/>
      <c r="M264" s="747"/>
      <c r="N264" s="1102"/>
      <c r="O264" s="747"/>
      <c r="P264" s="747"/>
      <c r="Q264" s="1100"/>
      <c r="R264" s="1100"/>
    </row>
    <row r="265" spans="2:18" s="748" customFormat="1" ht="31.5" customHeight="1">
      <c r="B265" s="862"/>
      <c r="C265" s="862"/>
      <c r="E265" s="1084"/>
      <c r="F265" s="747"/>
      <c r="G265" s="747"/>
      <c r="H265" s="747"/>
      <c r="I265" s="747"/>
      <c r="J265" s="747"/>
      <c r="K265" s="747"/>
      <c r="L265" s="1101"/>
      <c r="M265" s="747"/>
      <c r="N265" s="1102"/>
      <c r="O265" s="747"/>
      <c r="P265" s="747"/>
      <c r="Q265" s="1100"/>
      <c r="R265" s="1100"/>
    </row>
    <row r="266" spans="2:18" s="748" customFormat="1" ht="31.5" customHeight="1">
      <c r="B266" s="862"/>
      <c r="C266" s="862"/>
      <c r="E266" s="1084"/>
      <c r="F266" s="747"/>
      <c r="G266" s="747"/>
      <c r="H266" s="747"/>
      <c r="I266" s="747"/>
      <c r="J266" s="747"/>
      <c r="K266" s="747"/>
      <c r="L266" s="1101"/>
      <c r="M266" s="747"/>
      <c r="N266" s="1102"/>
      <c r="O266" s="747"/>
      <c r="P266" s="747"/>
      <c r="Q266" s="1100"/>
      <c r="R266" s="1100"/>
    </row>
    <row r="267" spans="2:18" s="748" customFormat="1" ht="31.5" customHeight="1">
      <c r="B267" s="862"/>
      <c r="C267" s="862"/>
      <c r="E267" s="1084"/>
      <c r="F267" s="747"/>
      <c r="G267" s="747"/>
      <c r="H267" s="747"/>
      <c r="I267" s="747"/>
      <c r="J267" s="747"/>
      <c r="K267" s="747"/>
      <c r="L267" s="1101"/>
      <c r="M267" s="747"/>
      <c r="N267" s="1102"/>
      <c r="O267" s="747"/>
      <c r="P267" s="747"/>
      <c r="Q267" s="1100"/>
      <c r="R267" s="1100"/>
    </row>
    <row r="268" spans="2:18" s="748" customFormat="1" ht="31.5" customHeight="1">
      <c r="B268" s="862"/>
      <c r="C268" s="862"/>
      <c r="E268" s="1084"/>
      <c r="F268" s="747"/>
      <c r="G268" s="747"/>
      <c r="H268" s="747"/>
      <c r="I268" s="747"/>
      <c r="J268" s="747"/>
      <c r="K268" s="747"/>
      <c r="L268" s="1101"/>
      <c r="M268" s="747"/>
      <c r="N268" s="1102"/>
      <c r="O268" s="747"/>
      <c r="P268" s="747"/>
      <c r="Q268" s="1100"/>
      <c r="R268" s="1100"/>
    </row>
    <row r="269" spans="2:18" s="748" customFormat="1" ht="31.5" customHeight="1">
      <c r="B269" s="862"/>
      <c r="C269" s="862"/>
      <c r="E269" s="1084"/>
      <c r="F269" s="747"/>
      <c r="G269" s="747"/>
      <c r="H269" s="747"/>
      <c r="I269" s="747"/>
      <c r="J269" s="747"/>
      <c r="K269" s="747"/>
      <c r="L269" s="1101"/>
      <c r="M269" s="747"/>
      <c r="N269" s="1102"/>
      <c r="O269" s="747"/>
      <c r="P269" s="747"/>
      <c r="Q269" s="1100"/>
      <c r="R269" s="1100"/>
    </row>
    <row r="270" spans="2:18" s="748" customFormat="1" ht="31.5" customHeight="1">
      <c r="B270" s="862"/>
      <c r="C270" s="862"/>
      <c r="E270" s="1084"/>
      <c r="F270" s="747"/>
      <c r="G270" s="747"/>
      <c r="H270" s="747"/>
      <c r="I270" s="747"/>
      <c r="J270" s="747"/>
      <c r="K270" s="747"/>
      <c r="L270" s="1101"/>
      <c r="M270" s="747"/>
      <c r="N270" s="1102"/>
      <c r="O270" s="747"/>
      <c r="P270" s="747"/>
      <c r="Q270" s="1100"/>
      <c r="R270" s="1100"/>
    </row>
    <row r="271" spans="2:18" s="748" customFormat="1" ht="31.5" customHeight="1">
      <c r="B271" s="862"/>
      <c r="C271" s="862"/>
      <c r="E271" s="1084"/>
      <c r="F271" s="747"/>
      <c r="G271" s="747"/>
      <c r="H271" s="747"/>
      <c r="I271" s="747"/>
      <c r="J271" s="747"/>
      <c r="K271" s="747"/>
      <c r="L271" s="1101"/>
      <c r="M271" s="747"/>
      <c r="N271" s="1102"/>
      <c r="O271" s="747"/>
      <c r="P271" s="747"/>
      <c r="Q271" s="1100"/>
      <c r="R271" s="1100"/>
    </row>
    <row r="272" spans="2:18" s="748" customFormat="1" ht="31.5" customHeight="1">
      <c r="B272" s="862"/>
      <c r="C272" s="862"/>
      <c r="E272" s="1084"/>
      <c r="F272" s="747"/>
      <c r="G272" s="747"/>
      <c r="H272" s="747"/>
      <c r="I272" s="747"/>
      <c r="J272" s="747"/>
      <c r="K272" s="747"/>
      <c r="L272" s="1101"/>
      <c r="M272" s="747"/>
      <c r="N272" s="1102"/>
      <c r="O272" s="747"/>
      <c r="P272" s="747"/>
      <c r="Q272" s="1100"/>
      <c r="R272" s="1100"/>
    </row>
    <row r="273" spans="1:34" s="748" customFormat="1" ht="31.5" customHeight="1">
      <c r="B273" s="862"/>
      <c r="C273" s="862"/>
      <c r="E273" s="1084"/>
      <c r="F273" s="747"/>
      <c r="G273" s="747"/>
      <c r="H273" s="747"/>
      <c r="I273" s="747"/>
      <c r="J273" s="747"/>
      <c r="K273" s="747"/>
      <c r="L273" s="1101"/>
      <c r="M273" s="747"/>
      <c r="N273" s="1102"/>
      <c r="O273" s="747"/>
      <c r="P273" s="747"/>
      <c r="Q273" s="1100"/>
      <c r="R273" s="1100"/>
    </row>
    <row r="274" spans="1:34" s="748" customFormat="1" ht="31.5" customHeight="1">
      <c r="B274" s="862"/>
      <c r="C274" s="862"/>
      <c r="E274" s="1084"/>
      <c r="F274" s="747"/>
      <c r="G274" s="747"/>
      <c r="H274" s="747"/>
      <c r="I274" s="747"/>
      <c r="J274" s="747"/>
      <c r="K274" s="747"/>
      <c r="L274" s="1101"/>
      <c r="M274" s="747"/>
      <c r="N274" s="1102"/>
      <c r="O274" s="747"/>
      <c r="P274" s="747"/>
      <c r="Q274" s="1100"/>
      <c r="R274" s="1100"/>
    </row>
    <row r="275" spans="1:34" s="748" customFormat="1" ht="31.5" customHeight="1">
      <c r="B275" s="862"/>
      <c r="C275" s="862"/>
      <c r="E275" s="1084"/>
      <c r="F275" s="747"/>
      <c r="G275" s="747"/>
      <c r="H275" s="747"/>
      <c r="I275" s="747"/>
      <c r="J275" s="747"/>
      <c r="K275" s="747"/>
      <c r="L275" s="1101"/>
      <c r="M275" s="747"/>
      <c r="N275" s="1102"/>
      <c r="O275" s="747"/>
      <c r="P275" s="747"/>
      <c r="Q275" s="1100"/>
      <c r="R275" s="1100"/>
    </row>
    <row r="276" spans="1:34" s="748" customFormat="1" ht="31.5" customHeight="1">
      <c r="B276" s="862"/>
      <c r="C276" s="862"/>
      <c r="E276" s="1084"/>
      <c r="F276" s="747"/>
      <c r="G276" s="747"/>
      <c r="H276" s="747"/>
      <c r="I276" s="747"/>
      <c r="J276" s="747"/>
      <c r="K276" s="747"/>
      <c r="L276" s="1101"/>
      <c r="M276" s="747"/>
      <c r="N276" s="1102"/>
      <c r="O276" s="747"/>
      <c r="P276" s="747"/>
      <c r="Q276" s="1100"/>
      <c r="R276" s="1100"/>
    </row>
    <row r="277" spans="1:34" s="748" customFormat="1" ht="31.5" customHeight="1">
      <c r="B277" s="862"/>
      <c r="C277" s="862"/>
      <c r="E277" s="1084"/>
      <c r="F277" s="747"/>
      <c r="G277" s="747"/>
      <c r="H277" s="747"/>
      <c r="I277" s="747"/>
      <c r="J277" s="747"/>
      <c r="K277" s="747"/>
      <c r="L277" s="1101"/>
      <c r="M277" s="747"/>
      <c r="N277" s="1102"/>
      <c r="O277" s="747"/>
      <c r="P277" s="747"/>
      <c r="Q277" s="1100"/>
      <c r="R277" s="1100"/>
    </row>
    <row r="278" spans="1:34" s="748" customFormat="1" ht="31.5" customHeight="1">
      <c r="B278" s="862"/>
      <c r="C278" s="862"/>
      <c r="E278" s="1084"/>
      <c r="F278" s="747"/>
      <c r="G278" s="747"/>
      <c r="H278" s="747"/>
      <c r="I278" s="747"/>
      <c r="J278" s="747"/>
      <c r="K278" s="747"/>
      <c r="L278" s="1101"/>
      <c r="M278" s="747"/>
      <c r="N278" s="1102"/>
      <c r="O278" s="747"/>
      <c r="P278" s="747"/>
      <c r="Q278" s="1100"/>
      <c r="R278" s="1100"/>
    </row>
    <row r="279" spans="1:34" s="748" customFormat="1" ht="31.5" customHeight="1">
      <c r="B279" s="862"/>
      <c r="C279" s="862"/>
      <c r="E279" s="1084"/>
      <c r="F279" s="747"/>
      <c r="G279" s="747"/>
      <c r="H279" s="747"/>
      <c r="I279" s="747"/>
      <c r="J279" s="747"/>
      <c r="K279" s="747"/>
      <c r="L279" s="1101"/>
      <c r="M279" s="747"/>
      <c r="N279" s="1102"/>
      <c r="O279" s="747"/>
      <c r="P279" s="747"/>
      <c r="Q279" s="1100"/>
      <c r="R279" s="1100"/>
    </row>
    <row r="280" spans="1:34" s="748" customFormat="1" ht="31.5" customHeight="1">
      <c r="B280" s="862"/>
      <c r="C280" s="862"/>
      <c r="E280" s="1084"/>
      <c r="F280" s="747"/>
      <c r="G280" s="747"/>
      <c r="H280" s="747"/>
      <c r="I280" s="747"/>
      <c r="J280" s="747"/>
      <c r="K280" s="747"/>
      <c r="L280" s="1101"/>
      <c r="M280" s="747"/>
      <c r="N280" s="1102"/>
      <c r="O280" s="747"/>
      <c r="P280" s="747"/>
      <c r="Q280" s="1100"/>
      <c r="R280" s="1100"/>
    </row>
    <row r="281" spans="1:34" s="748" customFormat="1" ht="31.5" customHeight="1">
      <c r="B281" s="862"/>
      <c r="C281" s="862"/>
      <c r="E281" s="1084"/>
      <c r="F281" s="747"/>
      <c r="G281" s="747"/>
      <c r="H281" s="747"/>
      <c r="I281" s="747"/>
      <c r="J281" s="747"/>
      <c r="K281" s="747"/>
      <c r="L281" s="1101"/>
      <c r="M281" s="747"/>
      <c r="N281" s="1102"/>
      <c r="O281" s="747"/>
      <c r="P281" s="747"/>
      <c r="Q281" s="1100"/>
      <c r="R281" s="1100"/>
    </row>
    <row r="282" spans="1:34" s="748" customFormat="1" ht="31.5" customHeight="1">
      <c r="B282" s="862"/>
      <c r="C282" s="862"/>
      <c r="E282" s="1084"/>
      <c r="F282" s="747"/>
      <c r="G282" s="747"/>
      <c r="H282" s="747"/>
      <c r="I282" s="747"/>
      <c r="J282" s="747"/>
      <c r="K282" s="747"/>
      <c r="L282" s="1101"/>
      <c r="M282" s="747"/>
      <c r="N282" s="1102"/>
      <c r="O282" s="747"/>
      <c r="P282" s="747"/>
      <c r="Q282" s="1100"/>
      <c r="R282" s="1100"/>
    </row>
    <row r="283" spans="1:34" s="748" customFormat="1" ht="31.5" customHeight="1">
      <c r="B283" s="862"/>
      <c r="C283" s="862"/>
      <c r="E283" s="1084"/>
      <c r="F283" s="747"/>
      <c r="G283" s="747"/>
      <c r="H283" s="747"/>
      <c r="I283" s="747"/>
      <c r="J283" s="747"/>
      <c r="K283" s="747"/>
      <c r="L283" s="1101"/>
      <c r="M283" s="747"/>
      <c r="N283" s="1102"/>
      <c r="O283" s="747"/>
      <c r="P283" s="747"/>
      <c r="Q283" s="1100"/>
      <c r="R283" s="1100"/>
    </row>
    <row r="284" spans="1:34" s="748" customFormat="1" ht="31.5" customHeight="1">
      <c r="B284" s="862"/>
      <c r="C284" s="862"/>
      <c r="E284" s="1084"/>
      <c r="F284" s="747"/>
      <c r="G284" s="747"/>
      <c r="H284" s="747"/>
      <c r="I284" s="747"/>
      <c r="J284" s="747"/>
      <c r="K284" s="747"/>
      <c r="L284" s="1101"/>
      <c r="M284" s="747"/>
      <c r="N284" s="1102"/>
      <c r="O284" s="747"/>
      <c r="P284" s="747"/>
      <c r="Q284" s="1100"/>
      <c r="R284" s="1100"/>
    </row>
    <row r="285" spans="1:34" s="748" customFormat="1" ht="31.5" customHeight="1">
      <c r="B285" s="862"/>
      <c r="C285" s="862"/>
      <c r="E285" s="1084"/>
      <c r="F285" s="747"/>
      <c r="G285" s="747"/>
      <c r="H285" s="747"/>
      <c r="I285" s="747"/>
      <c r="J285" s="747"/>
      <c r="K285" s="747"/>
      <c r="L285" s="1101"/>
      <c r="M285" s="747"/>
      <c r="N285" s="1102"/>
      <c r="O285" s="747"/>
      <c r="P285" s="747"/>
      <c r="Q285" s="1100"/>
      <c r="R285" s="1100"/>
    </row>
    <row r="286" spans="1:34" s="1105" customFormat="1" ht="31.5" customHeight="1">
      <c r="A286" s="748"/>
      <c r="B286" s="862"/>
      <c r="C286" s="862"/>
      <c r="D286" s="748"/>
      <c r="E286" s="1084"/>
      <c r="F286" s="747"/>
      <c r="G286" s="747"/>
      <c r="H286" s="747"/>
      <c r="I286" s="747"/>
      <c r="J286" s="747"/>
      <c r="K286" s="747"/>
      <c r="L286" s="1101"/>
      <c r="M286" s="747"/>
      <c r="N286" s="1102"/>
      <c r="O286" s="1103"/>
      <c r="P286" s="1103"/>
      <c r="Q286" s="1104"/>
      <c r="R286" s="1104"/>
      <c r="S286" s="748"/>
      <c r="T286" s="748"/>
      <c r="U286" s="748"/>
      <c r="V286" s="748"/>
      <c r="W286" s="748"/>
      <c r="X286" s="748"/>
      <c r="Y286" s="748"/>
      <c r="Z286" s="748"/>
      <c r="AA286" s="748"/>
      <c r="AB286" s="748"/>
      <c r="AC286" s="748"/>
      <c r="AD286" s="748"/>
      <c r="AE286" s="748"/>
      <c r="AF286" s="748"/>
      <c r="AG286" s="748"/>
      <c r="AH286" s="748"/>
    </row>
    <row r="287" spans="1:34" s="1105" customFormat="1" ht="31.5" customHeight="1">
      <c r="A287" s="748"/>
      <c r="B287" s="862"/>
      <c r="C287" s="862"/>
      <c r="D287" s="748"/>
      <c r="E287" s="1084"/>
      <c r="F287" s="747"/>
      <c r="G287" s="747"/>
      <c r="H287" s="747"/>
      <c r="I287" s="747"/>
      <c r="J287" s="747"/>
      <c r="K287" s="747"/>
      <c r="L287" s="1101"/>
      <c r="M287" s="747"/>
      <c r="N287" s="1102"/>
      <c r="O287" s="1103"/>
      <c r="P287" s="1103"/>
      <c r="Q287" s="1104"/>
      <c r="R287" s="1104"/>
      <c r="S287" s="748"/>
      <c r="T287" s="748"/>
      <c r="U287" s="748"/>
      <c r="V287" s="748"/>
      <c r="W287" s="748"/>
      <c r="X287" s="748"/>
      <c r="Y287" s="748"/>
      <c r="Z287" s="748"/>
      <c r="AA287" s="748"/>
      <c r="AB287" s="748"/>
      <c r="AC287" s="748"/>
      <c r="AD287" s="748"/>
      <c r="AE287" s="748"/>
      <c r="AF287" s="748"/>
      <c r="AG287" s="748"/>
      <c r="AH287" s="748"/>
    </row>
    <row r="288" spans="1:34" s="1105" customFormat="1" ht="31.5" customHeight="1">
      <c r="A288" s="748"/>
      <c r="B288" s="862"/>
      <c r="C288" s="862"/>
      <c r="D288" s="748"/>
      <c r="E288" s="1084"/>
      <c r="F288" s="747"/>
      <c r="G288" s="747"/>
      <c r="H288" s="747"/>
      <c r="I288" s="747"/>
      <c r="J288" s="747"/>
      <c r="K288" s="747"/>
      <c r="L288" s="1101"/>
      <c r="M288" s="747"/>
      <c r="N288" s="1102"/>
      <c r="O288" s="1103"/>
      <c r="P288" s="1103"/>
      <c r="Q288" s="1104"/>
      <c r="R288" s="1104"/>
      <c r="S288" s="748"/>
      <c r="T288" s="748"/>
      <c r="U288" s="748"/>
      <c r="V288" s="748"/>
      <c r="W288" s="748"/>
      <c r="X288" s="748"/>
      <c r="Y288" s="748"/>
      <c r="Z288" s="748"/>
      <c r="AA288" s="748"/>
      <c r="AB288" s="748"/>
      <c r="AC288" s="748"/>
      <c r="AD288" s="748"/>
      <c r="AE288" s="748"/>
      <c r="AF288" s="748"/>
      <c r="AG288" s="748"/>
      <c r="AH288" s="748"/>
    </row>
    <row r="289" spans="1:34" s="1105" customFormat="1" ht="31.5" customHeight="1">
      <c r="A289" s="748"/>
      <c r="B289" s="862"/>
      <c r="C289" s="862"/>
      <c r="D289" s="748"/>
      <c r="E289" s="1084"/>
      <c r="F289" s="747"/>
      <c r="G289" s="747"/>
      <c r="H289" s="747"/>
      <c r="I289" s="747"/>
      <c r="J289" s="747"/>
      <c r="K289" s="747"/>
      <c r="L289" s="1101"/>
      <c r="M289" s="747"/>
      <c r="N289" s="1102"/>
      <c r="O289" s="1103"/>
      <c r="P289" s="1103"/>
      <c r="Q289" s="1104"/>
      <c r="R289" s="1104"/>
      <c r="S289" s="748"/>
      <c r="T289" s="748"/>
      <c r="U289" s="748"/>
      <c r="V289" s="748"/>
      <c r="W289" s="748"/>
      <c r="X289" s="748"/>
      <c r="Y289" s="748"/>
      <c r="Z289" s="748"/>
      <c r="AA289" s="748"/>
      <c r="AB289" s="748"/>
      <c r="AC289" s="748"/>
      <c r="AD289" s="748"/>
      <c r="AE289" s="748"/>
      <c r="AF289" s="748"/>
      <c r="AG289" s="748"/>
      <c r="AH289" s="748"/>
    </row>
    <row r="290" spans="1:34" s="1105" customFormat="1" ht="31.5" customHeight="1">
      <c r="A290" s="748"/>
      <c r="B290" s="862"/>
      <c r="C290" s="862"/>
      <c r="D290" s="748"/>
      <c r="E290" s="1084"/>
      <c r="F290" s="747"/>
      <c r="G290" s="747"/>
      <c r="H290" s="747"/>
      <c r="I290" s="747"/>
      <c r="J290" s="747"/>
      <c r="K290" s="747"/>
      <c r="L290" s="1101"/>
      <c r="M290" s="747"/>
      <c r="N290" s="1102"/>
      <c r="O290" s="1103"/>
      <c r="P290" s="1103"/>
      <c r="Q290" s="1104"/>
      <c r="R290" s="1104"/>
      <c r="S290" s="748"/>
      <c r="T290" s="748"/>
      <c r="U290" s="748"/>
      <c r="V290" s="748"/>
      <c r="W290" s="748"/>
      <c r="X290" s="748"/>
      <c r="Y290" s="748"/>
      <c r="Z290" s="748"/>
      <c r="AA290" s="748"/>
      <c r="AB290" s="748"/>
      <c r="AC290" s="748"/>
      <c r="AD290" s="748"/>
      <c r="AE290" s="748"/>
      <c r="AF290" s="748"/>
      <c r="AG290" s="748"/>
      <c r="AH290" s="748"/>
    </row>
    <row r="291" spans="1:34" s="1105" customFormat="1" ht="31.5" customHeight="1">
      <c r="A291" s="748"/>
      <c r="B291" s="862"/>
      <c r="C291" s="862"/>
      <c r="D291" s="748"/>
      <c r="E291" s="1084"/>
      <c r="F291" s="747"/>
      <c r="G291" s="747"/>
      <c r="H291" s="747"/>
      <c r="I291" s="747"/>
      <c r="J291" s="747"/>
      <c r="K291" s="747"/>
      <c r="L291" s="1101"/>
      <c r="M291" s="747"/>
      <c r="N291" s="1102"/>
      <c r="O291" s="1103"/>
      <c r="P291" s="1103"/>
      <c r="Q291" s="1104"/>
      <c r="R291" s="1104"/>
      <c r="S291" s="748"/>
      <c r="T291" s="748"/>
      <c r="U291" s="748"/>
      <c r="V291" s="748"/>
      <c r="W291" s="748"/>
      <c r="X291" s="748"/>
      <c r="Y291" s="748"/>
      <c r="Z291" s="748"/>
      <c r="AA291" s="748"/>
      <c r="AB291" s="748"/>
      <c r="AC291" s="748"/>
      <c r="AD291" s="748"/>
      <c r="AE291" s="748"/>
      <c r="AF291" s="748"/>
      <c r="AG291" s="748"/>
      <c r="AH291" s="748"/>
    </row>
    <row r="292" spans="1:34" s="1105" customFormat="1" ht="31.5" customHeight="1">
      <c r="A292" s="748"/>
      <c r="B292" s="862"/>
      <c r="C292" s="862"/>
      <c r="D292" s="748"/>
      <c r="E292" s="1084"/>
      <c r="F292" s="747"/>
      <c r="G292" s="747"/>
      <c r="H292" s="747"/>
      <c r="I292" s="747"/>
      <c r="J292" s="747"/>
      <c r="K292" s="747"/>
      <c r="L292" s="1101"/>
      <c r="M292" s="747"/>
      <c r="N292" s="1102"/>
      <c r="O292" s="1103"/>
      <c r="P292" s="1103"/>
      <c r="Q292" s="1104"/>
      <c r="R292" s="1104"/>
      <c r="S292" s="748"/>
      <c r="T292" s="748"/>
      <c r="U292" s="748"/>
      <c r="V292" s="748"/>
      <c r="W292" s="748"/>
      <c r="X292" s="748"/>
      <c r="Y292" s="748"/>
      <c r="Z292" s="748"/>
      <c r="AA292" s="748"/>
      <c r="AB292" s="748"/>
      <c r="AC292" s="748"/>
      <c r="AD292" s="748"/>
      <c r="AE292" s="748"/>
      <c r="AF292" s="748"/>
      <c r="AG292" s="748"/>
      <c r="AH292" s="748"/>
    </row>
    <row r="293" spans="1:34" s="1105" customFormat="1" ht="31.5" customHeight="1">
      <c r="B293" s="1106"/>
      <c r="C293" s="1106"/>
      <c r="E293" s="1107"/>
      <c r="F293" s="1103"/>
      <c r="G293" s="1103"/>
      <c r="H293" s="1103"/>
      <c r="I293" s="1103"/>
      <c r="J293" s="1108"/>
      <c r="K293" s="1108"/>
      <c r="L293" s="1109"/>
      <c r="M293" s="1110"/>
      <c r="N293" s="1111"/>
      <c r="O293" s="1103"/>
      <c r="P293" s="1103"/>
      <c r="Q293" s="1104"/>
      <c r="R293" s="1104"/>
      <c r="S293" s="748"/>
      <c r="T293" s="748"/>
      <c r="U293" s="748"/>
      <c r="V293" s="748"/>
      <c r="W293" s="748"/>
      <c r="X293" s="748"/>
      <c r="Y293" s="748"/>
      <c r="Z293" s="748"/>
      <c r="AA293" s="748"/>
      <c r="AB293" s="748"/>
      <c r="AC293" s="748"/>
      <c r="AD293" s="748"/>
      <c r="AE293" s="748"/>
      <c r="AF293" s="748"/>
      <c r="AG293" s="748"/>
      <c r="AH293" s="748"/>
    </row>
    <row r="294" spans="1:34" s="1105" customFormat="1" ht="31.5" customHeight="1">
      <c r="B294" s="1106"/>
      <c r="C294" s="1106"/>
      <c r="E294" s="1107"/>
      <c r="F294" s="1103"/>
      <c r="G294" s="1103"/>
      <c r="H294" s="1103"/>
      <c r="I294" s="1103"/>
      <c r="J294" s="1108"/>
      <c r="K294" s="1108"/>
      <c r="L294" s="1109"/>
      <c r="M294" s="1110"/>
      <c r="N294" s="1111"/>
      <c r="O294" s="1103"/>
      <c r="P294" s="1103"/>
      <c r="Q294" s="1104"/>
      <c r="R294" s="1104"/>
      <c r="S294" s="748"/>
      <c r="T294" s="748"/>
      <c r="U294" s="748"/>
      <c r="V294" s="748"/>
      <c r="W294" s="748"/>
      <c r="X294" s="748"/>
      <c r="Y294" s="748"/>
      <c r="Z294" s="748"/>
      <c r="AA294" s="748"/>
      <c r="AB294" s="748"/>
      <c r="AC294" s="748"/>
      <c r="AD294" s="748"/>
      <c r="AE294" s="748"/>
      <c r="AF294" s="748"/>
      <c r="AG294" s="748"/>
      <c r="AH294" s="748"/>
    </row>
    <row r="295" spans="1:34" s="1105" customFormat="1" ht="31.5" customHeight="1">
      <c r="B295" s="1106"/>
      <c r="C295" s="1106"/>
      <c r="E295" s="1107"/>
      <c r="F295" s="1103"/>
      <c r="G295" s="1103"/>
      <c r="H295" s="1103"/>
      <c r="I295" s="1103"/>
      <c r="J295" s="1108"/>
      <c r="K295" s="1108"/>
      <c r="L295" s="1109"/>
      <c r="M295" s="1110"/>
      <c r="N295" s="1111"/>
      <c r="O295" s="1103"/>
      <c r="P295" s="1103"/>
      <c r="Q295" s="1104"/>
      <c r="R295" s="1104"/>
      <c r="S295" s="748"/>
      <c r="T295" s="748"/>
      <c r="U295" s="748"/>
      <c r="V295" s="748"/>
      <c r="W295" s="748"/>
      <c r="X295" s="748"/>
      <c r="Y295" s="748"/>
      <c r="Z295" s="748"/>
      <c r="AA295" s="748"/>
      <c r="AB295" s="748"/>
      <c r="AC295" s="748"/>
      <c r="AD295" s="748"/>
      <c r="AE295" s="748"/>
      <c r="AF295" s="748"/>
      <c r="AG295" s="748"/>
      <c r="AH295" s="748"/>
    </row>
    <row r="296" spans="1:34" s="1105" customFormat="1" ht="31.5" customHeight="1">
      <c r="B296" s="1106"/>
      <c r="C296" s="1106"/>
      <c r="E296" s="1107"/>
      <c r="F296" s="1103"/>
      <c r="G296" s="1103"/>
      <c r="H296" s="1103"/>
      <c r="I296" s="1103"/>
      <c r="J296" s="1108"/>
      <c r="K296" s="1108"/>
      <c r="L296" s="1109"/>
      <c r="M296" s="1110"/>
      <c r="N296" s="1111"/>
      <c r="O296" s="1103"/>
      <c r="P296" s="1103"/>
      <c r="Q296" s="1104"/>
      <c r="R296" s="1104"/>
      <c r="S296" s="748"/>
      <c r="T296" s="748"/>
      <c r="U296" s="748"/>
      <c r="V296" s="748"/>
      <c r="W296" s="748"/>
      <c r="X296" s="748"/>
      <c r="Y296" s="748"/>
      <c r="Z296" s="748"/>
      <c r="AA296" s="748"/>
      <c r="AB296" s="748"/>
      <c r="AC296" s="748"/>
      <c r="AD296" s="748"/>
      <c r="AE296" s="748"/>
      <c r="AF296" s="748"/>
      <c r="AG296" s="748"/>
      <c r="AH296" s="748"/>
    </row>
    <row r="297" spans="1:34" s="1105" customFormat="1" ht="31.5" customHeight="1">
      <c r="B297" s="1106"/>
      <c r="C297" s="1106"/>
      <c r="E297" s="1107"/>
      <c r="F297" s="1103"/>
      <c r="G297" s="1103"/>
      <c r="H297" s="1103"/>
      <c r="I297" s="1103"/>
      <c r="J297" s="1108"/>
      <c r="K297" s="1108"/>
      <c r="L297" s="1109"/>
      <c r="M297" s="1110"/>
      <c r="N297" s="1111"/>
      <c r="O297" s="1103"/>
      <c r="P297" s="1103"/>
      <c r="Q297" s="1104"/>
      <c r="R297" s="1104"/>
      <c r="S297" s="748"/>
      <c r="T297" s="748"/>
      <c r="U297" s="748"/>
      <c r="V297" s="748"/>
      <c r="W297" s="748"/>
      <c r="X297" s="748"/>
      <c r="Y297" s="748"/>
      <c r="Z297" s="748"/>
      <c r="AA297" s="748"/>
      <c r="AB297" s="748"/>
      <c r="AC297" s="748"/>
      <c r="AD297" s="748"/>
      <c r="AE297" s="748"/>
      <c r="AF297" s="748"/>
      <c r="AG297" s="748"/>
      <c r="AH297" s="748"/>
    </row>
    <row r="298" spans="1:34" s="1105" customFormat="1" ht="31.5" customHeight="1">
      <c r="B298" s="1106"/>
      <c r="C298" s="1106"/>
      <c r="E298" s="1107"/>
      <c r="F298" s="1103"/>
      <c r="G298" s="1103"/>
      <c r="H298" s="1103"/>
      <c r="I298" s="1103"/>
      <c r="J298" s="1108"/>
      <c r="K298" s="1108"/>
      <c r="L298" s="1109"/>
      <c r="M298" s="1110"/>
      <c r="N298" s="1111"/>
      <c r="O298" s="1103"/>
      <c r="P298" s="1103"/>
      <c r="Q298" s="1104"/>
      <c r="R298" s="1104"/>
      <c r="S298" s="748"/>
      <c r="T298" s="748"/>
      <c r="U298" s="748"/>
      <c r="V298" s="748"/>
      <c r="W298" s="748"/>
      <c r="X298" s="748"/>
      <c r="Y298" s="748"/>
      <c r="Z298" s="748"/>
      <c r="AA298" s="748"/>
      <c r="AB298" s="748"/>
      <c r="AC298" s="748"/>
      <c r="AD298" s="748"/>
      <c r="AE298" s="748"/>
      <c r="AF298" s="748"/>
      <c r="AG298" s="748"/>
      <c r="AH298" s="748"/>
    </row>
    <row r="299" spans="1:34" ht="31.5" customHeight="1">
      <c r="A299" s="1105"/>
      <c r="B299" s="1106"/>
      <c r="C299" s="1106"/>
      <c r="D299" s="1105"/>
      <c r="E299" s="1107"/>
      <c r="J299" s="1108"/>
      <c r="K299" s="1108"/>
      <c r="L299" s="1109"/>
      <c r="M299" s="1110"/>
    </row>
    <row r="300" spans="1:34" ht="31.5" customHeight="1">
      <c r="A300" s="1105"/>
      <c r="B300" s="1106"/>
      <c r="C300" s="1106"/>
      <c r="D300" s="1105"/>
      <c r="E300" s="1107"/>
      <c r="J300" s="1108"/>
      <c r="K300" s="1108"/>
      <c r="L300" s="1109"/>
      <c r="M300" s="1110"/>
    </row>
    <row r="301" spans="1:34" ht="31.5" customHeight="1">
      <c r="A301" s="1105"/>
      <c r="B301" s="1106"/>
      <c r="C301" s="1106"/>
      <c r="D301" s="1105"/>
      <c r="E301" s="1107"/>
      <c r="J301" s="1108"/>
      <c r="K301" s="1108"/>
      <c r="L301" s="1114"/>
      <c r="M301" s="1115"/>
    </row>
    <row r="302" spans="1:34" ht="31.5" customHeight="1">
      <c r="A302" s="1105"/>
      <c r="B302" s="1106"/>
      <c r="C302" s="1106"/>
      <c r="D302" s="1105"/>
      <c r="E302" s="1107"/>
      <c r="J302" s="1108"/>
      <c r="K302" s="1108"/>
      <c r="L302" s="1114"/>
      <c r="M302" s="1115"/>
    </row>
    <row r="303" spans="1:34" ht="31.5" customHeight="1">
      <c r="A303" s="1105"/>
      <c r="B303" s="1106"/>
      <c r="C303" s="1106"/>
      <c r="D303" s="1105"/>
      <c r="E303" s="1107"/>
      <c r="J303" s="1108"/>
      <c r="K303" s="1108"/>
      <c r="L303" s="1114"/>
      <c r="M303" s="1115"/>
    </row>
    <row r="304" spans="1:34" ht="31.5" customHeight="1">
      <c r="A304" s="1105"/>
      <c r="B304" s="1106"/>
      <c r="C304" s="1106"/>
      <c r="D304" s="1105"/>
      <c r="E304" s="1107"/>
      <c r="J304" s="1108"/>
      <c r="K304" s="1108"/>
      <c r="L304" s="1114"/>
      <c r="M304" s="1115"/>
    </row>
    <row r="305" spans="1:13" ht="31.5" customHeight="1">
      <c r="A305" s="1105"/>
      <c r="B305" s="1106"/>
      <c r="C305" s="1106"/>
      <c r="D305" s="1105"/>
      <c r="E305" s="1107"/>
      <c r="J305" s="1108"/>
      <c r="K305" s="1108"/>
      <c r="L305" s="1114"/>
      <c r="M305" s="1115"/>
    </row>
  </sheetData>
  <mergeCells count="6">
    <mergeCell ref="L9:M9"/>
    <mergeCell ref="B4:E4"/>
    <mergeCell ref="B5:E5"/>
    <mergeCell ref="F9:G9"/>
    <mergeCell ref="H9:I9"/>
    <mergeCell ref="J9:K9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"/>
  <dimension ref="A1:J57"/>
  <sheetViews>
    <sheetView showGridLines="0" topLeftCell="A25" workbookViewId="0">
      <selection activeCell="D25" sqref="D25"/>
    </sheetView>
  </sheetViews>
  <sheetFormatPr defaultRowHeight="21" customHeight="1"/>
  <cols>
    <col min="1" max="1" width="10.7109375" style="54" customWidth="1"/>
    <col min="2" max="2" width="23.140625" style="55" customWidth="1"/>
    <col min="3" max="3" width="8.140625" style="56" customWidth="1"/>
    <col min="4" max="4" width="20.140625" style="54" customWidth="1"/>
    <col min="5" max="5" width="14.140625" style="57" customWidth="1"/>
    <col min="6" max="6" width="3.42578125" style="54" customWidth="1"/>
    <col min="7" max="7" width="9.140625" style="685" hidden="1" customWidth="1"/>
    <col min="8" max="8" width="26.85546875" style="55" customWidth="1"/>
    <col min="9" max="9" width="8.5703125" style="54" customWidth="1"/>
    <col min="10" max="10" width="9.28515625" style="54" bestFit="1" customWidth="1"/>
    <col min="11" max="16384" width="9.140625" style="54"/>
  </cols>
  <sheetData>
    <row r="1" spans="1:10" s="70" customFormat="1" ht="21" customHeight="1" thickBot="1">
      <c r="A1" s="1311" t="s">
        <v>29</v>
      </c>
      <c r="B1" s="1311"/>
      <c r="C1" s="1311"/>
      <c r="D1" s="1311"/>
      <c r="E1" s="1311"/>
      <c r="H1" s="120"/>
    </row>
    <row r="2" spans="1:10" s="70" customFormat="1" ht="21" customHeight="1">
      <c r="A2" s="71"/>
      <c r="B2" s="72"/>
      <c r="C2" s="71"/>
      <c r="D2" s="71"/>
      <c r="E2" s="73"/>
      <c r="H2" s="120"/>
    </row>
    <row r="3" spans="1:10" s="114" customFormat="1" ht="21" customHeight="1">
      <c r="A3" s="81" t="s">
        <v>40</v>
      </c>
      <c r="B3" s="214" t="s">
        <v>69</v>
      </c>
      <c r="C3" s="113"/>
      <c r="E3" s="115"/>
      <c r="H3" s="121"/>
    </row>
    <row r="4" spans="1:10" s="114" customFormat="1" ht="21" customHeight="1">
      <c r="A4" s="82" t="s">
        <v>30</v>
      </c>
      <c r="B4" s="215">
        <v>41579</v>
      </c>
      <c r="C4" s="113"/>
      <c r="D4" s="116"/>
      <c r="E4" s="115"/>
      <c r="H4" s="121"/>
    </row>
    <row r="5" spans="1:10" s="74" customFormat="1" ht="21" customHeight="1" thickBot="1">
      <c r="A5" s="79"/>
      <c r="B5" s="80"/>
      <c r="C5" s="76"/>
      <c r="D5" s="77"/>
      <c r="E5" s="78"/>
      <c r="H5" s="75"/>
    </row>
    <row r="6" spans="1:10" ht="21" customHeight="1" thickBot="1">
      <c r="A6" s="200"/>
      <c r="B6" s="216"/>
      <c r="C6" s="219"/>
      <c r="D6" s="213" t="s">
        <v>89</v>
      </c>
      <c r="E6" s="201" t="s">
        <v>334</v>
      </c>
      <c r="F6" s="58"/>
      <c r="H6" s="157"/>
      <c r="I6" s="1314" t="s">
        <v>49</v>
      </c>
      <c r="J6" s="1315"/>
    </row>
    <row r="7" spans="1:10" ht="21" customHeight="1">
      <c r="A7" s="217" t="s">
        <v>39</v>
      </c>
      <c r="B7" s="98" t="s">
        <v>95</v>
      </c>
      <c r="C7" s="335" t="s">
        <v>33</v>
      </c>
      <c r="D7" s="67" t="s">
        <v>34</v>
      </c>
      <c r="E7" s="201"/>
      <c r="F7" s="50"/>
      <c r="H7" s="158" t="s">
        <v>366</v>
      </c>
      <c r="I7" s="159" t="s">
        <v>367</v>
      </c>
      <c r="J7" s="160" t="s">
        <v>19</v>
      </c>
    </row>
    <row r="8" spans="1:10" ht="21" customHeight="1" thickBot="1">
      <c r="A8" s="218"/>
      <c r="B8" s="51"/>
      <c r="C8" s="336" t="s">
        <v>35</v>
      </c>
      <c r="D8" s="68" t="s">
        <v>36</v>
      </c>
      <c r="E8" s="202" t="s">
        <v>35</v>
      </c>
      <c r="F8" s="50"/>
      <c r="H8" s="161" t="s">
        <v>36</v>
      </c>
      <c r="I8" s="162" t="s">
        <v>36</v>
      </c>
      <c r="J8" s="163" t="s">
        <v>36</v>
      </c>
    </row>
    <row r="9" spans="1:10" ht="9" customHeight="1">
      <c r="A9" s="63"/>
      <c r="B9" s="337"/>
      <c r="C9" s="334"/>
      <c r="D9" s="69"/>
      <c r="E9" s="64"/>
      <c r="F9" s="50"/>
      <c r="H9" s="164"/>
      <c r="I9" s="165"/>
      <c r="J9" s="166"/>
    </row>
    <row r="10" spans="1:10" ht="30.75" customHeight="1">
      <c r="A10" s="63">
        <v>1</v>
      </c>
      <c r="B10" s="128" t="s">
        <v>150</v>
      </c>
      <c r="C10" s="334">
        <f>SUMIF(DATABASE!$B$3:$B$73,'K-LUNCH &amp; K DINNER'!B10,DATABASE!$C$3:$C$73)</f>
        <v>3.29</v>
      </c>
      <c r="D10" s="66">
        <f>VLOOKUP(B10,Summary!$B$30:$AK$475,5,FALSE)</f>
        <v>53</v>
      </c>
      <c r="E10" s="65">
        <f>+D10*C10</f>
        <v>174.37</v>
      </c>
      <c r="F10" s="48"/>
      <c r="G10" s="686"/>
      <c r="H10" s="167" t="s">
        <v>53</v>
      </c>
      <c r="I10" s="168">
        <v>0.66</v>
      </c>
      <c r="J10" s="169">
        <f t="shared" ref="J10:J30" si="0">+I10*D10</f>
        <v>34.980000000000004</v>
      </c>
    </row>
    <row r="11" spans="1:10" ht="30.75" customHeight="1">
      <c r="A11" s="63">
        <f>+A10+1</f>
        <v>2</v>
      </c>
      <c r="B11" s="128" t="s">
        <v>279</v>
      </c>
      <c r="C11" s="334">
        <f>SUMIF(DATABASE!$B$3:$B$73,'K-LUNCH &amp; K DINNER'!B11,DATABASE!$C$3:$C$73)</f>
        <v>3.02</v>
      </c>
      <c r="D11" s="66">
        <f>VLOOKUP(B11,Summary!$B$30:$AK$475,5,FALSE)</f>
        <v>98</v>
      </c>
      <c r="E11" s="65">
        <f t="shared" ref="E11:E55" si="1">+D11*C11</f>
        <v>295.95999999999998</v>
      </c>
      <c r="F11" s="48"/>
      <c r="G11" s="686"/>
      <c r="H11" s="167" t="s">
        <v>53</v>
      </c>
      <c r="I11" s="168">
        <v>0.66</v>
      </c>
      <c r="J11" s="169">
        <f t="shared" si="0"/>
        <v>64.680000000000007</v>
      </c>
    </row>
    <row r="12" spans="1:10" ht="30.75" customHeight="1">
      <c r="A12" s="63">
        <f t="shared" ref="A12:A55" si="2">+A11+1</f>
        <v>3</v>
      </c>
      <c r="B12" s="128" t="s">
        <v>280</v>
      </c>
      <c r="C12" s="334">
        <f>SUMIF(DATABASE!$B$3:$B$73,'K-LUNCH &amp; K DINNER'!B12,DATABASE!$C$3:$C$73)</f>
        <v>3.45</v>
      </c>
      <c r="D12" s="66">
        <f>VLOOKUP(B12,Summary!$B$30:$AK$475,5,FALSE)</f>
        <v>0</v>
      </c>
      <c r="E12" s="65">
        <f t="shared" si="1"/>
        <v>0</v>
      </c>
      <c r="F12" s="48"/>
      <c r="G12" s="686"/>
      <c r="H12" s="167" t="s">
        <v>53</v>
      </c>
      <c r="I12" s="168">
        <v>0.66</v>
      </c>
      <c r="J12" s="169">
        <f t="shared" si="0"/>
        <v>0</v>
      </c>
    </row>
    <row r="13" spans="1:10" ht="30.75" customHeight="1">
      <c r="A13" s="63">
        <f t="shared" si="2"/>
        <v>4</v>
      </c>
      <c r="B13" s="128" t="s">
        <v>151</v>
      </c>
      <c r="C13" s="334">
        <f>SUMIF(DATABASE!$B$3:$B$73,'K-LUNCH &amp; K DINNER'!B13,DATABASE!$C$3:$C$73)</f>
        <v>3.45</v>
      </c>
      <c r="D13" s="66">
        <f>VLOOKUP(B13,Summary!$B$30:$AK$475,5,FALSE)</f>
        <v>48</v>
      </c>
      <c r="E13" s="65">
        <f t="shared" si="1"/>
        <v>165.60000000000002</v>
      </c>
      <c r="F13" s="48"/>
      <c r="G13" s="686"/>
      <c r="H13" s="167" t="s">
        <v>53</v>
      </c>
      <c r="I13" s="168">
        <v>0.66</v>
      </c>
      <c r="J13" s="169">
        <f t="shared" si="0"/>
        <v>31.68</v>
      </c>
    </row>
    <row r="14" spans="1:10" ht="30.75" customHeight="1">
      <c r="A14" s="63">
        <f t="shared" si="2"/>
        <v>5</v>
      </c>
      <c r="B14" s="128" t="s">
        <v>152</v>
      </c>
      <c r="C14" s="334">
        <f>SUMIF(DATABASE!$B$3:$B$73,'K-LUNCH &amp; K DINNER'!B14,DATABASE!$C$3:$C$73)</f>
        <v>3.32</v>
      </c>
      <c r="D14" s="66">
        <f>VLOOKUP(B14,Summary!$B$30:$AK$475,5,FALSE)</f>
        <v>101</v>
      </c>
      <c r="E14" s="65">
        <f t="shared" si="1"/>
        <v>335.32</v>
      </c>
      <c r="F14" s="48"/>
      <c r="G14" s="686"/>
      <c r="H14" s="167" t="s">
        <v>53</v>
      </c>
      <c r="I14" s="168">
        <v>0.66</v>
      </c>
      <c r="J14" s="169">
        <f t="shared" si="0"/>
        <v>66.66</v>
      </c>
    </row>
    <row r="15" spans="1:10" ht="30.75" customHeight="1">
      <c r="A15" s="63">
        <f t="shared" si="2"/>
        <v>6</v>
      </c>
      <c r="B15" s="128" t="s">
        <v>153</v>
      </c>
      <c r="C15" s="334">
        <f>SUMIF(DATABASE!$B$3:$B$73,'K-LUNCH &amp; K DINNER'!B15,DATABASE!$C$3:$C$73)</f>
        <v>3.16</v>
      </c>
      <c r="D15" s="66">
        <f>VLOOKUP(B15,Summary!$B$30:$AK$475,5,FALSE)</f>
        <v>70</v>
      </c>
      <c r="E15" s="65">
        <f t="shared" si="1"/>
        <v>221.20000000000002</v>
      </c>
      <c r="F15" s="48"/>
      <c r="G15" s="686"/>
      <c r="H15" s="167"/>
      <c r="I15" s="168"/>
      <c r="J15" s="169">
        <f t="shared" si="0"/>
        <v>0</v>
      </c>
    </row>
    <row r="16" spans="1:10" ht="30.75" customHeight="1">
      <c r="A16" s="63">
        <f t="shared" si="2"/>
        <v>7</v>
      </c>
      <c r="B16" s="128" t="s">
        <v>281</v>
      </c>
      <c r="C16" s="334">
        <f>SUMIF(DATABASE!$B$3:$B$73,'K-LUNCH &amp; K DINNER'!B16,DATABASE!$C$3:$C$73)</f>
        <v>2.41</v>
      </c>
      <c r="D16" s="66">
        <f>+Summary!F148</f>
        <v>8</v>
      </c>
      <c r="E16" s="65">
        <f t="shared" si="1"/>
        <v>19.28</v>
      </c>
      <c r="F16" s="48"/>
      <c r="G16" s="686"/>
      <c r="H16" s="167"/>
      <c r="I16" s="168"/>
      <c r="J16" s="169">
        <f t="shared" si="0"/>
        <v>0</v>
      </c>
    </row>
    <row r="17" spans="1:10" ht="30.75" customHeight="1">
      <c r="A17" s="63">
        <f t="shared" si="2"/>
        <v>8</v>
      </c>
      <c r="B17" s="128" t="s">
        <v>282</v>
      </c>
      <c r="C17" s="334">
        <f>SUMIF(DATABASE!$B$3:$B$73,'K-LUNCH &amp; K DINNER'!B17,DATABASE!$C$3:$C$73)</f>
        <v>2.8</v>
      </c>
      <c r="D17" s="66">
        <f>VLOOKUP(B17,Summary!$B$30:$AK$475,5,FALSE)</f>
        <v>12</v>
      </c>
      <c r="E17" s="65">
        <f t="shared" si="1"/>
        <v>33.599999999999994</v>
      </c>
      <c r="F17" s="48"/>
      <c r="G17" s="686"/>
      <c r="H17" s="167"/>
      <c r="I17" s="168"/>
      <c r="J17" s="169">
        <f t="shared" si="0"/>
        <v>0</v>
      </c>
    </row>
    <row r="18" spans="1:10" ht="30.75" customHeight="1">
      <c r="A18" s="63">
        <f t="shared" si="2"/>
        <v>9</v>
      </c>
      <c r="B18" s="338" t="s">
        <v>154</v>
      </c>
      <c r="C18" s="334">
        <f>SUMIF(DATABASE!$B$3:$B$73,'K-LUNCH &amp; K DINNER'!B18,DATABASE!$C$3:$C$73)</f>
        <v>2.08</v>
      </c>
      <c r="D18" s="66">
        <f>VLOOKUP(B18,Summary!$B$30:$AK$475,5,FALSE)</f>
        <v>41</v>
      </c>
      <c r="E18" s="65">
        <f t="shared" si="1"/>
        <v>85.28</v>
      </c>
      <c r="F18" s="48"/>
      <c r="G18" s="686"/>
      <c r="H18" s="167"/>
      <c r="I18" s="168"/>
      <c r="J18" s="169">
        <f t="shared" si="0"/>
        <v>0</v>
      </c>
    </row>
    <row r="19" spans="1:10" ht="30.75" customHeight="1">
      <c r="A19" s="63">
        <f t="shared" si="2"/>
        <v>10</v>
      </c>
      <c r="B19" s="128" t="s">
        <v>283</v>
      </c>
      <c r="C19" s="334">
        <f>SUMIF(DATABASE!$B$3:$B$73,'K-LUNCH &amp; K DINNER'!B19,DATABASE!$C$3:$C$73)</f>
        <v>2.3199999999999998</v>
      </c>
      <c r="D19" s="66">
        <f>VLOOKUP(B19,Summary!$B$30:$AK$475,5,FALSE)</f>
        <v>27</v>
      </c>
      <c r="E19" s="65">
        <f t="shared" si="1"/>
        <v>62.639999999999993</v>
      </c>
      <c r="F19" s="48"/>
      <c r="G19" s="686"/>
      <c r="H19" s="167" t="s">
        <v>58</v>
      </c>
      <c r="I19" s="168">
        <v>1.5</v>
      </c>
      <c r="J19" s="169">
        <f t="shared" si="0"/>
        <v>40.5</v>
      </c>
    </row>
    <row r="20" spans="1:10" ht="30.75" customHeight="1">
      <c r="A20" s="63">
        <f t="shared" si="2"/>
        <v>11</v>
      </c>
      <c r="B20" s="128" t="s">
        <v>284</v>
      </c>
      <c r="C20" s="334">
        <f>SUMIF(DATABASE!$B$3:$B$73,'K-LUNCH &amp; K DINNER'!B20,DATABASE!$C$3:$C$73)</f>
        <v>1.6</v>
      </c>
      <c r="D20" s="66">
        <f>VLOOKUP(B20,Summary!$B$30:$AK$475,5,FALSE)</f>
        <v>18</v>
      </c>
      <c r="E20" s="65">
        <f t="shared" si="1"/>
        <v>28.8</v>
      </c>
      <c r="F20" s="48"/>
      <c r="G20" s="686"/>
      <c r="H20" s="167"/>
      <c r="I20" s="168"/>
      <c r="J20" s="169">
        <f t="shared" si="0"/>
        <v>0</v>
      </c>
    </row>
    <row r="21" spans="1:10" ht="30.75" customHeight="1">
      <c r="A21" s="63">
        <f t="shared" si="2"/>
        <v>12</v>
      </c>
      <c r="B21" s="128" t="s">
        <v>285</v>
      </c>
      <c r="C21" s="334">
        <f>SUMIF(DATABASE!$B$3:$B$73,'K-LUNCH &amp; K DINNER'!B21,DATABASE!$C$3:$C$73)</f>
        <v>3.56</v>
      </c>
      <c r="D21" s="66">
        <f>VLOOKUP(B21,Summary!$B$30:$AK$475,5,FALSE)</f>
        <v>0</v>
      </c>
      <c r="E21" s="65">
        <f t="shared" si="1"/>
        <v>0</v>
      </c>
      <c r="F21" s="48"/>
      <c r="G21" s="686"/>
      <c r="H21" s="167" t="s">
        <v>90</v>
      </c>
      <c r="I21" s="168">
        <v>1</v>
      </c>
      <c r="J21" s="169">
        <f t="shared" si="0"/>
        <v>0</v>
      </c>
    </row>
    <row r="22" spans="1:10" ht="30.75" customHeight="1">
      <c r="A22" s="63">
        <f t="shared" si="2"/>
        <v>13</v>
      </c>
      <c r="B22" s="128" t="s">
        <v>286</v>
      </c>
      <c r="C22" s="334">
        <f>SUMIF(DATABASE!$B$3:$B$73,'K-LUNCH &amp; K DINNER'!B22,DATABASE!$C$3:$C$73)</f>
        <v>3.16</v>
      </c>
      <c r="D22" s="66">
        <f>VLOOKUP(B22,Summary!$B$30:$AK$475,5,FALSE)</f>
        <v>0</v>
      </c>
      <c r="E22" s="65">
        <f t="shared" si="1"/>
        <v>0</v>
      </c>
      <c r="F22" s="48"/>
      <c r="G22" s="686"/>
      <c r="H22" s="167"/>
      <c r="I22" s="168"/>
      <c r="J22" s="169">
        <f t="shared" si="0"/>
        <v>0</v>
      </c>
    </row>
    <row r="23" spans="1:10" ht="30.75" customHeight="1">
      <c r="A23" s="63">
        <f t="shared" si="2"/>
        <v>14</v>
      </c>
      <c r="B23" s="128" t="s">
        <v>287</v>
      </c>
      <c r="C23" s="334">
        <f>SUMIF(DATABASE!$B$3:$B$73,'K-LUNCH &amp; K DINNER'!B23,DATABASE!$C$3:$C$73)</f>
        <v>2.59</v>
      </c>
      <c r="D23" s="66">
        <f>VLOOKUP(B23,Summary!$B$30:$AK$475,5,FALSE)</f>
        <v>0</v>
      </c>
      <c r="E23" s="65">
        <f t="shared" si="1"/>
        <v>0</v>
      </c>
      <c r="F23" s="48"/>
      <c r="G23" s="686"/>
      <c r="H23" s="167" t="s">
        <v>54</v>
      </c>
      <c r="I23" s="168">
        <v>5</v>
      </c>
      <c r="J23" s="169">
        <f t="shared" si="0"/>
        <v>0</v>
      </c>
    </row>
    <row r="24" spans="1:10" ht="30.75" customHeight="1">
      <c r="A24" s="63">
        <f t="shared" si="2"/>
        <v>15</v>
      </c>
      <c r="B24" s="128" t="s">
        <v>288</v>
      </c>
      <c r="C24" s="334">
        <f>SUMIF(DATABASE!$B$3:$B$73,'K-LUNCH &amp; K DINNER'!B24,DATABASE!$C$3:$C$73)</f>
        <v>4.71</v>
      </c>
      <c r="D24" s="66">
        <f>VLOOKUP(B24,Summary!$B$30:$AK$475,5,FALSE)</f>
        <v>15</v>
      </c>
      <c r="E24" s="65">
        <f t="shared" si="1"/>
        <v>70.650000000000006</v>
      </c>
      <c r="F24" s="48"/>
      <c r="G24" s="686"/>
      <c r="H24" s="167" t="s">
        <v>53</v>
      </c>
      <c r="I24" s="168">
        <v>1</v>
      </c>
      <c r="J24" s="169">
        <f t="shared" si="0"/>
        <v>15</v>
      </c>
    </row>
    <row r="25" spans="1:10" ht="30.75" customHeight="1">
      <c r="A25" s="63">
        <f t="shared" si="2"/>
        <v>16</v>
      </c>
      <c r="B25" s="552" t="s">
        <v>155</v>
      </c>
      <c r="C25" s="334">
        <f>SUMIF(DATABASE!$B$3:$B$73,'K-LUNCH &amp; K DINNER'!B25,DATABASE!$C$3:$C$73)</f>
        <v>3.54</v>
      </c>
      <c r="D25" s="66">
        <f>VLOOKUP(B25,Summary!$B$30:$AK$475,5,FALSE)</f>
        <v>41</v>
      </c>
      <c r="E25" s="65">
        <f t="shared" si="1"/>
        <v>145.14000000000001</v>
      </c>
      <c r="F25" s="48"/>
      <c r="G25" s="686"/>
      <c r="H25" s="167" t="s">
        <v>53</v>
      </c>
      <c r="I25" s="168">
        <v>0.66</v>
      </c>
      <c r="J25" s="169">
        <f>+I25*D25</f>
        <v>27.060000000000002</v>
      </c>
    </row>
    <row r="26" spans="1:10" ht="30.75" customHeight="1">
      <c r="A26" s="63">
        <f>+A25+1</f>
        <v>17</v>
      </c>
      <c r="B26" s="128" t="s">
        <v>135</v>
      </c>
      <c r="C26" s="334">
        <f>SUMIF(DATABASE!$B$3:$B$73,'K-LUNCH &amp; K DINNER'!B26,DATABASE!$C$3:$C$73)</f>
        <v>4.41</v>
      </c>
      <c r="D26" s="66">
        <f>VLOOKUP(B26,Summary!$B$30:$AK$475,5,FALSE)</f>
        <v>266</v>
      </c>
      <c r="E26" s="65">
        <f t="shared" ref="E26:E33" si="3">+D26*C26</f>
        <v>1173.06</v>
      </c>
      <c r="F26" s="48"/>
      <c r="G26" s="686"/>
      <c r="H26" s="167" t="s">
        <v>53</v>
      </c>
      <c r="I26" s="168">
        <v>1</v>
      </c>
      <c r="J26" s="169">
        <f t="shared" si="0"/>
        <v>266</v>
      </c>
    </row>
    <row r="27" spans="1:10" ht="30.75" customHeight="1">
      <c r="A27" s="63">
        <f t="shared" ref="A27:A33" si="4">+A26+1</f>
        <v>18</v>
      </c>
      <c r="B27" s="128" t="s">
        <v>278</v>
      </c>
      <c r="C27" s="334">
        <f>SUMIF(DATABASE!$B$3:$B$73,'K-LUNCH &amp; K DINNER'!B27,DATABASE!$C$3:$C$73)</f>
        <v>4.43</v>
      </c>
      <c r="D27" s="66">
        <f>VLOOKUP(B27,Summary!$B$30:$AK$475,5,FALSE)</f>
        <v>85</v>
      </c>
      <c r="E27" s="65">
        <f t="shared" si="3"/>
        <v>376.54999999999995</v>
      </c>
      <c r="F27" s="48"/>
      <c r="G27" s="686"/>
      <c r="H27" s="167" t="s">
        <v>53</v>
      </c>
      <c r="I27" s="168">
        <v>1</v>
      </c>
      <c r="J27" s="169">
        <f t="shared" si="0"/>
        <v>85</v>
      </c>
    </row>
    <row r="28" spans="1:10" ht="30.75" customHeight="1">
      <c r="A28" s="63">
        <f t="shared" si="4"/>
        <v>19</v>
      </c>
      <c r="B28" s="128" t="s">
        <v>136</v>
      </c>
      <c r="C28" s="334">
        <f>SUMIF(DATABASE!$B$3:$B$73,'K-LUNCH &amp; K DINNER'!B28,DATABASE!$C$3:$C$73)</f>
        <v>4.75</v>
      </c>
      <c r="D28" s="66">
        <f>VLOOKUP(B28,Summary!$B$30:$AK$475,5,FALSE)</f>
        <v>335</v>
      </c>
      <c r="E28" s="65">
        <f t="shared" si="3"/>
        <v>1591.25</v>
      </c>
      <c r="F28" s="48"/>
      <c r="G28" s="686"/>
      <c r="H28" s="167" t="s">
        <v>53</v>
      </c>
      <c r="I28" s="168">
        <v>1</v>
      </c>
      <c r="J28" s="169">
        <f t="shared" si="0"/>
        <v>335</v>
      </c>
    </row>
    <row r="29" spans="1:10" ht="30.75" customHeight="1">
      <c r="A29" s="63">
        <f t="shared" si="4"/>
        <v>20</v>
      </c>
      <c r="B29" s="128" t="s">
        <v>137</v>
      </c>
      <c r="C29" s="334">
        <f>SUMIF(DATABASE!$B$3:$B$73,'K-LUNCH &amp; K DINNER'!B29,DATABASE!$C$3:$C$73)</f>
        <v>5.98</v>
      </c>
      <c r="D29" s="66">
        <f>VLOOKUP(B29,Summary!$B$30:$AK$475,5,FALSE)</f>
        <v>150</v>
      </c>
      <c r="E29" s="65">
        <f t="shared" si="3"/>
        <v>897.00000000000011</v>
      </c>
      <c r="F29" s="48"/>
      <c r="G29" s="686"/>
      <c r="H29" s="167" t="s">
        <v>53</v>
      </c>
      <c r="I29" s="168">
        <v>1</v>
      </c>
      <c r="J29" s="169">
        <f t="shared" si="0"/>
        <v>150</v>
      </c>
    </row>
    <row r="30" spans="1:10" ht="30.75" customHeight="1">
      <c r="A30" s="63">
        <f t="shared" si="4"/>
        <v>21</v>
      </c>
      <c r="B30" s="128" t="s">
        <v>138</v>
      </c>
      <c r="C30" s="1160">
        <f>SUMIF(DATABASE!$B$3:$B$73,'K-LUNCH &amp; K DINNER'!B30,DATABASE!$C$3:$C$73)</f>
        <v>4.32</v>
      </c>
      <c r="D30" s="66">
        <f>VLOOKUP(B30,Summary!$B$30:$AK$475,5,FALSE)</f>
        <v>227</v>
      </c>
      <c r="E30" s="65">
        <f t="shared" si="3"/>
        <v>980.6400000000001</v>
      </c>
      <c r="F30" s="48"/>
      <c r="G30" s="686"/>
      <c r="H30" s="167" t="s">
        <v>371</v>
      </c>
      <c r="I30" s="168">
        <v>1</v>
      </c>
      <c r="J30" s="169">
        <f t="shared" si="0"/>
        <v>227</v>
      </c>
    </row>
    <row r="31" spans="1:10" ht="30.75" customHeight="1">
      <c r="A31" s="63">
        <f t="shared" si="4"/>
        <v>22</v>
      </c>
      <c r="B31" s="128" t="s">
        <v>139</v>
      </c>
      <c r="C31" s="334">
        <f>SUMIF(DATABASE!$B$3:$B$73,'K-LUNCH &amp; K DINNER'!B31,DATABASE!$C$3:$C$73)</f>
        <v>2.1</v>
      </c>
      <c r="D31" s="66">
        <f>VLOOKUP(B31,Summary!$B$30:$AK$475,5,FALSE)</f>
        <v>92</v>
      </c>
      <c r="E31" s="65">
        <f t="shared" si="3"/>
        <v>193.20000000000002</v>
      </c>
      <c r="F31" s="48"/>
      <c r="G31" s="686"/>
      <c r="H31" s="167"/>
      <c r="I31" s="168"/>
      <c r="J31" s="169"/>
    </row>
    <row r="32" spans="1:10" ht="30.75" customHeight="1">
      <c r="A32" s="63">
        <f t="shared" si="4"/>
        <v>23</v>
      </c>
      <c r="B32" s="128" t="s">
        <v>140</v>
      </c>
      <c r="C32" s="334">
        <f>SUMIF(DATABASE!$B$3:$B$73,'K-LUNCH &amp; K DINNER'!B32,DATABASE!$C$3:$C$73)</f>
        <v>4.9400000000000004</v>
      </c>
      <c r="D32" s="66">
        <f>VLOOKUP(B32,Summary!$B$30:$AK$475,5,FALSE)</f>
        <v>56</v>
      </c>
      <c r="E32" s="65">
        <f t="shared" si="3"/>
        <v>276.64000000000004</v>
      </c>
      <c r="F32" s="48"/>
      <c r="G32" s="686"/>
      <c r="H32" s="167" t="s">
        <v>53</v>
      </c>
      <c r="I32" s="168">
        <v>1</v>
      </c>
      <c r="J32" s="169">
        <f>+I32*D32</f>
        <v>56</v>
      </c>
    </row>
    <row r="33" spans="1:10" ht="30.75" customHeight="1">
      <c r="A33" s="63">
        <f t="shared" si="4"/>
        <v>24</v>
      </c>
      <c r="B33" s="128" t="s">
        <v>289</v>
      </c>
      <c r="C33" s="334">
        <f>SUMIF(DATABASE!$B$3:$B$73,'K-LUNCH &amp; K DINNER'!B33,DATABASE!$C$3:$C$73)</f>
        <v>2</v>
      </c>
      <c r="D33" s="66">
        <f>VLOOKUP(B33,Summary!$B$30:$AK$475,5,FALSE)</f>
        <v>2</v>
      </c>
      <c r="E33" s="65">
        <f t="shared" si="3"/>
        <v>4</v>
      </c>
      <c r="F33" s="48"/>
      <c r="G33" s="686"/>
      <c r="H33" s="167" t="s">
        <v>338</v>
      </c>
      <c r="I33" s="168">
        <v>2</v>
      </c>
      <c r="J33" s="169">
        <f>+I33*$D$33</f>
        <v>4</v>
      </c>
    </row>
    <row r="34" spans="1:10" ht="30.75" customHeight="1">
      <c r="A34" s="63"/>
      <c r="B34" s="128"/>
      <c r="C34" s="334"/>
      <c r="D34" s="66"/>
      <c r="E34" s="65"/>
      <c r="F34" s="48"/>
      <c r="G34" s="686"/>
      <c r="H34" s="167" t="s">
        <v>339</v>
      </c>
      <c r="I34" s="168">
        <v>2</v>
      </c>
      <c r="J34" s="169">
        <f>+I34*$D$33</f>
        <v>4</v>
      </c>
    </row>
    <row r="35" spans="1:10" ht="30.75" customHeight="1">
      <c r="A35" s="63"/>
      <c r="B35" s="128"/>
      <c r="C35" s="334"/>
      <c r="D35" s="66"/>
      <c r="E35" s="65"/>
      <c r="F35" s="48"/>
      <c r="G35" s="686"/>
      <c r="H35" s="167" t="s">
        <v>57</v>
      </c>
      <c r="I35" s="168">
        <v>2</v>
      </c>
      <c r="J35" s="169">
        <f>+I35*$D$33</f>
        <v>4</v>
      </c>
    </row>
    <row r="36" spans="1:10" ht="30.75" customHeight="1">
      <c r="A36" s="63">
        <v>25</v>
      </c>
      <c r="B36" s="128" t="s">
        <v>290</v>
      </c>
      <c r="C36" s="334">
        <f>SUMIF(DATABASE!$B$3:$B$73,'K-LUNCH &amp; K DINNER'!B36,DATABASE!$C$3:$C$73)</f>
        <v>1.76</v>
      </c>
      <c r="D36" s="66">
        <f>VLOOKUP(B36,Summary!$B$30:$AK$475,5,FALSE)</f>
        <v>16</v>
      </c>
      <c r="E36" s="65">
        <f t="shared" si="1"/>
        <v>28.16</v>
      </c>
      <c r="F36" s="48"/>
      <c r="G36" s="686"/>
      <c r="H36" s="167"/>
      <c r="I36" s="168"/>
      <c r="J36" s="169">
        <f t="shared" ref="J36:J51" si="5">+I36*D36</f>
        <v>0</v>
      </c>
    </row>
    <row r="37" spans="1:10" ht="30.75" customHeight="1">
      <c r="A37" s="63">
        <f t="shared" si="2"/>
        <v>26</v>
      </c>
      <c r="B37" s="128" t="s">
        <v>291</v>
      </c>
      <c r="C37" s="334">
        <f>SUMIF(DATABASE!$B$3:$B$73,'K-LUNCH &amp; K DINNER'!B37,DATABASE!$C$3:$C$73)</f>
        <v>2.15</v>
      </c>
      <c r="D37" s="66">
        <f>VLOOKUP(B37,Summary!$B$30:$AK$475,5,FALSE)</f>
        <v>8</v>
      </c>
      <c r="E37" s="65">
        <f t="shared" si="1"/>
        <v>17.2</v>
      </c>
      <c r="F37" s="48"/>
      <c r="G37" s="686"/>
      <c r="H37" s="167"/>
      <c r="I37" s="168"/>
      <c r="J37" s="169">
        <f t="shared" si="5"/>
        <v>0</v>
      </c>
    </row>
    <row r="38" spans="1:10" ht="30.75" customHeight="1">
      <c r="A38" s="63">
        <f t="shared" si="2"/>
        <v>27</v>
      </c>
      <c r="B38" s="128" t="s">
        <v>292</v>
      </c>
      <c r="C38" s="334">
        <f>SUMIF(DATABASE!$B$3:$B$73,'K-LUNCH &amp; K DINNER'!B38,DATABASE!$C$3:$C$73)</f>
        <v>1.56</v>
      </c>
      <c r="D38" s="66">
        <f>VLOOKUP(B38,Summary!$B$30:$AK$475,5,FALSE)</f>
        <v>6</v>
      </c>
      <c r="E38" s="65">
        <f t="shared" si="1"/>
        <v>9.36</v>
      </c>
      <c r="F38" s="48"/>
      <c r="G38" s="686"/>
      <c r="H38" s="167" t="s">
        <v>340</v>
      </c>
      <c r="I38" s="168">
        <v>6</v>
      </c>
      <c r="J38" s="169">
        <f>+I38*D38</f>
        <v>36</v>
      </c>
    </row>
    <row r="39" spans="1:10" ht="30.75" customHeight="1">
      <c r="A39" s="63">
        <f t="shared" si="2"/>
        <v>28</v>
      </c>
      <c r="B39" s="128" t="s">
        <v>293</v>
      </c>
      <c r="C39" s="334">
        <f>SUMIF(DATABASE!$B$3:$B$73,'K-LUNCH &amp; K DINNER'!B39,DATABASE!$C$3:$C$73)</f>
        <v>2.5</v>
      </c>
      <c r="D39" s="66">
        <f>VLOOKUP(B39,Summary!$B$30:$AK$475,5,FALSE)</f>
        <v>0</v>
      </c>
      <c r="E39" s="65">
        <f t="shared" si="1"/>
        <v>0</v>
      </c>
      <c r="F39" s="48"/>
      <c r="G39" s="686"/>
      <c r="H39" s="167" t="s">
        <v>91</v>
      </c>
      <c r="I39" s="168">
        <v>1</v>
      </c>
      <c r="J39" s="169">
        <f>+I39*D39</f>
        <v>0</v>
      </c>
    </row>
    <row r="40" spans="1:10" ht="30.75" customHeight="1">
      <c r="A40" s="63">
        <f t="shared" si="2"/>
        <v>29</v>
      </c>
      <c r="B40" s="128" t="s">
        <v>294</v>
      </c>
      <c r="C40" s="334">
        <f>SUMIF(DATABASE!$B$3:$B$73,'K-LUNCH &amp; K DINNER'!B40,DATABASE!$C$3:$C$73)</f>
        <v>2.67</v>
      </c>
      <c r="D40" s="66">
        <f>VLOOKUP(B40,Summary!$B$30:$AK$475,5,FALSE)</f>
        <v>2</v>
      </c>
      <c r="E40" s="65">
        <f t="shared" si="1"/>
        <v>5.34</v>
      </c>
      <c r="F40" s="48"/>
      <c r="G40" s="686"/>
      <c r="H40" s="167" t="s">
        <v>55</v>
      </c>
      <c r="I40" s="168">
        <v>8</v>
      </c>
      <c r="J40" s="169">
        <f t="shared" si="5"/>
        <v>16</v>
      </c>
    </row>
    <row r="41" spans="1:10" ht="30.75" customHeight="1">
      <c r="A41" s="63">
        <f t="shared" si="2"/>
        <v>30</v>
      </c>
      <c r="B41" s="128" t="s">
        <v>295</v>
      </c>
      <c r="C41" s="334">
        <f>SUMIF(DATABASE!$B$3:$B$73,'K-LUNCH &amp; K DINNER'!B41,DATABASE!$C$3:$C$73)</f>
        <v>1.24</v>
      </c>
      <c r="D41" s="66">
        <f>VLOOKUP(B41,Summary!$B$30:$AK$475,5,FALSE)</f>
        <v>8</v>
      </c>
      <c r="E41" s="65">
        <f t="shared" si="1"/>
        <v>9.92</v>
      </c>
      <c r="F41" s="48"/>
      <c r="G41" s="686"/>
      <c r="H41" s="167" t="s">
        <v>58</v>
      </c>
      <c r="I41" s="168">
        <v>4</v>
      </c>
      <c r="J41" s="169">
        <f>+I41*D41</f>
        <v>32</v>
      </c>
    </row>
    <row r="42" spans="1:10" ht="30.75" customHeight="1">
      <c r="A42" s="63">
        <f t="shared" si="2"/>
        <v>31</v>
      </c>
      <c r="B42" s="339" t="s">
        <v>296</v>
      </c>
      <c r="C42" s="334">
        <f>SUMIF(DATABASE!$B$3:$B$73,'K-LUNCH &amp; K DINNER'!B42,DATABASE!$C$3:$C$73)</f>
        <v>0</v>
      </c>
      <c r="D42" s="66">
        <f>VLOOKUP(B42,Summary!$B$30:$AK$475,5,FALSE)</f>
        <v>0</v>
      </c>
      <c r="E42" s="65">
        <f t="shared" si="1"/>
        <v>0</v>
      </c>
      <c r="F42" s="48"/>
      <c r="G42" s="686"/>
      <c r="H42" s="167" t="s">
        <v>92</v>
      </c>
      <c r="I42" s="168"/>
      <c r="J42" s="169">
        <f t="shared" si="5"/>
        <v>0</v>
      </c>
    </row>
    <row r="43" spans="1:10" ht="30.75" customHeight="1">
      <c r="A43" s="63">
        <f t="shared" si="2"/>
        <v>32</v>
      </c>
      <c r="B43" s="339" t="s">
        <v>297</v>
      </c>
      <c r="C43" s="334">
        <f>SUMIF(DATABASE!$B$3:$B$73,'K-LUNCH &amp; K DINNER'!B43,DATABASE!$C$3:$C$73)</f>
        <v>0</v>
      </c>
      <c r="D43" s="66">
        <f>VLOOKUP(B43,Summary!$B$30:$AK$475,5,FALSE)</f>
        <v>0</v>
      </c>
      <c r="E43" s="65">
        <f t="shared" si="1"/>
        <v>0</v>
      </c>
      <c r="F43" s="48"/>
      <c r="G43" s="686"/>
      <c r="H43" s="167" t="s">
        <v>57</v>
      </c>
      <c r="I43" s="168"/>
      <c r="J43" s="169">
        <f t="shared" si="5"/>
        <v>0</v>
      </c>
    </row>
    <row r="44" spans="1:10" ht="30.75" customHeight="1">
      <c r="A44" s="63">
        <v>24</v>
      </c>
      <c r="B44" s="128" t="s">
        <v>298</v>
      </c>
      <c r="C44" s="334">
        <f>SUMIF(DATABASE!$B$3:$B$73,'K-LUNCH &amp; K DINNER'!B44,DATABASE!$C$3:$C$73)</f>
        <v>4.5</v>
      </c>
      <c r="D44" s="66">
        <f>VLOOKUP(B44,Summary!$B$30:$AK$475,5,FALSE)</f>
        <v>0</v>
      </c>
      <c r="E44" s="65">
        <f t="shared" si="1"/>
        <v>0</v>
      </c>
      <c r="F44" s="48"/>
      <c r="G44" s="686"/>
      <c r="H44" s="167" t="s">
        <v>93</v>
      </c>
      <c r="I44" s="168">
        <v>6</v>
      </c>
      <c r="J44" s="169">
        <f t="shared" si="5"/>
        <v>0</v>
      </c>
    </row>
    <row r="45" spans="1:10" ht="30.75" customHeight="1">
      <c r="A45" s="63">
        <f t="shared" si="2"/>
        <v>25</v>
      </c>
      <c r="B45" s="128" t="s">
        <v>299</v>
      </c>
      <c r="C45" s="334">
        <f>SUMIF(DATABASE!$B$3:$B$73,'K-LUNCH &amp; K DINNER'!B45,DATABASE!$C$3:$C$73)</f>
        <v>2.4300000000000002</v>
      </c>
      <c r="D45" s="66">
        <f>VLOOKUP(B45,Summary!$B$30:$AK$475,5,FALSE)</f>
        <v>25</v>
      </c>
      <c r="E45" s="65">
        <f t="shared" si="1"/>
        <v>60.750000000000007</v>
      </c>
      <c r="F45" s="48"/>
      <c r="G45" s="686"/>
      <c r="H45" s="167" t="s">
        <v>56</v>
      </c>
      <c r="I45" s="168">
        <v>8</v>
      </c>
      <c r="J45" s="169">
        <f>+I45*D45</f>
        <v>200</v>
      </c>
    </row>
    <row r="46" spans="1:10" ht="30.75" customHeight="1">
      <c r="A46" s="63">
        <f t="shared" si="2"/>
        <v>26</v>
      </c>
      <c r="B46" s="128" t="s">
        <v>300</v>
      </c>
      <c r="C46" s="334">
        <f>SUMIF(DATABASE!$B$3:$B$73,'K-LUNCH &amp; K DINNER'!B46,DATABASE!$C$3:$C$73)</f>
        <v>3.97</v>
      </c>
      <c r="D46" s="66">
        <f>VLOOKUP(B46,Summary!$B$30:$AK$475,5,FALSE)</f>
        <v>42</v>
      </c>
      <c r="E46" s="65">
        <f t="shared" si="1"/>
        <v>166.74</v>
      </c>
      <c r="F46" s="48"/>
      <c r="G46" s="686"/>
      <c r="H46" s="167" t="s">
        <v>337</v>
      </c>
      <c r="I46" s="168">
        <v>3</v>
      </c>
      <c r="J46" s="169">
        <f t="shared" si="5"/>
        <v>126</v>
      </c>
    </row>
    <row r="47" spans="1:10" ht="30.75" customHeight="1">
      <c r="A47" s="63">
        <f t="shared" si="2"/>
        <v>27</v>
      </c>
      <c r="B47" s="128" t="s">
        <v>301</v>
      </c>
      <c r="C47" s="334">
        <f>SUMIF(DATABASE!$B$3:$B$73,'K-LUNCH &amp; K DINNER'!B47,DATABASE!$C$3:$C$73)</f>
        <v>2.1800000000000002</v>
      </c>
      <c r="D47" s="66">
        <f>VLOOKUP(B47,Summary!$B$30:$AK$475,5,FALSE)</f>
        <v>4</v>
      </c>
      <c r="E47" s="65">
        <f t="shared" si="1"/>
        <v>8.7200000000000006</v>
      </c>
      <c r="F47" s="48"/>
      <c r="G47" s="686"/>
      <c r="H47" s="167"/>
      <c r="I47" s="168"/>
      <c r="J47" s="169">
        <f t="shared" si="5"/>
        <v>0</v>
      </c>
    </row>
    <row r="48" spans="1:10" ht="30.75" customHeight="1">
      <c r="A48" s="63">
        <f t="shared" si="2"/>
        <v>28</v>
      </c>
      <c r="B48" s="128" t="s">
        <v>302</v>
      </c>
      <c r="C48" s="334">
        <f>SUMIF(DATABASE!$B$3:$B$73,'K-LUNCH &amp; K DINNER'!B48,DATABASE!$C$3:$C$73)</f>
        <v>3.61</v>
      </c>
      <c r="D48" s="66">
        <f>VLOOKUP(B48,Summary!$B$30:$AK$475,5,FALSE)</f>
        <v>1</v>
      </c>
      <c r="E48" s="65">
        <f t="shared" si="1"/>
        <v>3.61</v>
      </c>
      <c r="F48" s="48"/>
      <c r="G48" s="686"/>
      <c r="H48" s="167" t="s">
        <v>94</v>
      </c>
      <c r="I48" s="168">
        <v>7</v>
      </c>
      <c r="J48" s="169">
        <f t="shared" si="5"/>
        <v>7</v>
      </c>
    </row>
    <row r="49" spans="1:10" ht="30.75" customHeight="1">
      <c r="A49" s="63">
        <f t="shared" si="2"/>
        <v>29</v>
      </c>
      <c r="B49" s="339" t="s">
        <v>303</v>
      </c>
      <c r="C49" s="334">
        <f>SUMIF(DATABASE!$B$3:$B$73,'K-LUNCH &amp; K DINNER'!B49,DATABASE!$C$3:$C$73)</f>
        <v>0</v>
      </c>
      <c r="D49" s="66">
        <f>VLOOKUP(B49,Summary!$B$30:$AK$475,5,FALSE)</f>
        <v>0</v>
      </c>
      <c r="E49" s="65">
        <f t="shared" si="1"/>
        <v>0</v>
      </c>
      <c r="F49" s="48"/>
      <c r="G49" s="686"/>
      <c r="H49" s="167"/>
      <c r="I49" s="168"/>
      <c r="J49" s="169">
        <f t="shared" si="5"/>
        <v>0</v>
      </c>
    </row>
    <row r="50" spans="1:10" ht="30.75" customHeight="1">
      <c r="A50" s="63">
        <f t="shared" si="2"/>
        <v>30</v>
      </c>
      <c r="B50" s="128" t="s">
        <v>304</v>
      </c>
      <c r="C50" s="334">
        <f>SUMIF(DATABASE!$B$3:$B$73,'K-LUNCH &amp; K DINNER'!B50,DATABASE!$C$3:$C$73)</f>
        <v>4.3099999999999996</v>
      </c>
      <c r="D50" s="66">
        <f>VLOOKUP(B50,Summary!$B$30:$AK$475,5,FALSE)</f>
        <v>10</v>
      </c>
      <c r="E50" s="65">
        <f t="shared" si="1"/>
        <v>43.099999999999994</v>
      </c>
      <c r="F50" s="48"/>
      <c r="G50" s="686"/>
      <c r="H50" s="167" t="s">
        <v>337</v>
      </c>
      <c r="I50" s="168">
        <v>3</v>
      </c>
      <c r="J50" s="169">
        <f t="shared" si="5"/>
        <v>30</v>
      </c>
    </row>
    <row r="51" spans="1:10" ht="30.75" customHeight="1">
      <c r="A51" s="63">
        <f t="shared" si="2"/>
        <v>31</v>
      </c>
      <c r="B51" s="128" t="s">
        <v>305</v>
      </c>
      <c r="C51" s="334">
        <f>SUMIF(DATABASE!$B$3:$B$73,'K-LUNCH &amp; K DINNER'!B51,DATABASE!$C$3:$C$73)</f>
        <v>3.69</v>
      </c>
      <c r="D51" s="66">
        <f>VLOOKUP(B51,Summary!$B$30:$AK$475,5,FALSE)</f>
        <v>6</v>
      </c>
      <c r="E51" s="65">
        <f t="shared" si="1"/>
        <v>22.14</v>
      </c>
      <c r="F51" s="48"/>
      <c r="G51" s="686"/>
      <c r="H51" s="167" t="s">
        <v>343</v>
      </c>
      <c r="I51" s="168">
        <v>7</v>
      </c>
      <c r="J51" s="169">
        <f t="shared" si="5"/>
        <v>42</v>
      </c>
    </row>
    <row r="52" spans="1:10" ht="30.75" customHeight="1">
      <c r="A52" s="63">
        <f t="shared" si="2"/>
        <v>32</v>
      </c>
      <c r="B52" s="128" t="s">
        <v>306</v>
      </c>
      <c r="C52" s="334">
        <f>SUMIF(DATABASE!$B$3:$B$73,'K-LUNCH &amp; K DINNER'!B52,DATABASE!$C$3:$C$73)</f>
        <v>1.72</v>
      </c>
      <c r="D52" s="66">
        <f>VLOOKUP(B52,Summary!$B$30:$AK$475,5,FALSE)</f>
        <v>7</v>
      </c>
      <c r="E52" s="65">
        <f t="shared" si="1"/>
        <v>12.04</v>
      </c>
      <c r="F52" s="48"/>
      <c r="G52" s="686"/>
      <c r="H52" s="167" t="s">
        <v>336</v>
      </c>
      <c r="I52" s="168">
        <v>8</v>
      </c>
      <c r="J52" s="169">
        <f>+I52*D52</f>
        <v>56</v>
      </c>
    </row>
    <row r="53" spans="1:10" ht="30.75" customHeight="1">
      <c r="A53" s="63">
        <f t="shared" si="2"/>
        <v>33</v>
      </c>
      <c r="B53" s="128" t="s">
        <v>307</v>
      </c>
      <c r="C53" s="334">
        <f>SUMIF(DATABASE!$B$3:$B$73,'K-LUNCH &amp; K DINNER'!B53,DATABASE!$C$3:$C$73)</f>
        <v>1.72</v>
      </c>
      <c r="D53" s="66">
        <f>VLOOKUP(B53,Summary!$B$30:$AK$475,5,FALSE)</f>
        <v>5</v>
      </c>
      <c r="E53" s="65">
        <f t="shared" si="1"/>
        <v>8.6</v>
      </c>
      <c r="F53" s="48"/>
      <c r="G53" s="686"/>
      <c r="H53" s="167" t="s">
        <v>413</v>
      </c>
      <c r="I53" s="168">
        <v>0.22</v>
      </c>
      <c r="J53" s="169">
        <f>+I53*D53</f>
        <v>1.1000000000000001</v>
      </c>
    </row>
    <row r="54" spans="1:10" ht="30.75" customHeight="1">
      <c r="A54" s="63">
        <f t="shared" si="2"/>
        <v>34</v>
      </c>
      <c r="B54" s="128" t="s">
        <v>159</v>
      </c>
      <c r="C54" s="334">
        <f>SUMIF(DATABASE!$B$3:$B$73,'K-LUNCH &amp; K DINNER'!B54,DATABASE!$C$3:$C$73)</f>
        <v>1.34</v>
      </c>
      <c r="D54" s="66">
        <f>VLOOKUP(B54,Summary!$B$30:$AK$475,5,FALSE)</f>
        <v>2</v>
      </c>
      <c r="E54" s="65">
        <f t="shared" si="1"/>
        <v>2.68</v>
      </c>
      <c r="F54" s="48"/>
      <c r="G54" s="686"/>
      <c r="H54" s="167" t="s">
        <v>335</v>
      </c>
      <c r="I54" s="168">
        <v>8</v>
      </c>
      <c r="J54" s="169">
        <f>+I54*D54</f>
        <v>16</v>
      </c>
    </row>
    <row r="55" spans="1:10" ht="30.75" customHeight="1" thickBot="1">
      <c r="A55" s="63">
        <f t="shared" si="2"/>
        <v>35</v>
      </c>
      <c r="B55" s="300" t="s">
        <v>160</v>
      </c>
      <c r="C55" s="334">
        <f>SUMIF(DATABASE!$B$3:$B$73,'K-LUNCH &amp; K DINNER'!B55,DATABASE!$C$3:$C$73)</f>
        <v>0.59</v>
      </c>
      <c r="D55" s="66">
        <f>VLOOKUP(B55,Summary!$B$30:$AK$475,5,FALSE)</f>
        <v>7</v>
      </c>
      <c r="E55" s="65">
        <f t="shared" si="1"/>
        <v>4.13</v>
      </c>
      <c r="F55" s="48"/>
      <c r="G55" s="686"/>
      <c r="H55" s="167" t="s">
        <v>372</v>
      </c>
      <c r="I55" s="168">
        <v>15</v>
      </c>
      <c r="J55" s="169">
        <f>+I55*D55</f>
        <v>105</v>
      </c>
    </row>
    <row r="56" spans="1:10" ht="30.75" customHeight="1" thickBot="1">
      <c r="A56" s="1312" t="s">
        <v>37</v>
      </c>
      <c r="B56" s="1313"/>
      <c r="C56" s="1313"/>
      <c r="D56" s="340">
        <f>SUM(D10:D55)</f>
        <v>1894</v>
      </c>
      <c r="E56" s="341">
        <f>SUM(E10:E55)</f>
        <v>7532.670000000001</v>
      </c>
      <c r="F56" s="60"/>
      <c r="H56" s="170"/>
      <c r="I56" s="171"/>
      <c r="J56" s="172"/>
    </row>
    <row r="57" spans="1:10" ht="26.25" customHeight="1">
      <c r="C57" s="54"/>
      <c r="E57" s="54"/>
    </row>
  </sheetData>
  <autoFilter ref="H1:J57">
    <filterColumn colId="0"/>
  </autoFilter>
  <mergeCells count="3">
    <mergeCell ref="A1:E1"/>
    <mergeCell ref="A56:C56"/>
    <mergeCell ref="I6:J6"/>
  </mergeCells>
  <pageMargins left="0.7" right="0.7" top="0.46" bottom="0.2" header="0.3" footer="0.3"/>
  <pageSetup paperSize="9" scale="4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30"/>
  <sheetViews>
    <sheetView showGridLines="0" tabSelected="1" topLeftCell="B19" workbookViewId="0">
      <selection activeCell="B19" sqref="A1:XFD1048576"/>
    </sheetView>
  </sheetViews>
  <sheetFormatPr defaultRowHeight="28.5" customHeight="1"/>
  <cols>
    <col min="1" max="1" width="42" style="54" hidden="1" customWidth="1"/>
    <col min="2" max="2" width="9.85546875" style="54" customWidth="1"/>
    <col min="3" max="3" width="27.5703125" style="55" customWidth="1"/>
    <col min="4" max="4" width="6.7109375" style="308" customWidth="1"/>
    <col min="5" max="5" width="9.5703125" style="54" customWidth="1"/>
    <col min="6" max="6" width="11.5703125" style="61" customWidth="1"/>
    <col min="7" max="7" width="1.140625" style="54" customWidth="1"/>
    <col min="8" max="8" width="7.5703125" style="56" customWidth="1"/>
    <col min="9" max="9" width="11.140625" style="61" customWidth="1"/>
    <col min="10" max="10" width="8.140625" style="56" customWidth="1"/>
    <col min="11" max="11" width="10.7109375" style="56" customWidth="1"/>
    <col min="12" max="12" width="1" style="56" customWidth="1"/>
    <col min="13" max="13" width="9.7109375" style="89" customWidth="1"/>
    <col min="14" max="14" width="11.140625" style="293" customWidth="1"/>
    <col min="15" max="15" width="9.7109375" style="89" customWidth="1"/>
    <col min="16" max="16" width="11.140625" style="89" customWidth="1"/>
    <col min="17" max="17" width="2" style="89" customWidth="1"/>
    <col min="18" max="18" width="29.5703125" style="54" customWidth="1"/>
    <col min="19" max="19" width="7.140625" style="54" customWidth="1"/>
    <col min="20" max="20" width="7.5703125" style="123" customWidth="1"/>
    <col min="21" max="24" width="9.140625" style="54" customWidth="1"/>
    <col min="25" max="16384" width="9.140625" style="54"/>
  </cols>
  <sheetData>
    <row r="1" spans="1:20" s="53" customFormat="1" ht="28.5" customHeight="1" thickBot="1">
      <c r="B1" s="1319" t="s">
        <v>581</v>
      </c>
      <c r="C1" s="1320"/>
      <c r="D1" s="1320"/>
      <c r="E1" s="1320"/>
      <c r="F1" s="1320"/>
      <c r="G1" s="1320"/>
      <c r="H1" s="1320"/>
      <c r="I1" s="1320"/>
      <c r="J1" s="1320"/>
      <c r="K1" s="1320"/>
      <c r="L1" s="1320"/>
      <c r="M1" s="1320"/>
      <c r="N1" s="1320"/>
      <c r="O1" s="350"/>
      <c r="P1" s="287"/>
      <c r="Q1" s="287"/>
      <c r="T1" s="122"/>
    </row>
    <row r="2" spans="1:20" ht="28.5" customHeight="1">
      <c r="B2" s="352"/>
      <c r="C2" s="91"/>
      <c r="D2" s="110"/>
      <c r="E2" s="90"/>
      <c r="F2" s="92"/>
      <c r="G2" s="90"/>
      <c r="H2" s="90"/>
      <c r="I2" s="92"/>
      <c r="J2" s="90"/>
      <c r="K2" s="90"/>
      <c r="L2" s="90"/>
      <c r="M2" s="90"/>
      <c r="N2" s="90"/>
      <c r="O2" s="90"/>
      <c r="P2" s="90"/>
      <c r="Q2" s="90"/>
    </row>
    <row r="3" spans="1:20" s="106" customFormat="1" ht="28.5" customHeight="1">
      <c r="B3" s="354" t="str">
        <f>+'K-LUNCH &amp; K DINNER'!A3</f>
        <v>Outlet :</v>
      </c>
      <c r="C3" s="103" t="str">
        <f>+'K-LUNCH &amp; K DINNER'!B3</f>
        <v>CCS OUTLET</v>
      </c>
      <c r="D3" s="104"/>
      <c r="E3" s="102"/>
      <c r="F3" s="105"/>
      <c r="G3" s="102"/>
      <c r="H3" s="102"/>
      <c r="I3" s="105"/>
      <c r="J3" s="102"/>
      <c r="K3" s="102"/>
      <c r="L3" s="102"/>
      <c r="M3" s="102"/>
      <c r="N3" s="102"/>
      <c r="O3" s="102"/>
      <c r="P3" s="102"/>
      <c r="Q3" s="102"/>
      <c r="T3" s="124"/>
    </row>
    <row r="4" spans="1:20" s="106" customFormat="1" ht="28.5" customHeight="1">
      <c r="B4" s="354" t="str">
        <f>+'K-LUNCH &amp; K DINNER'!A4</f>
        <v>Month :</v>
      </c>
      <c r="C4" s="107">
        <f>+'K-LUNCH &amp; K DINNER'!B4</f>
        <v>41579</v>
      </c>
      <c r="D4" s="104"/>
      <c r="E4" s="102"/>
      <c r="F4" s="105"/>
      <c r="G4" s="102"/>
      <c r="H4" s="102"/>
      <c r="I4" s="105"/>
      <c r="J4" s="102"/>
      <c r="K4" s="102"/>
      <c r="L4" s="102"/>
      <c r="M4" s="102"/>
      <c r="N4" s="102"/>
      <c r="O4" s="102"/>
      <c r="P4" s="102"/>
      <c r="Q4" s="102"/>
      <c r="T4" s="124"/>
    </row>
    <row r="5" spans="1:20" s="112" customFormat="1" ht="28.5" customHeight="1">
      <c r="B5" s="356"/>
      <c r="C5" s="109"/>
      <c r="D5" s="110"/>
      <c r="E5" s="108"/>
      <c r="F5" s="111"/>
      <c r="G5" s="108"/>
      <c r="H5" s="108"/>
      <c r="I5" s="111"/>
      <c r="J5" s="108"/>
      <c r="K5" s="108"/>
      <c r="L5" s="108"/>
      <c r="M5" s="108"/>
      <c r="N5" s="108"/>
      <c r="O5" s="108"/>
      <c r="P5" s="108"/>
      <c r="Q5" s="108"/>
      <c r="T5" s="125"/>
    </row>
    <row r="6" spans="1:20" s="302" customFormat="1" ht="28.5" customHeight="1">
      <c r="B6" s="358" t="s">
        <v>475</v>
      </c>
      <c r="C6" s="303"/>
      <c r="D6" s="306"/>
      <c r="F6" s="304"/>
      <c r="H6" s="305"/>
      <c r="I6" s="304"/>
      <c r="J6" s="305"/>
      <c r="K6" s="305"/>
      <c r="L6" s="305"/>
      <c r="M6" s="306"/>
      <c r="N6" s="288"/>
      <c r="O6" s="306"/>
      <c r="P6" s="306"/>
      <c r="Q6" s="306"/>
      <c r="T6" s="307"/>
    </row>
    <row r="7" spans="1:20" s="302" customFormat="1" ht="28.5" customHeight="1" thickBot="1">
      <c r="A7" s="53"/>
      <c r="B7" s="360"/>
      <c r="C7" s="361"/>
      <c r="D7" s="362"/>
      <c r="E7" s="1330" t="s">
        <v>61</v>
      </c>
      <c r="F7" s="1330"/>
      <c r="G7" s="363"/>
      <c r="H7" s="1330" t="s">
        <v>62</v>
      </c>
      <c r="I7" s="1330"/>
      <c r="J7" s="1330" t="s">
        <v>370</v>
      </c>
      <c r="K7" s="1330"/>
      <c r="L7" s="364"/>
      <c r="M7" s="365"/>
      <c r="N7" s="366"/>
      <c r="O7" s="365"/>
      <c r="P7" s="563"/>
      <c r="Q7" s="563"/>
      <c r="R7" s="53"/>
      <c r="S7" s="53"/>
      <c r="T7" s="122"/>
    </row>
    <row r="8" spans="1:20" s="302" customFormat="1" ht="28.5" customHeight="1" thickBot="1">
      <c r="A8" s="54"/>
      <c r="B8" s="311"/>
      <c r="C8" s="312"/>
      <c r="D8" s="554"/>
      <c r="E8" s="1324" t="s">
        <v>45</v>
      </c>
      <c r="F8" s="1325"/>
      <c r="G8" s="555"/>
      <c r="H8" s="1324" t="s">
        <v>41</v>
      </c>
      <c r="I8" s="1325"/>
      <c r="J8" s="1324" t="s">
        <v>46</v>
      </c>
      <c r="K8" s="1325"/>
      <c r="L8" s="315"/>
      <c r="M8" s="1326" t="s">
        <v>47</v>
      </c>
      <c r="N8" s="1327"/>
      <c r="O8" s="1328" t="s">
        <v>48</v>
      </c>
      <c r="P8" s="1329"/>
      <c r="Q8" s="691"/>
      <c r="R8" s="1321" t="s">
        <v>49</v>
      </c>
      <c r="S8" s="1322"/>
      <c r="T8" s="1323"/>
    </row>
    <row r="9" spans="1:20" s="302" customFormat="1" ht="28.5" customHeight="1">
      <c r="A9" s="54"/>
      <c r="B9" s="316" t="s">
        <v>39</v>
      </c>
      <c r="C9" s="317" t="s">
        <v>95</v>
      </c>
      <c r="D9" s="556" t="s">
        <v>42</v>
      </c>
      <c r="E9" s="319" t="s">
        <v>34</v>
      </c>
      <c r="F9" s="320" t="s">
        <v>19</v>
      </c>
      <c r="G9" s="321"/>
      <c r="H9" s="319" t="s">
        <v>34</v>
      </c>
      <c r="I9" s="320" t="s">
        <v>19</v>
      </c>
      <c r="J9" s="319" t="s">
        <v>34</v>
      </c>
      <c r="K9" s="322" t="s">
        <v>19</v>
      </c>
      <c r="L9" s="315"/>
      <c r="M9" s="342" t="s">
        <v>43</v>
      </c>
      <c r="N9" s="343" t="s">
        <v>19</v>
      </c>
      <c r="O9" s="324" t="s">
        <v>43</v>
      </c>
      <c r="P9" s="325" t="s">
        <v>19</v>
      </c>
      <c r="Q9" s="692"/>
      <c r="R9" s="173" t="s">
        <v>52</v>
      </c>
      <c r="S9" s="174" t="s">
        <v>51</v>
      </c>
      <c r="T9" s="175" t="s">
        <v>19</v>
      </c>
    </row>
    <row r="10" spans="1:20" s="302" customFormat="1" ht="28.5" customHeight="1" thickBot="1">
      <c r="A10" s="54"/>
      <c r="B10" s="326"/>
      <c r="C10" s="327"/>
      <c r="D10" s="557" t="s">
        <v>35</v>
      </c>
      <c r="E10" s="329" t="s">
        <v>36</v>
      </c>
      <c r="F10" s="330" t="s">
        <v>35</v>
      </c>
      <c r="G10" s="331"/>
      <c r="H10" s="329" t="s">
        <v>36</v>
      </c>
      <c r="I10" s="330" t="s">
        <v>35</v>
      </c>
      <c r="J10" s="329" t="s">
        <v>36</v>
      </c>
      <c r="K10" s="328" t="s">
        <v>35</v>
      </c>
      <c r="L10" s="323"/>
      <c r="M10" s="344" t="s">
        <v>35</v>
      </c>
      <c r="N10" s="345" t="s">
        <v>35</v>
      </c>
      <c r="O10" s="332" t="s">
        <v>35</v>
      </c>
      <c r="P10" s="333" t="s">
        <v>35</v>
      </c>
      <c r="Q10" s="693"/>
      <c r="R10" s="176" t="s">
        <v>36</v>
      </c>
      <c r="S10" s="162" t="s">
        <v>36</v>
      </c>
      <c r="T10" s="177" t="s">
        <v>36</v>
      </c>
    </row>
    <row r="11" spans="1:20" s="302" customFormat="1" ht="28.5" customHeight="1">
      <c r="A11" s="54"/>
      <c r="B11" s="63"/>
      <c r="C11" s="451" t="s">
        <v>578</v>
      </c>
      <c r="D11" s="558"/>
      <c r="E11" s="66"/>
      <c r="F11" s="62"/>
      <c r="G11" s="100"/>
      <c r="H11" s="280"/>
      <c r="I11" s="62"/>
      <c r="J11" s="99"/>
      <c r="K11" s="281"/>
      <c r="L11" s="282"/>
      <c r="M11" s="346"/>
      <c r="N11" s="347"/>
      <c r="O11" s="117"/>
      <c r="P11" s="283"/>
      <c r="Q11" s="694"/>
      <c r="R11" s="173"/>
      <c r="S11" s="174"/>
      <c r="T11" s="175"/>
    </row>
    <row r="12" spans="1:20" s="302" customFormat="1" ht="28.5" customHeight="1">
      <c r="A12" s="127" t="s">
        <v>613</v>
      </c>
      <c r="B12" s="63">
        <v>1</v>
      </c>
      <c r="C12" s="128" t="s">
        <v>598</v>
      </c>
      <c r="D12" s="558">
        <v>12.9</v>
      </c>
      <c r="E12" s="66">
        <f>VLOOKUP(C12,Summary!$B$30:$AK$475,5,FALSE)</f>
        <v>13</v>
      </c>
      <c r="F12" s="62">
        <f>E12*D12</f>
        <v>167.70000000000002</v>
      </c>
      <c r="G12" s="100"/>
      <c r="H12" s="280"/>
      <c r="I12" s="62"/>
      <c r="J12" s="99">
        <f>+E12-H12</f>
        <v>13</v>
      </c>
      <c r="K12" s="281">
        <f>+J12*D12</f>
        <v>167.70000000000002</v>
      </c>
      <c r="L12" s="282"/>
      <c r="M12" s="346">
        <f>SUMIF(DATABASE!$L$3:$L$26,'LOK LOK '!C12,DATABASE!$M$3:$M$26)</f>
        <v>4.41</v>
      </c>
      <c r="N12" s="347">
        <f>+M12*J12</f>
        <v>57.33</v>
      </c>
      <c r="O12" s="117">
        <f>+M12</f>
        <v>4.41</v>
      </c>
      <c r="P12" s="283">
        <f>+O12*H12</f>
        <v>0</v>
      </c>
      <c r="Q12" s="694"/>
      <c r="R12" s="167" t="s">
        <v>53</v>
      </c>
      <c r="S12" s="168">
        <v>1</v>
      </c>
      <c r="T12" s="169">
        <f>+S12*E12</f>
        <v>13</v>
      </c>
    </row>
    <row r="13" spans="1:20" s="302" customFormat="1" ht="28.5" customHeight="1">
      <c r="A13" s="127" t="s">
        <v>614</v>
      </c>
      <c r="B13" s="63">
        <f t="shared" ref="B13:B30" si="0">+B12+1</f>
        <v>2</v>
      </c>
      <c r="C13" s="128" t="s">
        <v>537</v>
      </c>
      <c r="D13" s="558">
        <v>12.9</v>
      </c>
      <c r="E13" s="66">
        <f>VLOOKUP(C13,Summary!$B$30:$AK$475,5,FALSE)</f>
        <v>1</v>
      </c>
      <c r="F13" s="62">
        <f t="shared" ref="F13:F30" si="1">E13*D13</f>
        <v>12.9</v>
      </c>
      <c r="G13" s="100"/>
      <c r="H13" s="280"/>
      <c r="I13" s="62"/>
      <c r="J13" s="99">
        <f t="shared" ref="J13:J30" si="2">+E13-H13</f>
        <v>1</v>
      </c>
      <c r="K13" s="281">
        <f t="shared" ref="K13:K30" si="3">+J13*D13</f>
        <v>12.9</v>
      </c>
      <c r="L13" s="282"/>
      <c r="M13" s="346">
        <f>SUMIF(DATABASE!$L$3:$L$26,'LOK LOK '!C13,DATABASE!$M$3:$M$26)</f>
        <v>4.43</v>
      </c>
      <c r="N13" s="347">
        <f t="shared" ref="N13:N30" si="4">+M13*J13</f>
        <v>4.43</v>
      </c>
      <c r="O13" s="117">
        <f t="shared" ref="O13:O30" si="5">+M13</f>
        <v>4.43</v>
      </c>
      <c r="P13" s="283">
        <f t="shared" ref="P13:P30" si="6">+O13*H13</f>
        <v>0</v>
      </c>
      <c r="Q13" s="694"/>
      <c r="R13" s="167" t="s">
        <v>53</v>
      </c>
      <c r="S13" s="168">
        <v>1</v>
      </c>
      <c r="T13" s="169">
        <f t="shared" ref="T13:T21" si="7">+S13*E13</f>
        <v>1</v>
      </c>
    </row>
    <row r="14" spans="1:20" s="302" customFormat="1" ht="28.5" customHeight="1">
      <c r="A14" s="127" t="s">
        <v>613</v>
      </c>
      <c r="B14" s="63">
        <f t="shared" si="0"/>
        <v>3</v>
      </c>
      <c r="C14" s="128" t="s">
        <v>538</v>
      </c>
      <c r="D14" s="558">
        <v>12.9</v>
      </c>
      <c r="E14" s="66">
        <f>VLOOKUP(C14,Summary!$B$30:$AK$475,5,FALSE)</f>
        <v>10</v>
      </c>
      <c r="F14" s="62">
        <f t="shared" si="1"/>
        <v>129</v>
      </c>
      <c r="G14" s="100"/>
      <c r="H14" s="280"/>
      <c r="I14" s="62"/>
      <c r="J14" s="99">
        <f t="shared" si="2"/>
        <v>10</v>
      </c>
      <c r="K14" s="281">
        <f t="shared" si="3"/>
        <v>129</v>
      </c>
      <c r="L14" s="282"/>
      <c r="M14" s="346">
        <f>SUMIF(DATABASE!$L$3:$L$26,'LOK LOK '!C14,DATABASE!$M$3:$M$26)</f>
        <v>4.75</v>
      </c>
      <c r="N14" s="347">
        <f t="shared" si="4"/>
        <v>47.5</v>
      </c>
      <c r="O14" s="117">
        <f t="shared" si="5"/>
        <v>4.75</v>
      </c>
      <c r="P14" s="283">
        <f t="shared" si="6"/>
        <v>0</v>
      </c>
      <c r="Q14" s="694"/>
      <c r="R14" s="167" t="s">
        <v>53</v>
      </c>
      <c r="S14" s="168">
        <v>1</v>
      </c>
      <c r="T14" s="169">
        <f t="shared" si="7"/>
        <v>10</v>
      </c>
    </row>
    <row r="15" spans="1:20" s="302" customFormat="1" ht="28.5" customHeight="1">
      <c r="A15" s="127" t="s">
        <v>615</v>
      </c>
      <c r="B15" s="63">
        <f t="shared" si="0"/>
        <v>4</v>
      </c>
      <c r="C15" s="128" t="s">
        <v>599</v>
      </c>
      <c r="D15" s="558">
        <v>12.9</v>
      </c>
      <c r="E15" s="66">
        <f>VLOOKUP(C15,Summary!$B$30:$AK$475,5,FALSE)</f>
        <v>7</v>
      </c>
      <c r="F15" s="62">
        <f t="shared" si="1"/>
        <v>90.3</v>
      </c>
      <c r="G15" s="100"/>
      <c r="H15" s="280"/>
      <c r="I15" s="62"/>
      <c r="J15" s="99">
        <f t="shared" si="2"/>
        <v>7</v>
      </c>
      <c r="K15" s="281">
        <f t="shared" si="3"/>
        <v>90.3</v>
      </c>
      <c r="L15" s="282"/>
      <c r="M15" s="346">
        <f>SUMIF(DATABASE!$L$3:$L$26,'LOK LOK '!C15,DATABASE!$M$3:$M$26)</f>
        <v>5.98</v>
      </c>
      <c r="N15" s="347">
        <f t="shared" si="4"/>
        <v>41.86</v>
      </c>
      <c r="O15" s="117">
        <f t="shared" si="5"/>
        <v>5.98</v>
      </c>
      <c r="P15" s="283">
        <f t="shared" si="6"/>
        <v>0</v>
      </c>
      <c r="Q15" s="694"/>
      <c r="R15" s="167" t="s">
        <v>53</v>
      </c>
      <c r="S15" s="168">
        <v>1</v>
      </c>
      <c r="T15" s="169">
        <f t="shared" si="7"/>
        <v>7</v>
      </c>
    </row>
    <row r="16" spans="1:20" s="302" customFormat="1" ht="28.5" customHeight="1">
      <c r="A16" s="127" t="s">
        <v>616</v>
      </c>
      <c r="B16" s="63">
        <f t="shared" si="0"/>
        <v>5</v>
      </c>
      <c r="C16" s="128" t="s">
        <v>600</v>
      </c>
      <c r="D16" s="558">
        <v>12.9</v>
      </c>
      <c r="E16" s="66">
        <f>VLOOKUP(C16,Summary!$B$30:$AK$475,5,FALSE)</f>
        <v>1</v>
      </c>
      <c r="F16" s="62">
        <f t="shared" si="1"/>
        <v>12.9</v>
      </c>
      <c r="G16" s="100"/>
      <c r="H16" s="280"/>
      <c r="I16" s="62"/>
      <c r="J16" s="99">
        <f t="shared" si="2"/>
        <v>1</v>
      </c>
      <c r="K16" s="281">
        <f t="shared" si="3"/>
        <v>12.9</v>
      </c>
      <c r="L16" s="282"/>
      <c r="M16" s="346">
        <f>SUMIF(DATABASE!$L$3:$L$26,'LOK LOK '!C16,DATABASE!$M$3:$M$26)</f>
        <v>4.32</v>
      </c>
      <c r="N16" s="347">
        <f t="shared" si="4"/>
        <v>4.32</v>
      </c>
      <c r="O16" s="117">
        <f t="shared" si="5"/>
        <v>4.32</v>
      </c>
      <c r="P16" s="283">
        <f t="shared" si="6"/>
        <v>0</v>
      </c>
      <c r="Q16" s="694"/>
      <c r="R16" s="167" t="s">
        <v>371</v>
      </c>
      <c r="S16" s="168">
        <v>1</v>
      </c>
      <c r="T16" s="169">
        <f t="shared" si="7"/>
        <v>1</v>
      </c>
    </row>
    <row r="17" spans="1:22" s="302" customFormat="1" ht="28.5" customHeight="1">
      <c r="A17" s="127" t="s">
        <v>617</v>
      </c>
      <c r="B17" s="63">
        <f t="shared" si="0"/>
        <v>6</v>
      </c>
      <c r="C17" s="128" t="s">
        <v>601</v>
      </c>
      <c r="D17" s="558">
        <v>12.9</v>
      </c>
      <c r="E17" s="66">
        <f>VLOOKUP(C17,Summary!$B$30:$AK$475,5,FALSE)</f>
        <v>2</v>
      </c>
      <c r="F17" s="62">
        <f t="shared" si="1"/>
        <v>25.8</v>
      </c>
      <c r="G17" s="100"/>
      <c r="H17" s="280"/>
      <c r="I17" s="62"/>
      <c r="J17" s="99">
        <f t="shared" si="2"/>
        <v>2</v>
      </c>
      <c r="K17" s="281">
        <f t="shared" si="3"/>
        <v>25.8</v>
      </c>
      <c r="L17" s="282"/>
      <c r="M17" s="346">
        <f>SUMIF(DATABASE!$L$3:$L$26,'LOK LOK '!C17,DATABASE!$M$3:$M$26)</f>
        <v>2.1</v>
      </c>
      <c r="N17" s="347">
        <f t="shared" si="4"/>
        <v>4.2</v>
      </c>
      <c r="O17" s="117">
        <f t="shared" si="5"/>
        <v>2.1</v>
      </c>
      <c r="P17" s="283">
        <f t="shared" si="6"/>
        <v>0</v>
      </c>
      <c r="Q17" s="694"/>
      <c r="R17" s="173"/>
      <c r="S17" s="174"/>
      <c r="T17" s="175"/>
    </row>
    <row r="18" spans="1:22" s="302" customFormat="1" ht="28.5" customHeight="1">
      <c r="A18" s="127" t="s">
        <v>364</v>
      </c>
      <c r="B18" s="63">
        <f t="shared" si="0"/>
        <v>7</v>
      </c>
      <c r="C18" s="128" t="s">
        <v>602</v>
      </c>
      <c r="D18" s="558">
        <v>12.9</v>
      </c>
      <c r="E18" s="66">
        <f>VLOOKUP(C18,Summary!$B$30:$AK$475,5,FALSE)</f>
        <v>4</v>
      </c>
      <c r="F18" s="62">
        <f t="shared" si="1"/>
        <v>51.6</v>
      </c>
      <c r="G18" s="100"/>
      <c r="H18" s="280"/>
      <c r="I18" s="62"/>
      <c r="J18" s="99">
        <f t="shared" si="2"/>
        <v>4</v>
      </c>
      <c r="K18" s="281">
        <f t="shared" si="3"/>
        <v>51.6</v>
      </c>
      <c r="L18" s="282"/>
      <c r="M18" s="346">
        <f>SUMIF(DATABASE!$L$3:$L$26,'LOK LOK '!C18,DATABASE!$M$3:$M$26)</f>
        <v>4.9400000000000004</v>
      </c>
      <c r="N18" s="347">
        <f t="shared" si="4"/>
        <v>19.760000000000002</v>
      </c>
      <c r="O18" s="117">
        <f t="shared" si="5"/>
        <v>4.9400000000000004</v>
      </c>
      <c r="P18" s="283">
        <f t="shared" si="6"/>
        <v>0</v>
      </c>
      <c r="Q18" s="694"/>
      <c r="R18" s="167" t="s">
        <v>53</v>
      </c>
      <c r="S18" s="168">
        <v>1</v>
      </c>
      <c r="T18" s="169">
        <f t="shared" si="7"/>
        <v>4</v>
      </c>
    </row>
    <row r="19" spans="1:22" s="302" customFormat="1" ht="28.5" customHeight="1">
      <c r="A19" s="127" t="s">
        <v>618</v>
      </c>
      <c r="B19" s="63">
        <f t="shared" si="0"/>
        <v>8</v>
      </c>
      <c r="C19" s="128" t="s">
        <v>539</v>
      </c>
      <c r="D19" s="558">
        <v>9.9</v>
      </c>
      <c r="E19" s="66">
        <f>VLOOKUP(C19,Summary!$B$30:$AK$475,5,FALSE)</f>
        <v>4</v>
      </c>
      <c r="F19" s="62">
        <f t="shared" si="1"/>
        <v>39.6</v>
      </c>
      <c r="G19" s="100"/>
      <c r="H19" s="280"/>
      <c r="I19" s="62"/>
      <c r="J19" s="99">
        <f t="shared" si="2"/>
        <v>4</v>
      </c>
      <c r="K19" s="281">
        <f t="shared" si="3"/>
        <v>39.6</v>
      </c>
      <c r="L19" s="282"/>
      <c r="M19" s="346">
        <f>SUMIF(DATABASE!$L$3:$L$26,'LOK LOK '!C19,DATABASE!$M$3:$M$26)</f>
        <v>3.29</v>
      </c>
      <c r="N19" s="347">
        <f t="shared" si="4"/>
        <v>13.16</v>
      </c>
      <c r="O19" s="117">
        <f t="shared" si="5"/>
        <v>3.29</v>
      </c>
      <c r="P19" s="283">
        <f t="shared" si="6"/>
        <v>0</v>
      </c>
      <c r="Q19" s="694"/>
      <c r="R19" s="167" t="s">
        <v>53</v>
      </c>
      <c r="S19" s="168">
        <v>0.66</v>
      </c>
      <c r="T19" s="169">
        <f t="shared" si="7"/>
        <v>2.64</v>
      </c>
    </row>
    <row r="20" spans="1:22" s="302" customFormat="1" ht="28.5" customHeight="1">
      <c r="A20" s="127" t="s">
        <v>619</v>
      </c>
      <c r="B20" s="63">
        <f t="shared" si="0"/>
        <v>9</v>
      </c>
      <c r="C20" s="128" t="s">
        <v>540</v>
      </c>
      <c r="D20" s="558">
        <v>9.9</v>
      </c>
      <c r="E20" s="66">
        <f>VLOOKUP(C20,Summary!$B$30:$AK$475,5,FALSE)</f>
        <v>5</v>
      </c>
      <c r="F20" s="62">
        <f t="shared" si="1"/>
        <v>49.5</v>
      </c>
      <c r="G20" s="100"/>
      <c r="H20" s="280"/>
      <c r="I20" s="62"/>
      <c r="J20" s="99">
        <f t="shared" si="2"/>
        <v>5</v>
      </c>
      <c r="K20" s="281">
        <f t="shared" si="3"/>
        <v>49.5</v>
      </c>
      <c r="L20" s="282"/>
      <c r="M20" s="346">
        <f>SUMIF(DATABASE!$L$3:$L$26,'LOK LOK '!C20,DATABASE!$M$3:$M$26)</f>
        <v>3.02</v>
      </c>
      <c r="N20" s="347">
        <f t="shared" si="4"/>
        <v>15.1</v>
      </c>
      <c r="O20" s="117">
        <f t="shared" si="5"/>
        <v>3.02</v>
      </c>
      <c r="P20" s="283">
        <f t="shared" si="6"/>
        <v>0</v>
      </c>
      <c r="Q20" s="694"/>
      <c r="R20" s="167" t="s">
        <v>53</v>
      </c>
      <c r="S20" s="168">
        <v>0.66</v>
      </c>
      <c r="T20" s="169">
        <f t="shared" si="7"/>
        <v>3.3000000000000003</v>
      </c>
      <c r="V20" s="1191"/>
    </row>
    <row r="21" spans="1:22" s="302" customFormat="1" ht="28.5" customHeight="1">
      <c r="A21" s="127" t="s">
        <v>620</v>
      </c>
      <c r="B21" s="63">
        <f t="shared" si="0"/>
        <v>10</v>
      </c>
      <c r="C21" s="128" t="s">
        <v>541</v>
      </c>
      <c r="D21" s="558">
        <v>9.9</v>
      </c>
      <c r="E21" s="66">
        <f>VLOOKUP(C21,Summary!$B$30:$AK$475,5,FALSE)</f>
        <v>1</v>
      </c>
      <c r="F21" s="62">
        <f t="shared" si="1"/>
        <v>9.9</v>
      </c>
      <c r="G21" s="100"/>
      <c r="H21" s="280"/>
      <c r="I21" s="370"/>
      <c r="J21" s="99">
        <f t="shared" si="2"/>
        <v>1</v>
      </c>
      <c r="K21" s="281">
        <f t="shared" si="3"/>
        <v>9.9</v>
      </c>
      <c r="L21" s="282"/>
      <c r="M21" s="346">
        <f>SUMIF(DATABASE!$L$3:$L$26,'LOK LOK '!C21,DATABASE!$M$3:$M$26)</f>
        <v>3.45</v>
      </c>
      <c r="N21" s="347">
        <f t="shared" si="4"/>
        <v>3.45</v>
      </c>
      <c r="O21" s="117">
        <f t="shared" si="5"/>
        <v>3.45</v>
      </c>
      <c r="P21" s="283">
        <f t="shared" si="6"/>
        <v>0</v>
      </c>
      <c r="Q21" s="694"/>
      <c r="R21" s="167" t="s">
        <v>53</v>
      </c>
      <c r="S21" s="168">
        <v>0.66</v>
      </c>
      <c r="T21" s="169">
        <f t="shared" si="7"/>
        <v>0.66</v>
      </c>
    </row>
    <row r="22" spans="1:22" s="53" customFormat="1" ht="28.5" customHeight="1">
      <c r="A22" s="127" t="s">
        <v>621</v>
      </c>
      <c r="B22" s="63">
        <f t="shared" si="0"/>
        <v>11</v>
      </c>
      <c r="C22" s="128" t="s">
        <v>542</v>
      </c>
      <c r="D22" s="558">
        <v>9.9</v>
      </c>
      <c r="E22" s="66">
        <f>VLOOKUP(C22,Summary!$B$30:$AK$475,5,FALSE)</f>
        <v>8</v>
      </c>
      <c r="F22" s="62">
        <f t="shared" si="1"/>
        <v>79.2</v>
      </c>
      <c r="G22" s="100"/>
      <c r="H22" s="280"/>
      <c r="I22" s="62"/>
      <c r="J22" s="99">
        <f t="shared" si="2"/>
        <v>8</v>
      </c>
      <c r="K22" s="281">
        <f t="shared" si="3"/>
        <v>79.2</v>
      </c>
      <c r="L22" s="282"/>
      <c r="M22" s="346">
        <f>SUMIF(DATABASE!$L$3:$L$26,'LOK LOK '!C22,DATABASE!$M$3:$M$26)</f>
        <v>3.32</v>
      </c>
      <c r="N22" s="347">
        <f t="shared" si="4"/>
        <v>26.56</v>
      </c>
      <c r="O22" s="117">
        <f t="shared" si="5"/>
        <v>3.32</v>
      </c>
      <c r="P22" s="283">
        <f t="shared" si="6"/>
        <v>0</v>
      </c>
      <c r="Q22" s="694"/>
      <c r="R22" s="167" t="s">
        <v>53</v>
      </c>
      <c r="S22" s="168">
        <v>0.66</v>
      </c>
      <c r="T22" s="169">
        <f>+S22*E22</f>
        <v>5.28</v>
      </c>
    </row>
    <row r="23" spans="1:22" s="53" customFormat="1" ht="28.5" customHeight="1">
      <c r="A23" s="127" t="s">
        <v>622</v>
      </c>
      <c r="B23" s="63">
        <f t="shared" si="0"/>
        <v>12</v>
      </c>
      <c r="C23" s="128" t="s">
        <v>543</v>
      </c>
      <c r="D23" s="558">
        <v>9.9</v>
      </c>
      <c r="E23" s="66">
        <f>VLOOKUP(C23,Summary!$B$30:$AK$475,5,FALSE)</f>
        <v>7</v>
      </c>
      <c r="F23" s="62">
        <f t="shared" si="1"/>
        <v>69.3</v>
      </c>
      <c r="G23" s="100"/>
      <c r="H23" s="280"/>
      <c r="I23" s="62"/>
      <c r="J23" s="99">
        <f t="shared" si="2"/>
        <v>7</v>
      </c>
      <c r="K23" s="281">
        <f t="shared" si="3"/>
        <v>69.3</v>
      </c>
      <c r="L23" s="282"/>
      <c r="M23" s="346">
        <f>SUMIF(DATABASE!$L$3:$L$26,'LOK LOK '!C23,DATABASE!$M$3:$M$26)</f>
        <v>3.16</v>
      </c>
      <c r="N23" s="347">
        <f t="shared" si="4"/>
        <v>22.12</v>
      </c>
      <c r="O23" s="117">
        <f t="shared" si="5"/>
        <v>3.16</v>
      </c>
      <c r="P23" s="283">
        <f t="shared" si="6"/>
        <v>0</v>
      </c>
      <c r="Q23" s="694"/>
      <c r="R23" s="167"/>
      <c r="S23" s="168"/>
      <c r="T23" s="169"/>
    </row>
    <row r="24" spans="1:22" s="53" customFormat="1" ht="28.5" customHeight="1">
      <c r="A24" s="127" t="s">
        <v>623</v>
      </c>
      <c r="B24" s="63">
        <f t="shared" si="0"/>
        <v>13</v>
      </c>
      <c r="C24" s="128" t="s">
        <v>603</v>
      </c>
      <c r="D24" s="558">
        <v>9.9</v>
      </c>
      <c r="E24" s="66">
        <f>VLOOKUP(C24,Summary!$B$30:$AK$475,5,FALSE)</f>
        <v>2</v>
      </c>
      <c r="F24" s="62">
        <f t="shared" si="1"/>
        <v>19.8</v>
      </c>
      <c r="G24" s="100"/>
      <c r="H24" s="280"/>
      <c r="I24" s="62"/>
      <c r="J24" s="99">
        <f t="shared" si="2"/>
        <v>2</v>
      </c>
      <c r="K24" s="281">
        <f t="shared" si="3"/>
        <v>19.8</v>
      </c>
      <c r="L24" s="282"/>
      <c r="M24" s="346">
        <f>SUMIF(DATABASE!$L$3:$L$26,'LOK LOK '!C24,DATABASE!$M$3:$M$26)</f>
        <v>2.41</v>
      </c>
      <c r="N24" s="347">
        <f t="shared" si="4"/>
        <v>4.82</v>
      </c>
      <c r="O24" s="117">
        <f t="shared" si="5"/>
        <v>2.41</v>
      </c>
      <c r="P24" s="283">
        <f t="shared" si="6"/>
        <v>0</v>
      </c>
      <c r="Q24" s="694"/>
      <c r="R24" s="179"/>
      <c r="S24" s="168"/>
      <c r="T24" s="169"/>
    </row>
    <row r="25" spans="1:22" s="53" customFormat="1" ht="28.5" customHeight="1">
      <c r="A25" s="687" t="s">
        <v>696</v>
      </c>
      <c r="B25" s="63">
        <f t="shared" si="0"/>
        <v>14</v>
      </c>
      <c r="C25" s="128" t="s">
        <v>604</v>
      </c>
      <c r="D25" s="558">
        <v>9.9</v>
      </c>
      <c r="E25" s="66">
        <f>VLOOKUP(C25,Summary!$B$30:$AK$475,5,FALSE)</f>
        <v>1</v>
      </c>
      <c r="F25" s="62">
        <f t="shared" si="1"/>
        <v>9.9</v>
      </c>
      <c r="G25" s="100"/>
      <c r="H25" s="280"/>
      <c r="I25" s="62"/>
      <c r="J25" s="99">
        <f t="shared" si="2"/>
        <v>1</v>
      </c>
      <c r="K25" s="281">
        <f t="shared" si="3"/>
        <v>9.9</v>
      </c>
      <c r="L25" s="282"/>
      <c r="M25" s="346">
        <f>SUMIF(DATABASE!$L$3:$L$26,'LOK LOK '!C25,DATABASE!$M$3:$M$26)</f>
        <v>2.8</v>
      </c>
      <c r="N25" s="347">
        <f t="shared" si="4"/>
        <v>2.8</v>
      </c>
      <c r="O25" s="117">
        <f t="shared" si="5"/>
        <v>2.8</v>
      </c>
      <c r="P25" s="283">
        <f t="shared" si="6"/>
        <v>0</v>
      </c>
      <c r="Q25" s="694"/>
      <c r="R25" s="179"/>
      <c r="S25" s="168"/>
      <c r="T25" s="169"/>
    </row>
    <row r="26" spans="1:22" s="53" customFormat="1" ht="28.5" customHeight="1">
      <c r="A26" s="127" t="s">
        <v>624</v>
      </c>
      <c r="B26" s="63">
        <f t="shared" si="0"/>
        <v>15</v>
      </c>
      <c r="C26" s="128" t="s">
        <v>544</v>
      </c>
      <c r="D26" s="558">
        <v>9.9</v>
      </c>
      <c r="E26" s="66">
        <f>VLOOKUP(C26,Summary!$B$30:$AK$475,5,FALSE)</f>
        <v>2</v>
      </c>
      <c r="F26" s="62">
        <f t="shared" si="1"/>
        <v>19.8</v>
      </c>
      <c r="G26" s="100"/>
      <c r="H26" s="280"/>
      <c r="I26" s="62"/>
      <c r="J26" s="99">
        <f t="shared" si="2"/>
        <v>2</v>
      </c>
      <c r="K26" s="281">
        <f t="shared" si="3"/>
        <v>19.8</v>
      </c>
      <c r="L26" s="282"/>
      <c r="M26" s="346">
        <f>SUMIF(DATABASE!$L$3:$L$26,'LOK LOK '!C26,DATABASE!$M$3:$M$26)</f>
        <v>2.08</v>
      </c>
      <c r="N26" s="347">
        <f t="shared" si="4"/>
        <v>4.16</v>
      </c>
      <c r="O26" s="117">
        <f t="shared" si="5"/>
        <v>2.08</v>
      </c>
      <c r="P26" s="283">
        <f t="shared" si="6"/>
        <v>0</v>
      </c>
      <c r="Q26" s="694"/>
      <c r="R26" s="173"/>
      <c r="S26" s="174"/>
      <c r="T26" s="175"/>
    </row>
    <row r="27" spans="1:22" s="53" customFormat="1" ht="28.5" customHeight="1">
      <c r="A27" s="53" t="s">
        <v>625</v>
      </c>
      <c r="B27" s="63">
        <f t="shared" si="0"/>
        <v>16</v>
      </c>
      <c r="C27" s="376" t="s">
        <v>605</v>
      </c>
      <c r="D27" s="558">
        <v>9.9</v>
      </c>
      <c r="E27" s="66">
        <f>VLOOKUP(C27,Summary!$B$30:$AK$475,5,FALSE)</f>
        <v>8</v>
      </c>
      <c r="F27" s="62">
        <f t="shared" si="1"/>
        <v>79.2</v>
      </c>
      <c r="G27" s="100"/>
      <c r="H27" s="280"/>
      <c r="I27" s="62"/>
      <c r="J27" s="99">
        <f t="shared" si="2"/>
        <v>8</v>
      </c>
      <c r="K27" s="281">
        <f t="shared" si="3"/>
        <v>79.2</v>
      </c>
      <c r="L27" s="282"/>
      <c r="M27" s="346">
        <f>SUMIF(DATABASE!$L$3:$L$26,'LOK LOK '!C27,DATABASE!$M$3:$M$26)</f>
        <v>2.3199999999999998</v>
      </c>
      <c r="N27" s="347">
        <f t="shared" si="4"/>
        <v>18.559999999999999</v>
      </c>
      <c r="O27" s="117">
        <f t="shared" si="5"/>
        <v>2.3199999999999998</v>
      </c>
      <c r="P27" s="283">
        <f t="shared" si="6"/>
        <v>0</v>
      </c>
      <c r="Q27" s="694"/>
      <c r="R27" s="167" t="s">
        <v>58</v>
      </c>
      <c r="S27" s="168">
        <v>1.5</v>
      </c>
      <c r="T27" s="169">
        <f>+S27*E27</f>
        <v>12</v>
      </c>
    </row>
    <row r="28" spans="1:22" s="53" customFormat="1" ht="28.5" customHeight="1">
      <c r="A28" s="53" t="s">
        <v>626</v>
      </c>
      <c r="B28" s="63">
        <f t="shared" si="0"/>
        <v>17</v>
      </c>
      <c r="C28" s="376" t="s">
        <v>545</v>
      </c>
      <c r="D28" s="558">
        <v>9.9</v>
      </c>
      <c r="E28" s="66">
        <f>VLOOKUP(C28,Summary!$B$30:$AK$475,5,FALSE)</f>
        <v>0</v>
      </c>
      <c r="F28" s="62">
        <f t="shared" si="1"/>
        <v>0</v>
      </c>
      <c r="G28" s="100"/>
      <c r="H28" s="280"/>
      <c r="I28" s="62"/>
      <c r="J28" s="99">
        <f t="shared" si="2"/>
        <v>0</v>
      </c>
      <c r="K28" s="281">
        <f t="shared" si="3"/>
        <v>0</v>
      </c>
      <c r="L28" s="282"/>
      <c r="M28" s="346">
        <f>SUMIF(DATABASE!$L$3:$L$26,'LOK LOK '!C28,DATABASE!$M$3:$M$26)</f>
        <v>1.6</v>
      </c>
      <c r="N28" s="347">
        <f t="shared" si="4"/>
        <v>0</v>
      </c>
      <c r="O28" s="117">
        <f t="shared" si="5"/>
        <v>1.6</v>
      </c>
      <c r="P28" s="283">
        <f t="shared" si="6"/>
        <v>0</v>
      </c>
      <c r="Q28" s="694"/>
      <c r="R28" s="173"/>
      <c r="S28" s="174"/>
      <c r="T28" s="175"/>
    </row>
    <row r="29" spans="1:22" s="53" customFormat="1" ht="28.5" customHeight="1">
      <c r="A29" s="53" t="s">
        <v>627</v>
      </c>
      <c r="B29" s="63">
        <f t="shared" si="0"/>
        <v>18</v>
      </c>
      <c r="C29" s="376" t="s">
        <v>606</v>
      </c>
      <c r="D29" s="558">
        <v>9.9</v>
      </c>
      <c r="E29" s="66">
        <f>VLOOKUP(C29,Summary!$B$30:$AK$475,5,FALSE)</f>
        <v>0</v>
      </c>
      <c r="F29" s="62">
        <f t="shared" si="1"/>
        <v>0</v>
      </c>
      <c r="G29" s="100"/>
      <c r="H29" s="280"/>
      <c r="I29" s="62"/>
      <c r="J29" s="99">
        <f t="shared" si="2"/>
        <v>0</v>
      </c>
      <c r="K29" s="281">
        <f t="shared" si="3"/>
        <v>0</v>
      </c>
      <c r="L29" s="282"/>
      <c r="M29" s="346">
        <f>SUMIF(DATABASE!$L$3:$L$26,'LOK LOK '!C29,DATABASE!$M$3:$M$26)</f>
        <v>4.71</v>
      </c>
      <c r="N29" s="347">
        <f t="shared" si="4"/>
        <v>0</v>
      </c>
      <c r="O29" s="117">
        <f t="shared" si="5"/>
        <v>4.71</v>
      </c>
      <c r="P29" s="283">
        <f t="shared" si="6"/>
        <v>0</v>
      </c>
      <c r="Q29" s="694"/>
      <c r="R29" s="167"/>
      <c r="S29" s="168"/>
      <c r="T29" s="169"/>
    </row>
    <row r="30" spans="1:22" s="53" customFormat="1" ht="28.5" customHeight="1">
      <c r="A30" s="53" t="s">
        <v>628</v>
      </c>
      <c r="B30" s="63">
        <f t="shared" si="0"/>
        <v>19</v>
      </c>
      <c r="C30" s="376" t="s">
        <v>546</v>
      </c>
      <c r="D30" s="558">
        <v>9.9</v>
      </c>
      <c r="E30" s="66">
        <f>VLOOKUP(C30,Summary!$B$30:$AK$475,5,FALSE)</f>
        <v>3</v>
      </c>
      <c r="F30" s="62">
        <f t="shared" si="1"/>
        <v>29.700000000000003</v>
      </c>
      <c r="G30" s="100"/>
      <c r="H30" s="280"/>
      <c r="I30" s="62"/>
      <c r="J30" s="99">
        <f t="shared" si="2"/>
        <v>3</v>
      </c>
      <c r="K30" s="281">
        <f t="shared" si="3"/>
        <v>29.700000000000003</v>
      </c>
      <c r="L30" s="282"/>
      <c r="M30" s="346">
        <f>SUMIF(DATABASE!$L$3:$L$26,'LOK LOK '!C30,DATABASE!$M$3:$M$26)</f>
        <v>3.54</v>
      </c>
      <c r="N30" s="347">
        <f t="shared" si="4"/>
        <v>10.620000000000001</v>
      </c>
      <c r="O30" s="117">
        <f t="shared" si="5"/>
        <v>3.54</v>
      </c>
      <c r="P30" s="283">
        <f t="shared" si="6"/>
        <v>0</v>
      </c>
      <c r="Q30" s="694"/>
      <c r="R30" s="167" t="s">
        <v>53</v>
      </c>
      <c r="S30" s="168">
        <v>0.66</v>
      </c>
      <c r="T30" s="169">
        <f>+S30*E30</f>
        <v>1.98</v>
      </c>
    </row>
    <row r="31" spans="1:22" s="53" customFormat="1" ht="28.5" customHeight="1">
      <c r="B31" s="63"/>
      <c r="C31" s="376"/>
      <c r="D31" s="558"/>
      <c r="E31" s="66"/>
      <c r="F31" s="62"/>
      <c r="G31" s="100"/>
      <c r="H31" s="280"/>
      <c r="I31" s="62"/>
      <c r="J31" s="99"/>
      <c r="K31" s="281"/>
      <c r="L31" s="282"/>
      <c r="M31" s="346"/>
      <c r="N31" s="347"/>
      <c r="O31" s="117"/>
      <c r="P31" s="283"/>
      <c r="Q31" s="694"/>
      <c r="R31" s="173"/>
      <c r="S31" s="174"/>
      <c r="T31" s="175"/>
    </row>
    <row r="32" spans="1:22" s="302" customFormat="1" ht="28.5" customHeight="1">
      <c r="A32" s="54"/>
      <c r="B32" s="63"/>
      <c r="C32" s="451" t="s">
        <v>579</v>
      </c>
      <c r="D32" s="558"/>
      <c r="E32" s="66"/>
      <c r="F32" s="62"/>
      <c r="G32" s="100"/>
      <c r="H32" s="280"/>
      <c r="I32" s="62"/>
      <c r="J32" s="99"/>
      <c r="K32" s="281"/>
      <c r="L32" s="282"/>
      <c r="M32" s="346"/>
      <c r="N32" s="347"/>
      <c r="O32" s="117"/>
      <c r="P32" s="283"/>
      <c r="Q32" s="694"/>
      <c r="R32" s="173"/>
      <c r="S32" s="174"/>
      <c r="T32" s="175"/>
    </row>
    <row r="33" spans="1:20" s="53" customFormat="1" ht="28.5" customHeight="1">
      <c r="B33" s="63">
        <v>1</v>
      </c>
      <c r="C33" s="553"/>
      <c r="D33" s="558"/>
      <c r="E33" s="66"/>
      <c r="F33" s="62"/>
      <c r="G33" s="100"/>
      <c r="H33" s="280"/>
      <c r="I33" s="62"/>
      <c r="J33" s="99"/>
      <c r="K33" s="281"/>
      <c r="L33" s="282"/>
      <c r="M33" s="346"/>
      <c r="N33" s="347"/>
      <c r="O33" s="117"/>
      <c r="P33" s="283"/>
      <c r="Q33" s="695"/>
      <c r="R33" s="386"/>
      <c r="S33" s="385"/>
      <c r="T33" s="169"/>
    </row>
    <row r="34" spans="1:20" s="53" customFormat="1" ht="28.5" customHeight="1">
      <c r="B34" s="63">
        <f t="shared" ref="B34:B39" si="8">+B33+1</f>
        <v>2</v>
      </c>
      <c r="C34" s="553"/>
      <c r="D34" s="558"/>
      <c r="E34" s="66"/>
      <c r="F34" s="62"/>
      <c r="G34" s="100"/>
      <c r="H34" s="280"/>
      <c r="I34" s="62"/>
      <c r="J34" s="99"/>
      <c r="K34" s="281"/>
      <c r="L34" s="282"/>
      <c r="M34" s="346"/>
      <c r="N34" s="347"/>
      <c r="O34" s="117"/>
      <c r="P34" s="283"/>
      <c r="Q34" s="694"/>
      <c r="R34" s="173"/>
      <c r="S34" s="174"/>
      <c r="T34" s="175"/>
    </row>
    <row r="35" spans="1:20" s="53" customFormat="1" ht="28.5" customHeight="1">
      <c r="B35" s="63">
        <f t="shared" si="8"/>
        <v>3</v>
      </c>
      <c r="C35" s="553"/>
      <c r="D35" s="558"/>
      <c r="E35" s="66"/>
      <c r="F35" s="62"/>
      <c r="G35" s="100"/>
      <c r="H35" s="280"/>
      <c r="I35" s="62"/>
      <c r="J35" s="99"/>
      <c r="K35" s="281"/>
      <c r="L35" s="282"/>
      <c r="M35" s="346"/>
      <c r="N35" s="347"/>
      <c r="O35" s="117"/>
      <c r="P35" s="283"/>
      <c r="Q35" s="694"/>
      <c r="R35" s="173"/>
      <c r="S35" s="174"/>
      <c r="T35" s="175"/>
    </row>
    <row r="36" spans="1:20" s="53" customFormat="1" ht="28.5" customHeight="1">
      <c r="B36" s="63">
        <f t="shared" si="8"/>
        <v>4</v>
      </c>
      <c r="C36" s="553"/>
      <c r="D36" s="558"/>
      <c r="E36" s="66"/>
      <c r="F36" s="62"/>
      <c r="G36" s="100"/>
      <c r="H36" s="280"/>
      <c r="I36" s="62"/>
      <c r="J36" s="99"/>
      <c r="K36" s="281"/>
      <c r="L36" s="282"/>
      <c r="M36" s="346"/>
      <c r="N36" s="347"/>
      <c r="O36" s="117"/>
      <c r="P36" s="283"/>
      <c r="Q36" s="694"/>
      <c r="R36" s="173"/>
      <c r="S36" s="174"/>
      <c r="T36" s="175"/>
    </row>
    <row r="37" spans="1:20" s="53" customFormat="1" ht="28.5" customHeight="1">
      <c r="B37" s="63">
        <f t="shared" si="8"/>
        <v>5</v>
      </c>
      <c r="C37" s="553"/>
      <c r="D37" s="558"/>
      <c r="E37" s="66"/>
      <c r="F37" s="62"/>
      <c r="G37" s="100"/>
      <c r="H37" s="280"/>
      <c r="I37" s="62"/>
      <c r="J37" s="99"/>
      <c r="K37" s="281"/>
      <c r="L37" s="282"/>
      <c r="M37" s="346"/>
      <c r="N37" s="347"/>
      <c r="O37" s="117"/>
      <c r="P37" s="283"/>
      <c r="Q37" s="694"/>
      <c r="R37" s="173"/>
      <c r="S37" s="174"/>
      <c r="T37" s="175"/>
    </row>
    <row r="38" spans="1:20" s="53" customFormat="1" ht="28.5" customHeight="1">
      <c r="B38" s="63">
        <f t="shared" si="8"/>
        <v>6</v>
      </c>
      <c r="C38" s="553"/>
      <c r="D38" s="558"/>
      <c r="E38" s="66"/>
      <c r="F38" s="62"/>
      <c r="G38" s="100"/>
      <c r="H38" s="280"/>
      <c r="I38" s="62"/>
      <c r="J38" s="99"/>
      <c r="K38" s="281"/>
      <c r="L38" s="282"/>
      <c r="M38" s="346"/>
      <c r="N38" s="347"/>
      <c r="O38" s="117"/>
      <c r="P38" s="283"/>
      <c r="Q38" s="694"/>
      <c r="R38" s="173"/>
      <c r="S38" s="174"/>
      <c r="T38" s="175"/>
    </row>
    <row r="39" spans="1:20" s="53" customFormat="1" ht="28.5" customHeight="1">
      <c r="B39" s="63">
        <f t="shared" si="8"/>
        <v>7</v>
      </c>
      <c r="C39" s="553"/>
      <c r="D39" s="558"/>
      <c r="E39" s="66"/>
      <c r="F39" s="62"/>
      <c r="G39" s="100"/>
      <c r="H39" s="280"/>
      <c r="I39" s="62"/>
      <c r="J39" s="99"/>
      <c r="K39" s="281"/>
      <c r="L39" s="282"/>
      <c r="M39" s="346"/>
      <c r="N39" s="347"/>
      <c r="O39" s="117"/>
      <c r="P39" s="283"/>
      <c r="Q39" s="694"/>
      <c r="R39" s="173"/>
      <c r="S39" s="174"/>
      <c r="T39" s="175"/>
    </row>
    <row r="40" spans="1:20" s="53" customFormat="1" ht="28.5" customHeight="1">
      <c r="B40" s="63">
        <f t="shared" ref="B40:B42" si="9">+B39+1</f>
        <v>8</v>
      </c>
      <c r="C40" s="553"/>
      <c r="D40" s="281"/>
      <c r="E40" s="66"/>
      <c r="F40" s="62"/>
      <c r="G40" s="100"/>
      <c r="H40" s="280"/>
      <c r="I40" s="62"/>
      <c r="J40" s="99"/>
      <c r="K40" s="281"/>
      <c r="L40" s="282"/>
      <c r="M40" s="346"/>
      <c r="N40" s="347"/>
      <c r="O40" s="117"/>
      <c r="P40" s="283"/>
      <c r="Q40" s="694"/>
      <c r="R40" s="173"/>
      <c r="S40" s="174"/>
      <c r="T40" s="175"/>
    </row>
    <row r="41" spans="1:20" s="53" customFormat="1" ht="28.5" customHeight="1">
      <c r="B41" s="63">
        <f t="shared" si="9"/>
        <v>9</v>
      </c>
      <c r="C41" s="553"/>
      <c r="D41" s="281"/>
      <c r="E41" s="66"/>
      <c r="F41" s="62"/>
      <c r="G41" s="100"/>
      <c r="H41" s="280"/>
      <c r="I41" s="62"/>
      <c r="J41" s="99"/>
      <c r="K41" s="281"/>
      <c r="L41" s="282"/>
      <c r="M41" s="346"/>
      <c r="N41" s="347"/>
      <c r="O41" s="117"/>
      <c r="P41" s="283"/>
      <c r="Q41" s="694"/>
      <c r="R41" s="173"/>
      <c r="S41" s="174"/>
      <c r="T41" s="175"/>
    </row>
    <row r="42" spans="1:20" s="53" customFormat="1" ht="28.5" customHeight="1">
      <c r="B42" s="63">
        <f t="shared" si="9"/>
        <v>10</v>
      </c>
      <c r="C42" s="553"/>
      <c r="D42" s="281"/>
      <c r="E42" s="66"/>
      <c r="F42" s="62"/>
      <c r="G42" s="100"/>
      <c r="H42" s="280"/>
      <c r="I42" s="62"/>
      <c r="J42" s="99"/>
      <c r="K42" s="281"/>
      <c r="L42" s="282"/>
      <c r="M42" s="346"/>
      <c r="N42" s="347"/>
      <c r="O42" s="117"/>
      <c r="P42" s="283"/>
      <c r="Q42" s="694"/>
      <c r="R42" s="173"/>
      <c r="S42" s="174"/>
      <c r="T42" s="175"/>
    </row>
    <row r="43" spans="1:20" s="53" customFormat="1" ht="28.5" customHeight="1" thickBot="1">
      <c r="B43" s="63"/>
      <c r="C43" s="376"/>
      <c r="D43" s="281"/>
      <c r="E43" s="66"/>
      <c r="F43" s="62"/>
      <c r="G43" s="100"/>
      <c r="H43" s="280"/>
      <c r="I43" s="62"/>
      <c r="J43" s="99"/>
      <c r="K43" s="281"/>
      <c r="L43" s="282"/>
      <c r="M43" s="346"/>
      <c r="N43" s="347"/>
      <c r="O43" s="117"/>
      <c r="P43" s="283"/>
      <c r="Q43" s="694"/>
      <c r="R43" s="173"/>
      <c r="S43" s="174"/>
      <c r="T43" s="175"/>
    </row>
    <row r="44" spans="1:20" s="53" customFormat="1" ht="28.5" customHeight="1" thickBot="1">
      <c r="B44" s="1316" t="s">
        <v>37</v>
      </c>
      <c r="C44" s="1317"/>
      <c r="D44" s="1318"/>
      <c r="E44" s="85">
        <f>SUM(E11:E43)</f>
        <v>79</v>
      </c>
      <c r="F44" s="86">
        <f>SUM(F11:F42)</f>
        <v>896.1</v>
      </c>
      <c r="G44" s="101"/>
      <c r="H44" s="126">
        <f>SUM(H11:H43)</f>
        <v>0</v>
      </c>
      <c r="I44" s="86">
        <f>SUM(I11:I42)</f>
        <v>0</v>
      </c>
      <c r="J44" s="85">
        <f>SUM(J11:J43)</f>
        <v>79</v>
      </c>
      <c r="K44" s="86">
        <f>SUM(K11:K42)</f>
        <v>896.1</v>
      </c>
      <c r="L44" s="289"/>
      <c r="M44" s="348">
        <f>SUM(M11:M43)</f>
        <v>66.63000000000001</v>
      </c>
      <c r="N44" s="349">
        <f>SUM(N11:N42)</f>
        <v>300.75</v>
      </c>
      <c r="O44" s="118">
        <f>SUM(O11:O43)</f>
        <v>66.63000000000001</v>
      </c>
      <c r="P44" s="290">
        <f>SUM(P11:P42)</f>
        <v>0</v>
      </c>
      <c r="Q44" s="694"/>
      <c r="R44" s="173"/>
      <c r="S44" s="174"/>
      <c r="T44" s="175"/>
    </row>
    <row r="45" spans="1:20" s="53" customFormat="1" ht="28.5" customHeight="1">
      <c r="B45" s="63"/>
      <c r="C45" s="376"/>
      <c r="D45" s="281"/>
      <c r="E45" s="66"/>
      <c r="F45" s="62"/>
      <c r="G45" s="100"/>
      <c r="H45" s="280"/>
      <c r="I45" s="62"/>
      <c r="J45" s="99"/>
      <c r="K45" s="281"/>
      <c r="L45" s="282"/>
      <c r="M45" s="346"/>
      <c r="N45" s="347"/>
      <c r="O45" s="117"/>
      <c r="P45" s="283"/>
      <c r="Q45" s="694"/>
      <c r="R45" s="173"/>
      <c r="S45" s="174"/>
      <c r="T45" s="175"/>
    </row>
    <row r="46" spans="1:20" s="53" customFormat="1" ht="28.5" customHeight="1">
      <c r="B46" s="63"/>
      <c r="C46" s="451" t="s">
        <v>580</v>
      </c>
      <c r="D46" s="281"/>
      <c r="E46" s="66"/>
      <c r="F46" s="62"/>
      <c r="G46" s="100"/>
      <c r="H46" s="280"/>
      <c r="I46" s="62"/>
      <c r="J46" s="99"/>
      <c r="K46" s="281"/>
      <c r="L46" s="282"/>
      <c r="M46" s="346"/>
      <c r="N46" s="347"/>
      <c r="O46" s="117"/>
      <c r="P46" s="283"/>
      <c r="Q46" s="694"/>
      <c r="R46" s="173"/>
      <c r="S46" s="174"/>
      <c r="T46" s="175"/>
    </row>
    <row r="47" spans="1:20" s="127" customFormat="1" ht="28.5" customHeight="1">
      <c r="A47" s="127" t="s">
        <v>629</v>
      </c>
      <c r="B47" s="63">
        <v>1</v>
      </c>
      <c r="C47" s="128" t="s">
        <v>476</v>
      </c>
      <c r="D47" s="281">
        <v>1.5</v>
      </c>
      <c r="E47" s="66">
        <f>VLOOKUP(C47,Summary!$B$30:$AK$475,5,FALSE)</f>
        <v>64</v>
      </c>
      <c r="F47" s="62">
        <f>E47*D47</f>
        <v>96</v>
      </c>
      <c r="G47" s="100"/>
      <c r="H47" s="280"/>
      <c r="I47" s="62">
        <f t="shared" ref="I47:I74" si="10">H47*D47</f>
        <v>0</v>
      </c>
      <c r="J47" s="99">
        <f t="shared" ref="J47:J73" si="11">+E47-H47</f>
        <v>64</v>
      </c>
      <c r="K47" s="281">
        <f t="shared" ref="K47:K73" si="12">+J47*D47</f>
        <v>96</v>
      </c>
      <c r="L47" s="282"/>
      <c r="M47" s="346">
        <f ca="1">SUMIF(DATABASE!$O$3:$O$78,'LOK LOK '!C47,DATABASE!$P$3:$P$77)</f>
        <v>0.39</v>
      </c>
      <c r="N47" s="347">
        <f ca="1">+M47*J47</f>
        <v>24.96</v>
      </c>
      <c r="O47" s="117">
        <f ca="1">+M47</f>
        <v>0.39</v>
      </c>
      <c r="P47" s="283">
        <f t="shared" ref="P47:P87" ca="1" si="13">+O47*H47</f>
        <v>0</v>
      </c>
      <c r="Q47" s="694"/>
      <c r="R47" s="560" t="s">
        <v>549</v>
      </c>
      <c r="S47" s="174">
        <v>3</v>
      </c>
      <c r="T47" s="169">
        <f>+S47*E47</f>
        <v>192</v>
      </c>
    </row>
    <row r="48" spans="1:20" s="127" customFormat="1" ht="28.5" customHeight="1">
      <c r="A48" s="127" t="s">
        <v>630</v>
      </c>
      <c r="B48" s="63">
        <f>+B47+1</f>
        <v>2</v>
      </c>
      <c r="C48" s="128" t="s">
        <v>477</v>
      </c>
      <c r="D48" s="281">
        <v>2</v>
      </c>
      <c r="E48" s="66">
        <f>VLOOKUP(C48,Summary!$B$30:$AK$475,5,FALSE)</f>
        <v>5</v>
      </c>
      <c r="F48" s="62">
        <f t="shared" ref="F48:F73" si="14">E48*D48</f>
        <v>10</v>
      </c>
      <c r="G48" s="100"/>
      <c r="H48" s="280"/>
      <c r="I48" s="62">
        <f t="shared" si="10"/>
        <v>0</v>
      </c>
      <c r="J48" s="99">
        <f t="shared" si="11"/>
        <v>5</v>
      </c>
      <c r="K48" s="281">
        <f t="shared" si="12"/>
        <v>10</v>
      </c>
      <c r="L48" s="282"/>
      <c r="M48" s="346">
        <f ca="1">SUMIF(DATABASE!$O$3:$O$78,'LOK LOK '!C48,DATABASE!$P$3:$P$77)</f>
        <v>0.65</v>
      </c>
      <c r="N48" s="347">
        <f t="shared" ref="N48:N87" ca="1" si="15">+M48*J48</f>
        <v>3.25</v>
      </c>
      <c r="O48" s="117">
        <f t="shared" ref="O48:O87" ca="1" si="16">+M48</f>
        <v>0.65</v>
      </c>
      <c r="P48" s="283">
        <f t="shared" ca="1" si="13"/>
        <v>0</v>
      </c>
      <c r="Q48" s="694"/>
      <c r="R48" s="559" t="s">
        <v>550</v>
      </c>
      <c r="S48" s="174">
        <v>3</v>
      </c>
      <c r="T48" s="169">
        <f t="shared" ref="T48:T111" si="17">+S48*E48</f>
        <v>15</v>
      </c>
    </row>
    <row r="49" spans="1:21" s="127" customFormat="1" ht="28.5" customHeight="1">
      <c r="A49" s="127" t="s">
        <v>631</v>
      </c>
      <c r="B49" s="63">
        <f t="shared" ref="B49:B57" si="18">+B48+1</f>
        <v>3</v>
      </c>
      <c r="C49" s="128" t="s">
        <v>478</v>
      </c>
      <c r="D49" s="281">
        <v>2.5</v>
      </c>
      <c r="E49" s="66">
        <f>VLOOKUP(C49,Summary!$B$30:$AK$475,5,FALSE)</f>
        <v>2</v>
      </c>
      <c r="F49" s="62">
        <f t="shared" si="14"/>
        <v>5</v>
      </c>
      <c r="G49" s="100"/>
      <c r="H49" s="280"/>
      <c r="I49" s="62">
        <f t="shared" si="10"/>
        <v>0</v>
      </c>
      <c r="J49" s="99">
        <f t="shared" si="11"/>
        <v>2</v>
      </c>
      <c r="K49" s="281">
        <f t="shared" si="12"/>
        <v>5</v>
      </c>
      <c r="L49" s="282"/>
      <c r="M49" s="346">
        <f ca="1">SUMIF(DATABASE!$O$3:$O$78,'LOK LOK '!C49,DATABASE!$P$3:$P$77)</f>
        <v>1</v>
      </c>
      <c r="N49" s="347">
        <f t="shared" ca="1" si="15"/>
        <v>2</v>
      </c>
      <c r="O49" s="117">
        <f t="shared" ca="1" si="16"/>
        <v>1</v>
      </c>
      <c r="P49" s="283">
        <f t="shared" ca="1" si="13"/>
        <v>0</v>
      </c>
      <c r="Q49" s="694"/>
      <c r="R49" s="167" t="s">
        <v>551</v>
      </c>
      <c r="S49" s="168">
        <v>3</v>
      </c>
      <c r="T49" s="169">
        <f t="shared" si="17"/>
        <v>6</v>
      </c>
    </row>
    <row r="50" spans="1:21" s="127" customFormat="1" ht="28.5" customHeight="1">
      <c r="A50" s="127" t="s">
        <v>632</v>
      </c>
      <c r="B50" s="63">
        <f t="shared" si="18"/>
        <v>4</v>
      </c>
      <c r="C50" s="128" t="s">
        <v>479</v>
      </c>
      <c r="D50" s="281">
        <v>2.5</v>
      </c>
      <c r="E50" s="66">
        <f>VLOOKUP(C50,Summary!$B$30:$AK$475,5,FALSE)</f>
        <v>0</v>
      </c>
      <c r="F50" s="62">
        <f t="shared" si="14"/>
        <v>0</v>
      </c>
      <c r="G50" s="100"/>
      <c r="H50" s="280"/>
      <c r="I50" s="62">
        <f t="shared" si="10"/>
        <v>0</v>
      </c>
      <c r="J50" s="99">
        <f t="shared" si="11"/>
        <v>0</v>
      </c>
      <c r="K50" s="281">
        <f t="shared" si="12"/>
        <v>0</v>
      </c>
      <c r="L50" s="282"/>
      <c r="M50" s="346">
        <f ca="1">SUMIF(DATABASE!$O$3:$O$78,'LOK LOK '!C50,DATABASE!$P$3:$P$77)</f>
        <v>1</v>
      </c>
      <c r="N50" s="347">
        <f t="shared" ca="1" si="15"/>
        <v>0</v>
      </c>
      <c r="O50" s="117">
        <f t="shared" ca="1" si="16"/>
        <v>1</v>
      </c>
      <c r="P50" s="283">
        <f t="shared" ca="1" si="13"/>
        <v>0</v>
      </c>
      <c r="Q50" s="694"/>
      <c r="R50" s="167" t="s">
        <v>552</v>
      </c>
      <c r="S50" s="168">
        <v>3</v>
      </c>
      <c r="T50" s="169">
        <f t="shared" si="17"/>
        <v>0</v>
      </c>
    </row>
    <row r="51" spans="1:21" s="127" customFormat="1" ht="28.5" customHeight="1">
      <c r="A51" s="127" t="s">
        <v>633</v>
      </c>
      <c r="B51" s="63">
        <f t="shared" si="18"/>
        <v>5</v>
      </c>
      <c r="C51" s="128" t="s">
        <v>480</v>
      </c>
      <c r="D51" s="368">
        <v>2.5</v>
      </c>
      <c r="E51" s="369">
        <f>VLOOKUP(C51,Summary!$B$30:$AK$475,5,FALSE)</f>
        <v>61</v>
      </c>
      <c r="F51" s="370">
        <f t="shared" si="14"/>
        <v>152.5</v>
      </c>
      <c r="G51" s="100"/>
      <c r="H51" s="280"/>
      <c r="I51" s="370">
        <f t="shared" si="10"/>
        <v>0</v>
      </c>
      <c r="J51" s="371">
        <v>0</v>
      </c>
      <c r="K51" s="368">
        <f t="shared" si="12"/>
        <v>0</v>
      </c>
      <c r="L51" s="282"/>
      <c r="M51" s="346">
        <f ca="1">SUMIF(DATABASE!$O$3:$O$78,'LOK LOK '!C51,DATABASE!$P$3:$P$77)</f>
        <v>0.8</v>
      </c>
      <c r="N51" s="347">
        <f t="shared" ca="1" si="15"/>
        <v>0</v>
      </c>
      <c r="O51" s="117">
        <f t="shared" ca="1" si="16"/>
        <v>0.8</v>
      </c>
      <c r="P51" s="283">
        <f t="shared" ca="1" si="13"/>
        <v>0</v>
      </c>
      <c r="Q51" s="694"/>
      <c r="R51" s="167" t="s">
        <v>553</v>
      </c>
      <c r="S51" s="168">
        <v>1</v>
      </c>
      <c r="T51" s="169">
        <f t="shared" si="17"/>
        <v>61</v>
      </c>
    </row>
    <row r="52" spans="1:21" s="127" customFormat="1" ht="28.5" customHeight="1">
      <c r="A52" s="127" t="s">
        <v>634</v>
      </c>
      <c r="B52" s="63">
        <f t="shared" si="18"/>
        <v>6</v>
      </c>
      <c r="C52" s="128" t="s">
        <v>481</v>
      </c>
      <c r="D52" s="281">
        <v>2.5</v>
      </c>
      <c r="E52" s="66">
        <f>VLOOKUP(C52,Summary!$B$30:$AK$475,5,FALSE)</f>
        <v>33</v>
      </c>
      <c r="F52" s="62">
        <f t="shared" si="14"/>
        <v>82.5</v>
      </c>
      <c r="G52" s="100"/>
      <c r="H52" s="280"/>
      <c r="I52" s="62">
        <f t="shared" si="10"/>
        <v>0</v>
      </c>
      <c r="J52" s="99">
        <f t="shared" si="11"/>
        <v>33</v>
      </c>
      <c r="K52" s="281">
        <f t="shared" si="12"/>
        <v>82.5</v>
      </c>
      <c r="L52" s="282"/>
      <c r="M52" s="346">
        <f ca="1">SUMIF(DATABASE!$O$3:$O$78,'LOK LOK '!C52,DATABASE!$P$3:$P$77)</f>
        <v>0.8</v>
      </c>
      <c r="N52" s="347">
        <f t="shared" ca="1" si="15"/>
        <v>26.400000000000002</v>
      </c>
      <c r="O52" s="117">
        <f t="shared" ca="1" si="16"/>
        <v>0.8</v>
      </c>
      <c r="P52" s="283">
        <f t="shared" ca="1" si="13"/>
        <v>0</v>
      </c>
      <c r="Q52" s="694"/>
      <c r="R52" s="167"/>
      <c r="S52" s="168">
        <v>1</v>
      </c>
      <c r="T52" s="169">
        <f t="shared" si="17"/>
        <v>33</v>
      </c>
    </row>
    <row r="53" spans="1:21" s="127" customFormat="1" ht="28.5" customHeight="1">
      <c r="A53" s="127" t="s">
        <v>635</v>
      </c>
      <c r="B53" s="63">
        <f t="shared" si="18"/>
        <v>7</v>
      </c>
      <c r="C53" s="128" t="s">
        <v>482</v>
      </c>
      <c r="D53" s="281">
        <v>3</v>
      </c>
      <c r="E53" s="66">
        <f>VLOOKUP(C53,Summary!$B$30:$AK$475,5,FALSE)</f>
        <v>14</v>
      </c>
      <c r="F53" s="62">
        <f t="shared" si="14"/>
        <v>42</v>
      </c>
      <c r="G53" s="100"/>
      <c r="H53" s="280"/>
      <c r="I53" s="62">
        <f t="shared" si="10"/>
        <v>0</v>
      </c>
      <c r="J53" s="99">
        <f t="shared" si="11"/>
        <v>14</v>
      </c>
      <c r="K53" s="281">
        <f t="shared" si="12"/>
        <v>42</v>
      </c>
      <c r="L53" s="282"/>
      <c r="M53" s="346">
        <f ca="1">SUMIF(DATABASE!$O$3:$O$78,'LOK LOK '!C53,DATABASE!$P$3:$P$77)</f>
        <v>1.05</v>
      </c>
      <c r="N53" s="347">
        <f t="shared" ca="1" si="15"/>
        <v>14.700000000000001</v>
      </c>
      <c r="O53" s="117">
        <f t="shared" ca="1" si="16"/>
        <v>1.05</v>
      </c>
      <c r="P53" s="283">
        <f t="shared" ca="1" si="13"/>
        <v>0</v>
      </c>
      <c r="Q53" s="694"/>
      <c r="R53" s="167" t="s">
        <v>550</v>
      </c>
      <c r="S53" s="168">
        <v>3</v>
      </c>
      <c r="T53" s="169">
        <f t="shared" si="17"/>
        <v>42</v>
      </c>
      <c r="U53" s="444"/>
    </row>
    <row r="54" spans="1:21" s="127" customFormat="1" ht="28.5" customHeight="1">
      <c r="A54" s="127" t="s">
        <v>636</v>
      </c>
      <c r="B54" s="63">
        <f t="shared" si="18"/>
        <v>8</v>
      </c>
      <c r="C54" s="128" t="s">
        <v>483</v>
      </c>
      <c r="D54" s="281">
        <v>4</v>
      </c>
      <c r="E54" s="66">
        <f>VLOOKUP(C54,Summary!$B$30:$AK$475,5,FALSE)</f>
        <v>14</v>
      </c>
      <c r="F54" s="62">
        <f t="shared" si="14"/>
        <v>56</v>
      </c>
      <c r="G54" s="100"/>
      <c r="H54" s="280"/>
      <c r="I54" s="62">
        <f t="shared" si="10"/>
        <v>0</v>
      </c>
      <c r="J54" s="99">
        <f t="shared" si="11"/>
        <v>14</v>
      </c>
      <c r="K54" s="281">
        <f t="shared" si="12"/>
        <v>56</v>
      </c>
      <c r="L54" s="282"/>
      <c r="M54" s="346">
        <f ca="1">SUMIF(DATABASE!$O$3:$O$78,'LOK LOK '!C54,DATABASE!$P$3:$P$77)</f>
        <v>1.64</v>
      </c>
      <c r="N54" s="347">
        <f t="shared" ca="1" si="15"/>
        <v>22.959999999999997</v>
      </c>
      <c r="O54" s="117">
        <f t="shared" ca="1" si="16"/>
        <v>1.64</v>
      </c>
      <c r="P54" s="283">
        <f t="shared" ca="1" si="13"/>
        <v>0</v>
      </c>
      <c r="Q54" s="694"/>
      <c r="R54" s="167" t="s">
        <v>554</v>
      </c>
      <c r="S54" s="174">
        <v>2</v>
      </c>
      <c r="T54" s="169">
        <f t="shared" si="17"/>
        <v>28</v>
      </c>
    </row>
    <row r="55" spans="1:21" s="127" customFormat="1" ht="28.5" customHeight="1">
      <c r="A55" s="127" t="s">
        <v>637</v>
      </c>
      <c r="B55" s="63">
        <f t="shared" si="18"/>
        <v>9</v>
      </c>
      <c r="C55" s="128" t="s">
        <v>484</v>
      </c>
      <c r="D55" s="281">
        <v>4</v>
      </c>
      <c r="E55" s="66">
        <f>VLOOKUP(C55,Summary!$B$30:$AK$475,5,FALSE)</f>
        <v>5</v>
      </c>
      <c r="F55" s="62">
        <f t="shared" si="14"/>
        <v>20</v>
      </c>
      <c r="G55" s="100"/>
      <c r="H55" s="280"/>
      <c r="I55" s="62">
        <f t="shared" si="10"/>
        <v>0</v>
      </c>
      <c r="J55" s="99">
        <f t="shared" si="11"/>
        <v>5</v>
      </c>
      <c r="K55" s="281">
        <f t="shared" si="12"/>
        <v>20</v>
      </c>
      <c r="L55" s="282"/>
      <c r="M55" s="346">
        <f ca="1">SUMIF(DATABASE!$O$3:$O$78,'LOK LOK '!C55,DATABASE!$P$3:$P$77)</f>
        <v>2.13</v>
      </c>
      <c r="N55" s="347">
        <f t="shared" ca="1" si="15"/>
        <v>10.649999999999999</v>
      </c>
      <c r="O55" s="117">
        <f t="shared" ca="1" si="16"/>
        <v>2.13</v>
      </c>
      <c r="P55" s="283">
        <f t="shared" ca="1" si="13"/>
        <v>0</v>
      </c>
      <c r="Q55" s="694"/>
      <c r="R55" s="559" t="s">
        <v>555</v>
      </c>
      <c r="S55" s="174">
        <v>2</v>
      </c>
      <c r="T55" s="169">
        <f t="shared" si="17"/>
        <v>10</v>
      </c>
    </row>
    <row r="56" spans="1:21" s="127" customFormat="1" ht="28.5" customHeight="1">
      <c r="A56" s="127" t="s">
        <v>638</v>
      </c>
      <c r="B56" s="63">
        <f t="shared" si="18"/>
        <v>10</v>
      </c>
      <c r="C56" s="128" t="s">
        <v>485</v>
      </c>
      <c r="D56" s="368">
        <v>4</v>
      </c>
      <c r="E56" s="369">
        <f>VLOOKUP(C56,Summary!$B$30:$AK$475,5,FALSE)</f>
        <v>34</v>
      </c>
      <c r="F56" s="370">
        <f t="shared" si="14"/>
        <v>136</v>
      </c>
      <c r="G56" s="100"/>
      <c r="H56" s="280"/>
      <c r="I56" s="370">
        <f t="shared" si="10"/>
        <v>0</v>
      </c>
      <c r="J56" s="371">
        <v>0</v>
      </c>
      <c r="K56" s="368">
        <f t="shared" si="12"/>
        <v>0</v>
      </c>
      <c r="L56" s="282"/>
      <c r="M56" s="346">
        <f ca="1">SUMIF(DATABASE!$O$3:$O$78,'LOK LOK '!C56,DATABASE!$P$3:$P$77)</f>
        <v>2.8</v>
      </c>
      <c r="N56" s="347">
        <f t="shared" ca="1" si="15"/>
        <v>0</v>
      </c>
      <c r="O56" s="117">
        <f t="shared" ca="1" si="16"/>
        <v>2.8</v>
      </c>
      <c r="P56" s="283">
        <f t="shared" ca="1" si="13"/>
        <v>0</v>
      </c>
      <c r="Q56" s="694"/>
      <c r="R56" s="560" t="s">
        <v>1182</v>
      </c>
      <c r="S56" s="174">
        <v>1</v>
      </c>
      <c r="T56" s="169">
        <f t="shared" si="17"/>
        <v>34</v>
      </c>
    </row>
    <row r="57" spans="1:21" s="127" customFormat="1" ht="28.5" customHeight="1">
      <c r="A57" s="127" t="s">
        <v>639</v>
      </c>
      <c r="B57" s="63">
        <f t="shared" si="18"/>
        <v>11</v>
      </c>
      <c r="C57" s="128" t="s">
        <v>486</v>
      </c>
      <c r="D57" s="368">
        <v>2</v>
      </c>
      <c r="E57" s="369">
        <f>VLOOKUP(C57,Summary!$B$30:$AK$475,5,FALSE)</f>
        <v>56</v>
      </c>
      <c r="F57" s="370">
        <f t="shared" si="14"/>
        <v>112</v>
      </c>
      <c r="G57" s="100"/>
      <c r="H57" s="280"/>
      <c r="I57" s="370">
        <f t="shared" si="10"/>
        <v>0</v>
      </c>
      <c r="J57" s="371">
        <v>0</v>
      </c>
      <c r="K57" s="368">
        <f t="shared" si="12"/>
        <v>0</v>
      </c>
      <c r="L57" s="282"/>
      <c r="M57" s="346">
        <f ca="1">SUMIF(DATABASE!$O$3:$O$78,'LOK LOK '!C57,DATABASE!$P$3:$P$77)</f>
        <v>0.55000000000000004</v>
      </c>
      <c r="N57" s="347">
        <f t="shared" ca="1" si="15"/>
        <v>0</v>
      </c>
      <c r="O57" s="117">
        <f t="shared" ca="1" si="16"/>
        <v>0.55000000000000004</v>
      </c>
      <c r="P57" s="283">
        <f t="shared" ca="1" si="13"/>
        <v>0</v>
      </c>
      <c r="Q57" s="694"/>
      <c r="R57" s="560" t="s">
        <v>611</v>
      </c>
      <c r="S57" s="174">
        <v>5</v>
      </c>
      <c r="T57" s="169">
        <f t="shared" si="17"/>
        <v>280</v>
      </c>
    </row>
    <row r="58" spans="1:21" s="127" customFormat="1" ht="28.5" customHeight="1">
      <c r="A58" s="127" t="s">
        <v>640</v>
      </c>
      <c r="B58" s="63">
        <f>+B57+1</f>
        <v>12</v>
      </c>
      <c r="C58" s="552"/>
      <c r="D58" s="368"/>
      <c r="E58" s="369"/>
      <c r="F58" s="370"/>
      <c r="G58" s="100"/>
      <c r="H58" s="280"/>
      <c r="I58" s="370"/>
      <c r="J58" s="371"/>
      <c r="K58" s="368"/>
      <c r="L58" s="282"/>
      <c r="M58" s="346">
        <f ca="1">SUMIF(DATABASE!$O$3:$O$78,'LOK LOK '!C58,DATABASE!$P$3:$P$77)</f>
        <v>0</v>
      </c>
      <c r="N58" s="347"/>
      <c r="O58" s="117">
        <f t="shared" ca="1" si="16"/>
        <v>0</v>
      </c>
      <c r="P58" s="283"/>
      <c r="Q58" s="694"/>
      <c r="R58" s="559"/>
      <c r="S58" s="174"/>
      <c r="T58" s="169">
        <f t="shared" si="17"/>
        <v>0</v>
      </c>
    </row>
    <row r="59" spans="1:21" s="127" customFormat="1" ht="28.5" customHeight="1">
      <c r="A59" s="127" t="s">
        <v>641</v>
      </c>
      <c r="B59" s="63">
        <f t="shared" ref="B59:B114" si="19">+B58+1</f>
        <v>13</v>
      </c>
      <c r="C59" s="128" t="s">
        <v>487</v>
      </c>
      <c r="D59" s="281">
        <v>2.5</v>
      </c>
      <c r="E59" s="66">
        <f>VLOOKUP(C59,Summary!$B$30:$AK$475,5,FALSE)</f>
        <v>10</v>
      </c>
      <c r="F59" s="62">
        <f t="shared" si="14"/>
        <v>25</v>
      </c>
      <c r="G59" s="100"/>
      <c r="H59" s="280"/>
      <c r="I59" s="62">
        <f t="shared" si="10"/>
        <v>0</v>
      </c>
      <c r="J59" s="99">
        <f t="shared" si="11"/>
        <v>10</v>
      </c>
      <c r="K59" s="281">
        <f t="shared" si="12"/>
        <v>25</v>
      </c>
      <c r="L59" s="282"/>
      <c r="M59" s="346">
        <f ca="1">SUMIF(DATABASE!$O$3:$O$78,'LOK LOK '!C59,DATABASE!$P$3:$P$77)</f>
        <v>0.96</v>
      </c>
      <c r="N59" s="347">
        <f t="shared" ca="1" si="15"/>
        <v>9.6</v>
      </c>
      <c r="O59" s="117">
        <f t="shared" ca="1" si="16"/>
        <v>0.96</v>
      </c>
      <c r="P59" s="283">
        <f t="shared" ca="1" si="13"/>
        <v>0</v>
      </c>
      <c r="Q59" s="694"/>
      <c r="R59" s="167"/>
      <c r="S59" s="168"/>
      <c r="T59" s="169">
        <f t="shared" si="17"/>
        <v>0</v>
      </c>
    </row>
    <row r="60" spans="1:21" s="127" customFormat="1" ht="28.5" customHeight="1">
      <c r="A60" s="127" t="s">
        <v>642</v>
      </c>
      <c r="B60" s="63">
        <f t="shared" si="19"/>
        <v>14</v>
      </c>
      <c r="C60" s="128" t="s">
        <v>488</v>
      </c>
      <c r="D60" s="368">
        <v>2.5</v>
      </c>
      <c r="E60" s="369">
        <f>VLOOKUP(C60,Summary!$B$30:$AK$475,5,FALSE)</f>
        <v>34</v>
      </c>
      <c r="F60" s="370">
        <f t="shared" si="14"/>
        <v>85</v>
      </c>
      <c r="G60" s="100"/>
      <c r="H60" s="280"/>
      <c r="I60" s="370">
        <f t="shared" si="10"/>
        <v>0</v>
      </c>
      <c r="J60" s="371">
        <v>0</v>
      </c>
      <c r="K60" s="368">
        <f t="shared" si="12"/>
        <v>0</v>
      </c>
      <c r="L60" s="282"/>
      <c r="M60" s="346">
        <f ca="1">SUMIF(DATABASE!$O$3:$O$78,'LOK LOK '!C60,DATABASE!$P$3:$P$77)</f>
        <v>1.2</v>
      </c>
      <c r="N60" s="347">
        <f t="shared" ca="1" si="15"/>
        <v>0</v>
      </c>
      <c r="O60" s="117">
        <f t="shared" ca="1" si="16"/>
        <v>1.2</v>
      </c>
      <c r="P60" s="283">
        <f t="shared" ca="1" si="13"/>
        <v>0</v>
      </c>
      <c r="Q60" s="694"/>
      <c r="R60" s="167" t="s">
        <v>556</v>
      </c>
      <c r="S60" s="168">
        <v>3</v>
      </c>
      <c r="T60" s="169">
        <f t="shared" si="17"/>
        <v>102</v>
      </c>
    </row>
    <row r="61" spans="1:21" s="127" customFormat="1" ht="28.5" customHeight="1">
      <c r="A61" s="127" t="s">
        <v>643</v>
      </c>
      <c r="B61" s="63">
        <f t="shared" si="19"/>
        <v>15</v>
      </c>
      <c r="C61" s="128" t="s">
        <v>489</v>
      </c>
      <c r="D61" s="368">
        <v>2.5</v>
      </c>
      <c r="E61" s="369">
        <f>VLOOKUP(C61,Summary!$B$30:$AK$475,5,FALSE)</f>
        <v>73</v>
      </c>
      <c r="F61" s="370">
        <f t="shared" si="14"/>
        <v>182.5</v>
      </c>
      <c r="G61" s="100"/>
      <c r="H61" s="280"/>
      <c r="I61" s="370">
        <f t="shared" si="10"/>
        <v>0</v>
      </c>
      <c r="J61" s="371">
        <v>0</v>
      </c>
      <c r="K61" s="368">
        <f t="shared" si="12"/>
        <v>0</v>
      </c>
      <c r="L61" s="282"/>
      <c r="M61" s="346">
        <f ca="1">SUMIF(DATABASE!$O$3:$O$78,'LOK LOK '!C61,DATABASE!$P$3:$P$77)</f>
        <v>0.78</v>
      </c>
      <c r="N61" s="347">
        <f t="shared" ca="1" si="15"/>
        <v>0</v>
      </c>
      <c r="O61" s="117">
        <f t="shared" ca="1" si="16"/>
        <v>0.78</v>
      </c>
      <c r="P61" s="283">
        <f t="shared" ca="1" si="13"/>
        <v>0</v>
      </c>
      <c r="Q61" s="694"/>
      <c r="R61" s="560" t="s">
        <v>612</v>
      </c>
      <c r="S61" s="168">
        <v>5</v>
      </c>
      <c r="T61" s="169">
        <f t="shared" si="17"/>
        <v>365</v>
      </c>
    </row>
    <row r="62" spans="1:21" s="127" customFormat="1" ht="28.5" customHeight="1">
      <c r="A62" s="127" t="s">
        <v>644</v>
      </c>
      <c r="B62" s="63">
        <f t="shared" si="19"/>
        <v>16</v>
      </c>
      <c r="C62" s="128" t="s">
        <v>490</v>
      </c>
      <c r="D62" s="281">
        <v>3</v>
      </c>
      <c r="E62" s="66">
        <f>VLOOKUP(C62,Summary!$B$30:$AK$475,5,FALSE)</f>
        <v>0</v>
      </c>
      <c r="F62" s="62">
        <f t="shared" si="14"/>
        <v>0</v>
      </c>
      <c r="G62" s="100"/>
      <c r="H62" s="280"/>
      <c r="I62" s="62">
        <f t="shared" si="10"/>
        <v>0</v>
      </c>
      <c r="J62" s="99">
        <f t="shared" si="11"/>
        <v>0</v>
      </c>
      <c r="K62" s="281">
        <f t="shared" si="12"/>
        <v>0</v>
      </c>
      <c r="L62" s="282"/>
      <c r="M62" s="346">
        <f ca="1">SUMIF(DATABASE!$O$3:$O$78,'LOK LOK '!C62,DATABASE!$P$3:$P$77)</f>
        <v>1.2</v>
      </c>
      <c r="N62" s="347">
        <f t="shared" ca="1" si="15"/>
        <v>0</v>
      </c>
      <c r="O62" s="117">
        <f t="shared" ca="1" si="16"/>
        <v>1.2</v>
      </c>
      <c r="P62" s="283">
        <f t="shared" ca="1" si="13"/>
        <v>0</v>
      </c>
      <c r="Q62" s="694"/>
      <c r="R62" s="167" t="s">
        <v>557</v>
      </c>
      <c r="S62" s="168">
        <v>3</v>
      </c>
      <c r="T62" s="169">
        <f t="shared" si="17"/>
        <v>0</v>
      </c>
    </row>
    <row r="63" spans="1:21" s="127" customFormat="1" ht="28.5" customHeight="1">
      <c r="A63" s="127" t="s">
        <v>645</v>
      </c>
      <c r="B63" s="63">
        <f t="shared" si="19"/>
        <v>17</v>
      </c>
      <c r="C63" s="128" t="s">
        <v>491</v>
      </c>
      <c r="D63" s="281">
        <v>3</v>
      </c>
      <c r="E63" s="66">
        <f>VLOOKUP(C63,Summary!$B$30:$AK$475,5,FALSE)</f>
        <v>82</v>
      </c>
      <c r="F63" s="62">
        <f t="shared" si="14"/>
        <v>246</v>
      </c>
      <c r="G63" s="100"/>
      <c r="H63" s="280"/>
      <c r="I63" s="62">
        <f t="shared" si="10"/>
        <v>0</v>
      </c>
      <c r="J63" s="99">
        <f t="shared" si="11"/>
        <v>82</v>
      </c>
      <c r="K63" s="281">
        <f t="shared" si="12"/>
        <v>246</v>
      </c>
      <c r="L63" s="282"/>
      <c r="M63" s="346">
        <f ca="1">SUMIF(DATABASE!$O$3:$O$78,'LOK LOK '!C63,DATABASE!$P$3:$P$77)</f>
        <v>1.02</v>
      </c>
      <c r="N63" s="347">
        <f t="shared" ca="1" si="15"/>
        <v>83.64</v>
      </c>
      <c r="O63" s="117">
        <f t="shared" ca="1" si="16"/>
        <v>1.02</v>
      </c>
      <c r="P63" s="283">
        <f t="shared" ca="1" si="13"/>
        <v>0</v>
      </c>
      <c r="Q63" s="694"/>
      <c r="R63" s="167" t="s">
        <v>558</v>
      </c>
      <c r="S63" s="168">
        <v>3</v>
      </c>
      <c r="T63" s="169">
        <f t="shared" si="17"/>
        <v>246</v>
      </c>
    </row>
    <row r="64" spans="1:21" s="127" customFormat="1" ht="28.5" customHeight="1">
      <c r="A64" s="127" t="s">
        <v>646</v>
      </c>
      <c r="B64" s="63">
        <f t="shared" si="19"/>
        <v>18</v>
      </c>
      <c r="C64" s="128" t="s">
        <v>492</v>
      </c>
      <c r="D64" s="281">
        <v>3</v>
      </c>
      <c r="E64" s="66">
        <f>VLOOKUP(C64,Summary!$B$30:$AK$475,5,FALSE)</f>
        <v>33</v>
      </c>
      <c r="F64" s="62">
        <f t="shared" si="14"/>
        <v>99</v>
      </c>
      <c r="G64" s="100"/>
      <c r="H64" s="280"/>
      <c r="I64" s="62">
        <f t="shared" si="10"/>
        <v>0</v>
      </c>
      <c r="J64" s="99">
        <f t="shared" si="11"/>
        <v>33</v>
      </c>
      <c r="K64" s="281">
        <f t="shared" si="12"/>
        <v>99</v>
      </c>
      <c r="L64" s="282"/>
      <c r="M64" s="346">
        <f ca="1">SUMIF(DATABASE!$O$3:$O$78,'LOK LOK '!C64,DATABASE!$P$3:$P$77)</f>
        <v>0.95</v>
      </c>
      <c r="N64" s="347">
        <f t="shared" ca="1" si="15"/>
        <v>31.349999999999998</v>
      </c>
      <c r="O64" s="117">
        <f t="shared" ca="1" si="16"/>
        <v>0.95</v>
      </c>
      <c r="P64" s="283">
        <f t="shared" ca="1" si="13"/>
        <v>0</v>
      </c>
      <c r="Q64" s="694"/>
      <c r="R64" s="167" t="s">
        <v>559</v>
      </c>
      <c r="S64" s="168">
        <v>1</v>
      </c>
      <c r="T64" s="169">
        <f t="shared" si="17"/>
        <v>33</v>
      </c>
    </row>
    <row r="65" spans="1:21" s="127" customFormat="1" ht="28.5" customHeight="1">
      <c r="A65" s="127" t="s">
        <v>647</v>
      </c>
      <c r="B65" s="63">
        <f t="shared" si="19"/>
        <v>19</v>
      </c>
      <c r="C65" s="128" t="s">
        <v>493</v>
      </c>
      <c r="D65" s="281">
        <v>4</v>
      </c>
      <c r="E65" s="66">
        <f>VLOOKUP(C65,Summary!$B$30:$AK$475,5,FALSE)</f>
        <v>2</v>
      </c>
      <c r="F65" s="62">
        <f t="shared" si="14"/>
        <v>8</v>
      </c>
      <c r="G65" s="100"/>
      <c r="H65" s="280"/>
      <c r="I65" s="62">
        <f t="shared" si="10"/>
        <v>0</v>
      </c>
      <c r="J65" s="99">
        <f t="shared" si="11"/>
        <v>2</v>
      </c>
      <c r="K65" s="281">
        <f t="shared" si="12"/>
        <v>8</v>
      </c>
      <c r="L65" s="282"/>
      <c r="M65" s="346">
        <f ca="1">SUMIF(DATABASE!$O$3:$O$78,'LOK LOK '!C65,DATABASE!$P$3:$P$77)</f>
        <v>1.5</v>
      </c>
      <c r="N65" s="347">
        <f t="shared" ca="1" si="15"/>
        <v>3</v>
      </c>
      <c r="O65" s="117">
        <f t="shared" ca="1" si="16"/>
        <v>1.5</v>
      </c>
      <c r="P65" s="283">
        <f t="shared" ca="1" si="13"/>
        <v>0</v>
      </c>
      <c r="Q65" s="694"/>
      <c r="R65" s="167" t="s">
        <v>560</v>
      </c>
      <c r="S65" s="168">
        <v>2</v>
      </c>
      <c r="T65" s="169">
        <f t="shared" si="17"/>
        <v>4</v>
      </c>
    </row>
    <row r="66" spans="1:21" s="298" customFormat="1" ht="28.5" customHeight="1">
      <c r="A66" s="298" t="s">
        <v>648</v>
      </c>
      <c r="B66" s="63">
        <f t="shared" si="19"/>
        <v>20</v>
      </c>
      <c r="C66" s="441" t="s">
        <v>494</v>
      </c>
      <c r="D66" s="281">
        <v>4</v>
      </c>
      <c r="E66" s="286">
        <f>VLOOKUP(C66,Summary!$B$30:$AK$475,5,FALSE)</f>
        <v>30</v>
      </c>
      <c r="F66" s="285">
        <f t="shared" si="14"/>
        <v>120</v>
      </c>
      <c r="G66" s="284"/>
      <c r="H66" s="280"/>
      <c r="I66" s="62">
        <f t="shared" si="10"/>
        <v>0</v>
      </c>
      <c r="J66" s="99">
        <f t="shared" si="11"/>
        <v>30</v>
      </c>
      <c r="K66" s="281">
        <f t="shared" si="12"/>
        <v>120</v>
      </c>
      <c r="L66" s="282"/>
      <c r="M66" s="346">
        <f ca="1">SUMIF(DATABASE!$O$3:$O$78,'LOK LOK '!C66,DATABASE!$P$3:$P$77)</f>
        <v>1.5</v>
      </c>
      <c r="N66" s="347">
        <f t="shared" ca="1" si="15"/>
        <v>45</v>
      </c>
      <c r="O66" s="117">
        <f t="shared" ca="1" si="16"/>
        <v>1.5</v>
      </c>
      <c r="P66" s="283">
        <f t="shared" ca="1" si="13"/>
        <v>0</v>
      </c>
      <c r="Q66" s="694"/>
      <c r="R66" s="167"/>
      <c r="S66" s="168"/>
      <c r="T66" s="169">
        <f t="shared" si="17"/>
        <v>0</v>
      </c>
    </row>
    <row r="67" spans="1:21" s="298" customFormat="1" ht="28.5" customHeight="1">
      <c r="A67" s="298" t="s">
        <v>649</v>
      </c>
      <c r="B67" s="63">
        <f t="shared" si="19"/>
        <v>21</v>
      </c>
      <c r="C67" s="683"/>
      <c r="D67" s="281"/>
      <c r="E67" s="286"/>
      <c r="F67" s="285"/>
      <c r="G67" s="284"/>
      <c r="H67" s="280"/>
      <c r="I67" s="62"/>
      <c r="J67" s="99"/>
      <c r="K67" s="281"/>
      <c r="L67" s="282"/>
      <c r="M67" s="346">
        <f ca="1">SUMIF(DATABASE!$O$3:$O$78,'LOK LOK '!C67,DATABASE!$P$3:$P$77)</f>
        <v>0</v>
      </c>
      <c r="N67" s="347"/>
      <c r="O67" s="117">
        <f t="shared" ca="1" si="16"/>
        <v>0</v>
      </c>
      <c r="P67" s="283"/>
      <c r="Q67" s="694"/>
      <c r="R67" s="167"/>
      <c r="S67" s="168"/>
      <c r="T67" s="169">
        <f t="shared" si="17"/>
        <v>0</v>
      </c>
    </row>
    <row r="68" spans="1:21" s="298" customFormat="1" ht="28.5" customHeight="1">
      <c r="A68" s="298" t="s">
        <v>650</v>
      </c>
      <c r="B68" s="63">
        <f t="shared" si="19"/>
        <v>22</v>
      </c>
      <c r="C68" s="441" t="s">
        <v>495</v>
      </c>
      <c r="D68" s="281">
        <v>4</v>
      </c>
      <c r="E68" s="286">
        <f>VLOOKUP(C68,Summary!$B$30:$AK$475,5,FALSE)</f>
        <v>36</v>
      </c>
      <c r="F68" s="285">
        <f t="shared" si="14"/>
        <v>144</v>
      </c>
      <c r="G68" s="284"/>
      <c r="H68" s="280"/>
      <c r="I68" s="62">
        <f t="shared" si="10"/>
        <v>0</v>
      </c>
      <c r="J68" s="99">
        <f t="shared" si="11"/>
        <v>36</v>
      </c>
      <c r="K68" s="281">
        <f t="shared" si="12"/>
        <v>144</v>
      </c>
      <c r="L68" s="282"/>
      <c r="M68" s="346">
        <f ca="1">SUMIF(DATABASE!$O$3:$O$78,'LOK LOK '!C68,DATABASE!$P$3:$P$77)</f>
        <v>1.5</v>
      </c>
      <c r="N68" s="347">
        <f t="shared" ca="1" si="15"/>
        <v>54</v>
      </c>
      <c r="O68" s="117">
        <f t="shared" ca="1" si="16"/>
        <v>1.5</v>
      </c>
      <c r="P68" s="283">
        <f t="shared" ca="1" si="13"/>
        <v>0</v>
      </c>
      <c r="Q68" s="694"/>
      <c r="R68" s="167" t="s">
        <v>561</v>
      </c>
      <c r="S68" s="168">
        <v>3</v>
      </c>
      <c r="T68" s="169">
        <f t="shared" si="17"/>
        <v>108</v>
      </c>
    </row>
    <row r="69" spans="1:21" s="298" customFormat="1" ht="28.5" customHeight="1">
      <c r="A69" s="298" t="s">
        <v>651</v>
      </c>
      <c r="B69" s="63">
        <f t="shared" si="19"/>
        <v>23</v>
      </c>
      <c r="C69" s="441" t="s">
        <v>496</v>
      </c>
      <c r="D69" s="310">
        <v>1.5</v>
      </c>
      <c r="E69" s="286">
        <f>VLOOKUP(C69,Summary!$B$30:$AK$475,5,FALSE)</f>
        <v>19</v>
      </c>
      <c r="F69" s="285">
        <f t="shared" si="14"/>
        <v>28.5</v>
      </c>
      <c r="G69" s="284"/>
      <c r="H69" s="280"/>
      <c r="I69" s="62">
        <f t="shared" si="10"/>
        <v>0</v>
      </c>
      <c r="J69" s="99">
        <f t="shared" si="11"/>
        <v>19</v>
      </c>
      <c r="K69" s="281">
        <f t="shared" si="12"/>
        <v>28.5</v>
      </c>
      <c r="L69" s="282"/>
      <c r="M69" s="346">
        <f ca="1">SUMIF(DATABASE!$O$3:$O$78,'LOK LOK '!C69,DATABASE!$P$3:$P$77)</f>
        <v>0.45</v>
      </c>
      <c r="N69" s="347">
        <f t="shared" ca="1" si="15"/>
        <v>8.5500000000000007</v>
      </c>
      <c r="O69" s="117">
        <f t="shared" ca="1" si="16"/>
        <v>0.45</v>
      </c>
      <c r="P69" s="283">
        <f t="shared" ca="1" si="13"/>
        <v>0</v>
      </c>
      <c r="Q69" s="694"/>
      <c r="R69" s="167" t="s">
        <v>562</v>
      </c>
      <c r="S69" s="168">
        <v>3</v>
      </c>
      <c r="T69" s="169">
        <f t="shared" si="17"/>
        <v>57</v>
      </c>
    </row>
    <row r="70" spans="1:21" s="298" customFormat="1" ht="28.5" customHeight="1">
      <c r="A70" s="298" t="s">
        <v>652</v>
      </c>
      <c r="B70" s="63">
        <f t="shared" si="19"/>
        <v>24</v>
      </c>
      <c r="C70" s="128" t="s">
        <v>497</v>
      </c>
      <c r="D70" s="281">
        <v>1.5</v>
      </c>
      <c r="E70" s="66">
        <f>VLOOKUP(C70,Summary!$B$30:$AK$475,5,FALSE)</f>
        <v>31</v>
      </c>
      <c r="F70" s="62">
        <f t="shared" si="14"/>
        <v>46.5</v>
      </c>
      <c r="G70" s="284"/>
      <c r="H70" s="280"/>
      <c r="I70" s="62">
        <f t="shared" si="10"/>
        <v>0</v>
      </c>
      <c r="J70" s="99">
        <f t="shared" si="11"/>
        <v>31</v>
      </c>
      <c r="K70" s="281">
        <f t="shared" si="12"/>
        <v>46.5</v>
      </c>
      <c r="L70" s="282"/>
      <c r="M70" s="346">
        <f ca="1">SUMIF(DATABASE!$O$3:$O$78,'LOK LOK '!C70,DATABASE!$P$3:$P$77)</f>
        <v>0.6</v>
      </c>
      <c r="N70" s="347">
        <f t="shared" ca="1" si="15"/>
        <v>18.599999999999998</v>
      </c>
      <c r="O70" s="117">
        <f t="shared" ca="1" si="16"/>
        <v>0.6</v>
      </c>
      <c r="P70" s="283">
        <f t="shared" ca="1" si="13"/>
        <v>0</v>
      </c>
      <c r="Q70" s="694"/>
      <c r="R70" s="167"/>
      <c r="S70" s="168"/>
      <c r="T70" s="169">
        <f t="shared" si="17"/>
        <v>0</v>
      </c>
      <c r="U70" s="445"/>
    </row>
    <row r="71" spans="1:21" s="127" customFormat="1" ht="28.5" customHeight="1">
      <c r="A71" s="127" t="s">
        <v>653</v>
      </c>
      <c r="B71" s="63">
        <f t="shared" si="19"/>
        <v>25</v>
      </c>
      <c r="C71" s="128" t="s">
        <v>498</v>
      </c>
      <c r="D71" s="281">
        <v>1.5</v>
      </c>
      <c r="E71" s="66">
        <f>VLOOKUP(C71,Summary!$B$30:$AK$475,5,FALSE)</f>
        <v>20</v>
      </c>
      <c r="F71" s="62">
        <f t="shared" si="14"/>
        <v>30</v>
      </c>
      <c r="G71" s="100"/>
      <c r="H71" s="280"/>
      <c r="I71" s="62">
        <f t="shared" si="10"/>
        <v>0</v>
      </c>
      <c r="J71" s="99">
        <f t="shared" si="11"/>
        <v>20</v>
      </c>
      <c r="K71" s="281">
        <f t="shared" si="12"/>
        <v>30</v>
      </c>
      <c r="L71" s="282"/>
      <c r="M71" s="346">
        <f ca="1">SUMIF(DATABASE!$O$3:$O$78,'LOK LOK '!C71,DATABASE!$P$3:$P$77)</f>
        <v>0.48</v>
      </c>
      <c r="N71" s="347">
        <f t="shared" ca="1" si="15"/>
        <v>9.6</v>
      </c>
      <c r="O71" s="117">
        <f t="shared" ca="1" si="16"/>
        <v>0.48</v>
      </c>
      <c r="P71" s="283">
        <f t="shared" ca="1" si="13"/>
        <v>0</v>
      </c>
      <c r="Q71" s="694"/>
      <c r="R71" s="167"/>
      <c r="S71" s="168"/>
      <c r="T71" s="169">
        <f t="shared" si="17"/>
        <v>0</v>
      </c>
    </row>
    <row r="72" spans="1:21" s="127" customFormat="1" ht="28.5" customHeight="1">
      <c r="A72" s="127" t="s">
        <v>654</v>
      </c>
      <c r="B72" s="63">
        <f t="shared" si="19"/>
        <v>26</v>
      </c>
      <c r="C72" s="128" t="s">
        <v>499</v>
      </c>
      <c r="D72" s="281">
        <v>1.5</v>
      </c>
      <c r="E72" s="66">
        <f>VLOOKUP(C72,Summary!$B$30:$AK$475,5,FALSE)</f>
        <v>35</v>
      </c>
      <c r="F72" s="62">
        <f t="shared" si="14"/>
        <v>52.5</v>
      </c>
      <c r="G72" s="100"/>
      <c r="H72" s="280"/>
      <c r="I72" s="62">
        <f t="shared" si="10"/>
        <v>0</v>
      </c>
      <c r="J72" s="99">
        <f t="shared" si="11"/>
        <v>35</v>
      </c>
      <c r="K72" s="281">
        <f t="shared" si="12"/>
        <v>52.5</v>
      </c>
      <c r="L72" s="282"/>
      <c r="M72" s="346">
        <f ca="1">SUMIF(DATABASE!$O$3:$O$78,'LOK LOK '!C72,DATABASE!$P$3:$P$77)</f>
        <v>1.5</v>
      </c>
      <c r="N72" s="347">
        <f t="shared" ca="1" si="15"/>
        <v>52.5</v>
      </c>
      <c r="O72" s="117">
        <f t="shared" ca="1" si="16"/>
        <v>1.5</v>
      </c>
      <c r="P72" s="283">
        <f t="shared" ca="1" si="13"/>
        <v>0</v>
      </c>
      <c r="Q72" s="694"/>
      <c r="R72" s="173"/>
      <c r="S72" s="174"/>
      <c r="T72" s="169">
        <f t="shared" si="17"/>
        <v>0</v>
      </c>
    </row>
    <row r="73" spans="1:21" s="127" customFormat="1" ht="28.5" customHeight="1">
      <c r="A73" s="127" t="s">
        <v>655</v>
      </c>
      <c r="B73" s="63">
        <f t="shared" si="19"/>
        <v>27</v>
      </c>
      <c r="C73" s="128" t="s">
        <v>500</v>
      </c>
      <c r="D73" s="281">
        <v>2</v>
      </c>
      <c r="E73" s="66">
        <f>VLOOKUP(C73,Summary!$B$30:$AK$475,5,FALSE)</f>
        <v>7</v>
      </c>
      <c r="F73" s="62">
        <f t="shared" si="14"/>
        <v>14</v>
      </c>
      <c r="G73" s="100"/>
      <c r="H73" s="280"/>
      <c r="I73" s="62">
        <f t="shared" si="10"/>
        <v>0</v>
      </c>
      <c r="J73" s="99">
        <f t="shared" si="11"/>
        <v>7</v>
      </c>
      <c r="K73" s="281">
        <f t="shared" si="12"/>
        <v>14</v>
      </c>
      <c r="L73" s="282"/>
      <c r="M73" s="346">
        <f ca="1">SUMIF(DATABASE!$O$3:$O$78,'LOK LOK '!C73,DATABASE!$P$3:$P$77)</f>
        <v>0.7</v>
      </c>
      <c r="N73" s="347">
        <f t="shared" ca="1" si="15"/>
        <v>4.8999999999999995</v>
      </c>
      <c r="O73" s="117">
        <f t="shared" ca="1" si="16"/>
        <v>0.7</v>
      </c>
      <c r="P73" s="283">
        <f t="shared" ca="1" si="13"/>
        <v>0</v>
      </c>
      <c r="Q73" s="694"/>
      <c r="R73" s="167"/>
      <c r="S73" s="168"/>
      <c r="T73" s="169">
        <f t="shared" si="17"/>
        <v>0</v>
      </c>
    </row>
    <row r="74" spans="1:21" s="127" customFormat="1" ht="28.5" customHeight="1">
      <c r="A74" s="127" t="s">
        <v>656</v>
      </c>
      <c r="B74" s="63">
        <f t="shared" si="19"/>
        <v>28</v>
      </c>
      <c r="C74" s="128" t="s">
        <v>501</v>
      </c>
      <c r="D74" s="281">
        <v>2</v>
      </c>
      <c r="E74" s="66">
        <f>VLOOKUP(C74,Summary!$B$30:$AK$475,5,FALSE)</f>
        <v>17</v>
      </c>
      <c r="F74" s="62">
        <f>E74*D74</f>
        <v>34</v>
      </c>
      <c r="G74" s="100"/>
      <c r="H74" s="280"/>
      <c r="I74" s="62">
        <f t="shared" si="10"/>
        <v>0</v>
      </c>
      <c r="J74" s="99">
        <v>0</v>
      </c>
      <c r="K74" s="281">
        <f>+J74*D74</f>
        <v>0</v>
      </c>
      <c r="L74" s="282"/>
      <c r="M74" s="346">
        <f ca="1">SUMIF(DATABASE!$O$3:$O$78,'LOK LOK '!C74,DATABASE!$P$3:$P$77)</f>
        <v>0.65</v>
      </c>
      <c r="N74" s="347">
        <f t="shared" ca="1" si="15"/>
        <v>0</v>
      </c>
      <c r="O74" s="117">
        <f t="shared" ca="1" si="16"/>
        <v>0.65</v>
      </c>
      <c r="P74" s="283">
        <f t="shared" ca="1" si="13"/>
        <v>0</v>
      </c>
      <c r="Q74" s="694"/>
      <c r="R74" s="167" t="s">
        <v>563</v>
      </c>
      <c r="S74" s="168">
        <v>5</v>
      </c>
      <c r="T74" s="169">
        <f t="shared" si="17"/>
        <v>85</v>
      </c>
    </row>
    <row r="75" spans="1:21" s="127" customFormat="1" ht="28.5" customHeight="1">
      <c r="A75" s="127" t="s">
        <v>657</v>
      </c>
      <c r="B75" s="63">
        <f t="shared" si="19"/>
        <v>29</v>
      </c>
      <c r="C75" s="128" t="s">
        <v>502</v>
      </c>
      <c r="D75" s="281">
        <v>2</v>
      </c>
      <c r="E75" s="66">
        <f>VLOOKUP(C75,Summary!$B$30:$AK$475,5,FALSE)</f>
        <v>17</v>
      </c>
      <c r="F75" s="62">
        <f t="shared" ref="F75:F76" si="20">E75*D75</f>
        <v>34</v>
      </c>
      <c r="G75" s="100"/>
      <c r="H75" s="280"/>
      <c r="I75" s="62">
        <f t="shared" ref="I75:I76" si="21">H75*D75</f>
        <v>0</v>
      </c>
      <c r="J75" s="99">
        <v>0</v>
      </c>
      <c r="K75" s="281">
        <f t="shared" ref="K75:K76" si="22">+J75*D75</f>
        <v>0</v>
      </c>
      <c r="L75" s="282"/>
      <c r="M75" s="346">
        <f ca="1">SUMIF(DATABASE!$O$3:$O$78,'LOK LOK '!C75,DATABASE!$P$3:$P$77)</f>
        <v>0.65</v>
      </c>
      <c r="N75" s="347">
        <f t="shared" ca="1" si="15"/>
        <v>0</v>
      </c>
      <c r="O75" s="117">
        <f t="shared" ca="1" si="16"/>
        <v>0.65</v>
      </c>
      <c r="P75" s="283">
        <f t="shared" ca="1" si="13"/>
        <v>0</v>
      </c>
      <c r="Q75" s="694"/>
      <c r="R75" s="167" t="s">
        <v>564</v>
      </c>
      <c r="S75" s="197">
        <v>5</v>
      </c>
      <c r="T75" s="169">
        <f t="shared" si="17"/>
        <v>85</v>
      </c>
    </row>
    <row r="76" spans="1:21" s="127" customFormat="1" ht="28.5" customHeight="1">
      <c r="A76" s="127" t="s">
        <v>658</v>
      </c>
      <c r="B76" s="63">
        <f t="shared" si="19"/>
        <v>30</v>
      </c>
      <c r="C76" s="128" t="s">
        <v>503</v>
      </c>
      <c r="D76" s="281">
        <v>2</v>
      </c>
      <c r="E76" s="66">
        <f>VLOOKUP(C76,Summary!$B$30:$AK$475,5,FALSE)</f>
        <v>21</v>
      </c>
      <c r="F76" s="62">
        <f t="shared" si="20"/>
        <v>42</v>
      </c>
      <c r="G76" s="100"/>
      <c r="H76" s="280"/>
      <c r="I76" s="62">
        <f t="shared" si="21"/>
        <v>0</v>
      </c>
      <c r="J76" s="99">
        <v>0</v>
      </c>
      <c r="K76" s="281">
        <f t="shared" si="22"/>
        <v>0</v>
      </c>
      <c r="L76" s="282"/>
      <c r="M76" s="346">
        <f ca="1">SUMIF(DATABASE!$O$3:$O$78,'LOK LOK '!C76,DATABASE!$P$3:$P$77)</f>
        <v>0.6</v>
      </c>
      <c r="N76" s="347">
        <f t="shared" ca="1" si="15"/>
        <v>0</v>
      </c>
      <c r="O76" s="117">
        <f t="shared" ca="1" si="16"/>
        <v>0.6</v>
      </c>
      <c r="P76" s="283">
        <f t="shared" ca="1" si="13"/>
        <v>0</v>
      </c>
      <c r="Q76" s="694"/>
      <c r="R76" s="167" t="s">
        <v>565</v>
      </c>
      <c r="S76" s="168">
        <v>3</v>
      </c>
      <c r="T76" s="169">
        <f t="shared" si="17"/>
        <v>63</v>
      </c>
    </row>
    <row r="77" spans="1:21" s="127" customFormat="1" ht="28.5" customHeight="1">
      <c r="A77" s="127" t="s">
        <v>659</v>
      </c>
      <c r="B77" s="63">
        <f t="shared" si="19"/>
        <v>31</v>
      </c>
      <c r="C77" s="128" t="s">
        <v>504</v>
      </c>
      <c r="D77" s="281">
        <v>2</v>
      </c>
      <c r="E77" s="66">
        <f>VLOOKUP(C77,Summary!$B$30:$AK$475,5,FALSE)</f>
        <v>7</v>
      </c>
      <c r="F77" s="62">
        <f t="shared" ref="F77:F87" si="23">E77*D77</f>
        <v>14</v>
      </c>
      <c r="G77" s="100"/>
      <c r="H77" s="280"/>
      <c r="I77" s="62">
        <f t="shared" ref="I77:I87" si="24">H77*D77</f>
        <v>0</v>
      </c>
      <c r="J77" s="99">
        <f t="shared" ref="J77:J87" si="25">+E77-H77</f>
        <v>7</v>
      </c>
      <c r="K77" s="281">
        <f t="shared" ref="K77:K87" si="26">+J77*D77</f>
        <v>14</v>
      </c>
      <c r="L77" s="282"/>
      <c r="M77" s="346">
        <f ca="1">SUMIF(DATABASE!$O$3:$O$78,'LOK LOK '!C77,DATABASE!$P$3:$P$77)</f>
        <v>0.39</v>
      </c>
      <c r="N77" s="347">
        <f t="shared" ca="1" si="15"/>
        <v>2.73</v>
      </c>
      <c r="O77" s="117">
        <f t="shared" ca="1" si="16"/>
        <v>0.39</v>
      </c>
      <c r="P77" s="283">
        <f t="shared" ca="1" si="13"/>
        <v>0</v>
      </c>
      <c r="Q77" s="694"/>
      <c r="R77" s="167" t="s">
        <v>566</v>
      </c>
      <c r="S77" s="168">
        <v>3</v>
      </c>
      <c r="T77" s="169">
        <f t="shared" si="17"/>
        <v>21</v>
      </c>
    </row>
    <row r="78" spans="1:21" s="127" customFormat="1" ht="28.5" customHeight="1">
      <c r="A78" s="127" t="s">
        <v>660</v>
      </c>
      <c r="B78" s="63">
        <f t="shared" si="19"/>
        <v>32</v>
      </c>
      <c r="C78" s="128" t="s">
        <v>505</v>
      </c>
      <c r="D78" s="281">
        <v>2</v>
      </c>
      <c r="E78" s="66">
        <f>VLOOKUP(C78,Summary!$B$30:$AK$475,5,FALSE)</f>
        <v>20</v>
      </c>
      <c r="F78" s="62">
        <f t="shared" si="23"/>
        <v>40</v>
      </c>
      <c r="G78" s="100"/>
      <c r="H78" s="280"/>
      <c r="I78" s="62">
        <f t="shared" si="24"/>
        <v>0</v>
      </c>
      <c r="J78" s="99">
        <f t="shared" si="25"/>
        <v>20</v>
      </c>
      <c r="K78" s="281">
        <f>+J78*D78</f>
        <v>40</v>
      </c>
      <c r="L78" s="282"/>
      <c r="M78" s="346">
        <f ca="1">SUMIF(DATABASE!$O$3:$O$78,'LOK LOK '!C78,DATABASE!$P$3:$P$77)</f>
        <v>0.72</v>
      </c>
      <c r="N78" s="347">
        <f t="shared" ca="1" si="15"/>
        <v>14.399999999999999</v>
      </c>
      <c r="O78" s="117">
        <f t="shared" ca="1" si="16"/>
        <v>0.72</v>
      </c>
      <c r="P78" s="283">
        <f t="shared" ca="1" si="13"/>
        <v>0</v>
      </c>
      <c r="Q78" s="694"/>
      <c r="R78" s="167" t="s">
        <v>567</v>
      </c>
      <c r="S78" s="168">
        <v>3</v>
      </c>
      <c r="T78" s="169">
        <f t="shared" si="17"/>
        <v>60</v>
      </c>
    </row>
    <row r="79" spans="1:21" s="127" customFormat="1" ht="28.5" customHeight="1">
      <c r="A79" s="127" t="s">
        <v>661</v>
      </c>
      <c r="B79" s="63">
        <f t="shared" si="19"/>
        <v>33</v>
      </c>
      <c r="C79" s="128" t="s">
        <v>547</v>
      </c>
      <c r="D79" s="281">
        <v>2</v>
      </c>
      <c r="E79" s="66">
        <f>VLOOKUP(C79,Summary!$B$30:$AK$475,5,FALSE)</f>
        <v>0</v>
      </c>
      <c r="F79" s="62">
        <f t="shared" si="23"/>
        <v>0</v>
      </c>
      <c r="G79" s="100"/>
      <c r="H79" s="280"/>
      <c r="I79" s="62">
        <f t="shared" si="24"/>
        <v>0</v>
      </c>
      <c r="J79" s="99">
        <f t="shared" si="25"/>
        <v>0</v>
      </c>
      <c r="K79" s="281">
        <f t="shared" si="26"/>
        <v>0</v>
      </c>
      <c r="L79" s="282"/>
      <c r="M79" s="346">
        <f ca="1">SUMIF(DATABASE!$O$3:$O$78,'LOK LOK '!C79,DATABASE!$P$3:$P$77)</f>
        <v>0.56999999999999995</v>
      </c>
      <c r="N79" s="347">
        <f t="shared" ca="1" si="15"/>
        <v>0</v>
      </c>
      <c r="O79" s="117">
        <f t="shared" ca="1" si="16"/>
        <v>0.56999999999999995</v>
      </c>
      <c r="P79" s="283">
        <f t="shared" ca="1" si="13"/>
        <v>0</v>
      </c>
      <c r="Q79" s="694"/>
      <c r="R79" s="167" t="s">
        <v>568</v>
      </c>
      <c r="S79" s="168">
        <v>3</v>
      </c>
      <c r="T79" s="169">
        <f t="shared" si="17"/>
        <v>0</v>
      </c>
    </row>
    <row r="80" spans="1:21" s="127" customFormat="1" ht="28.5" customHeight="1">
      <c r="A80" s="127" t="s">
        <v>662</v>
      </c>
      <c r="B80" s="63">
        <f t="shared" si="19"/>
        <v>34</v>
      </c>
      <c r="C80" s="128" t="s">
        <v>506</v>
      </c>
      <c r="D80" s="368">
        <v>2.5</v>
      </c>
      <c r="E80" s="369">
        <f>VLOOKUP(C80,Summary!$B$30:$AK$475,5,FALSE)</f>
        <v>15</v>
      </c>
      <c r="F80" s="370">
        <f t="shared" si="23"/>
        <v>37.5</v>
      </c>
      <c r="G80" s="100"/>
      <c r="H80" s="280"/>
      <c r="I80" s="370">
        <f t="shared" si="24"/>
        <v>0</v>
      </c>
      <c r="J80" s="371">
        <v>0</v>
      </c>
      <c r="K80" s="368">
        <f t="shared" si="26"/>
        <v>0</v>
      </c>
      <c r="L80" s="282"/>
      <c r="M80" s="346">
        <f ca="1">SUMIF(DATABASE!$O$3:$O$78,'LOK LOK '!C80,DATABASE!$P$3:$P$77)</f>
        <v>1</v>
      </c>
      <c r="N80" s="347">
        <f t="shared" ca="1" si="15"/>
        <v>0</v>
      </c>
      <c r="O80" s="117">
        <f t="shared" ca="1" si="16"/>
        <v>1</v>
      </c>
      <c r="P80" s="283">
        <f t="shared" ca="1" si="13"/>
        <v>0</v>
      </c>
      <c r="Q80" s="694"/>
      <c r="R80" s="167" t="s">
        <v>569</v>
      </c>
      <c r="S80" s="168">
        <v>3</v>
      </c>
      <c r="T80" s="169">
        <f t="shared" si="17"/>
        <v>45</v>
      </c>
    </row>
    <row r="81" spans="1:21" s="127" customFormat="1" ht="28.5" customHeight="1">
      <c r="A81" s="127" t="s">
        <v>663</v>
      </c>
      <c r="B81" s="63">
        <f t="shared" si="19"/>
        <v>35</v>
      </c>
      <c r="C81" s="128" t="s">
        <v>507</v>
      </c>
      <c r="D81" s="281">
        <v>2.5</v>
      </c>
      <c r="E81" s="66">
        <f>VLOOKUP(C81,Summary!$B$30:$AK$475,5,FALSE)</f>
        <v>11</v>
      </c>
      <c r="F81" s="62">
        <f t="shared" si="23"/>
        <v>27.5</v>
      </c>
      <c r="G81" s="100"/>
      <c r="H81" s="280"/>
      <c r="I81" s="62">
        <f>H81*D81</f>
        <v>0</v>
      </c>
      <c r="J81" s="99">
        <f t="shared" si="25"/>
        <v>11</v>
      </c>
      <c r="K81" s="281">
        <f>+J81*D81</f>
        <v>27.5</v>
      </c>
      <c r="L81" s="282"/>
      <c r="M81" s="346">
        <f ca="1">SUMIF(DATABASE!$O$3:$O$78,'LOK LOK '!C81,DATABASE!$P$3:$P$77)</f>
        <v>0.9</v>
      </c>
      <c r="N81" s="347">
        <f t="shared" ca="1" si="15"/>
        <v>9.9</v>
      </c>
      <c r="O81" s="117">
        <f t="shared" ca="1" si="16"/>
        <v>0.9</v>
      </c>
      <c r="P81" s="283">
        <f t="shared" ca="1" si="13"/>
        <v>0</v>
      </c>
      <c r="Q81" s="694"/>
      <c r="R81" s="167" t="s">
        <v>570</v>
      </c>
      <c r="S81" s="168">
        <v>1</v>
      </c>
      <c r="T81" s="169">
        <f t="shared" si="17"/>
        <v>11</v>
      </c>
    </row>
    <row r="82" spans="1:21" s="127" customFormat="1" ht="28.5" customHeight="1">
      <c r="A82" s="127" t="s">
        <v>664</v>
      </c>
      <c r="B82" s="63">
        <f t="shared" si="19"/>
        <v>36</v>
      </c>
      <c r="C82" s="128" t="s">
        <v>508</v>
      </c>
      <c r="D82" s="281">
        <v>2.5</v>
      </c>
      <c r="E82" s="66">
        <f>VLOOKUP(C82,Summary!$B$30:$AK$475,5,FALSE)</f>
        <v>18</v>
      </c>
      <c r="F82" s="62">
        <f t="shared" si="23"/>
        <v>45</v>
      </c>
      <c r="G82" s="100"/>
      <c r="H82" s="280"/>
      <c r="I82" s="62">
        <f t="shared" si="24"/>
        <v>0</v>
      </c>
      <c r="J82" s="99">
        <f t="shared" si="25"/>
        <v>18</v>
      </c>
      <c r="K82" s="281">
        <f t="shared" si="26"/>
        <v>45</v>
      </c>
      <c r="L82" s="282"/>
      <c r="M82" s="346">
        <f ca="1">SUMIF(DATABASE!$O$3:$O$78,'LOK LOK '!C82,DATABASE!$P$3:$P$77)</f>
        <v>0.9</v>
      </c>
      <c r="N82" s="347">
        <f t="shared" ca="1" si="15"/>
        <v>16.2</v>
      </c>
      <c r="O82" s="117">
        <f t="shared" ca="1" si="16"/>
        <v>0.9</v>
      </c>
      <c r="P82" s="283">
        <f t="shared" ca="1" si="13"/>
        <v>0</v>
      </c>
      <c r="Q82" s="694"/>
      <c r="R82" s="167"/>
      <c r="S82" s="168"/>
      <c r="T82" s="169">
        <f t="shared" si="17"/>
        <v>0</v>
      </c>
    </row>
    <row r="83" spans="1:21" s="127" customFormat="1" ht="28.5" customHeight="1">
      <c r="A83" s="127" t="s">
        <v>665</v>
      </c>
      <c r="B83" s="63">
        <f t="shared" si="19"/>
        <v>37</v>
      </c>
      <c r="C83" s="128" t="s">
        <v>607</v>
      </c>
      <c r="D83" s="368">
        <v>2.5</v>
      </c>
      <c r="E83" s="369">
        <f>VLOOKUP(C83,Summary!$B$30:$AK$475,5,FALSE)</f>
        <v>17</v>
      </c>
      <c r="F83" s="370">
        <f t="shared" si="23"/>
        <v>42.5</v>
      </c>
      <c r="G83" s="100"/>
      <c r="H83" s="280"/>
      <c r="I83" s="370">
        <f t="shared" si="24"/>
        <v>0</v>
      </c>
      <c r="J83" s="371">
        <v>0</v>
      </c>
      <c r="K83" s="368">
        <f t="shared" si="26"/>
        <v>0</v>
      </c>
      <c r="L83" s="282"/>
      <c r="M83" s="346">
        <f ca="1">SUMIF(DATABASE!$O$3:$O$78,'LOK LOK '!C83,DATABASE!$P$3:$P$77)</f>
        <v>0.73</v>
      </c>
      <c r="N83" s="347">
        <f t="shared" ca="1" si="15"/>
        <v>0</v>
      </c>
      <c r="O83" s="117">
        <f t="shared" ca="1" si="16"/>
        <v>0.73</v>
      </c>
      <c r="P83" s="283">
        <f t="shared" ca="1" si="13"/>
        <v>0</v>
      </c>
      <c r="Q83" s="694"/>
      <c r="R83" s="167"/>
      <c r="S83" s="168"/>
      <c r="T83" s="169">
        <f t="shared" si="17"/>
        <v>0</v>
      </c>
    </row>
    <row r="84" spans="1:21" s="127" customFormat="1" ht="28.5" customHeight="1">
      <c r="A84" s="127" t="s">
        <v>666</v>
      </c>
      <c r="B84" s="63">
        <f t="shared" si="19"/>
        <v>38</v>
      </c>
      <c r="C84" s="128" t="s">
        <v>509</v>
      </c>
      <c r="D84" s="281">
        <v>2.5</v>
      </c>
      <c r="E84" s="66">
        <f>VLOOKUP(C84,Summary!$B$30:$AK$475,5,FALSE)</f>
        <v>11</v>
      </c>
      <c r="F84" s="62">
        <f t="shared" si="23"/>
        <v>27.5</v>
      </c>
      <c r="G84" s="100"/>
      <c r="H84" s="280"/>
      <c r="I84" s="62">
        <f t="shared" si="24"/>
        <v>0</v>
      </c>
      <c r="J84" s="99">
        <f t="shared" si="25"/>
        <v>11</v>
      </c>
      <c r="K84" s="281">
        <f t="shared" si="26"/>
        <v>27.5</v>
      </c>
      <c r="L84" s="282"/>
      <c r="M84" s="346">
        <f ca="1">SUMIF(DATABASE!$O$3:$O$78,'LOK LOK '!C84,DATABASE!$P$3:$P$77)</f>
        <v>0.67</v>
      </c>
      <c r="N84" s="347">
        <f t="shared" ca="1" si="15"/>
        <v>7.37</v>
      </c>
      <c r="O84" s="117">
        <f t="shared" ca="1" si="16"/>
        <v>0.67</v>
      </c>
      <c r="P84" s="283">
        <f t="shared" ca="1" si="13"/>
        <v>0</v>
      </c>
      <c r="Q84" s="694"/>
      <c r="R84" s="167"/>
      <c r="S84" s="168"/>
      <c r="T84" s="169">
        <f t="shared" si="17"/>
        <v>0</v>
      </c>
    </row>
    <row r="85" spans="1:21" s="127" customFormat="1" ht="28.5" customHeight="1">
      <c r="A85" s="127" t="s">
        <v>667</v>
      </c>
      <c r="B85" s="63">
        <f t="shared" si="19"/>
        <v>39</v>
      </c>
      <c r="C85" s="128" t="s">
        <v>510</v>
      </c>
      <c r="D85" s="281">
        <v>2.5</v>
      </c>
      <c r="E85" s="66">
        <f>VLOOKUP(C85,Summary!$B$30:$AK$475,5,FALSE)</f>
        <v>7</v>
      </c>
      <c r="F85" s="62">
        <f t="shared" ref="F85" si="27">E85*D85</f>
        <v>17.5</v>
      </c>
      <c r="G85" s="100"/>
      <c r="H85" s="280"/>
      <c r="I85" s="62">
        <f t="shared" ref="I85" si="28">H85*D85</f>
        <v>0</v>
      </c>
      <c r="J85" s="99">
        <f t="shared" ref="J85" si="29">+E85-H85</f>
        <v>7</v>
      </c>
      <c r="K85" s="281">
        <f t="shared" ref="K85" si="30">+J85*D85</f>
        <v>17.5</v>
      </c>
      <c r="L85" s="282"/>
      <c r="M85" s="346">
        <f ca="1">SUMIF(DATABASE!$O$3:$O$78,'LOK LOK '!C85,DATABASE!$P$3:$P$77)</f>
        <v>0.9</v>
      </c>
      <c r="N85" s="347">
        <f t="shared" ref="N85" ca="1" si="31">+M85*J85</f>
        <v>6.3</v>
      </c>
      <c r="O85" s="117">
        <f t="shared" ref="O85" ca="1" si="32">+M85</f>
        <v>0.9</v>
      </c>
      <c r="P85" s="283">
        <f t="shared" ref="P85" ca="1" si="33">+O85*H85</f>
        <v>0</v>
      </c>
      <c r="Q85" s="694"/>
      <c r="R85" s="179" t="s">
        <v>339</v>
      </c>
      <c r="S85" s="168">
        <v>3</v>
      </c>
      <c r="T85" s="169">
        <f t="shared" si="17"/>
        <v>21</v>
      </c>
    </row>
    <row r="86" spans="1:21" s="127" customFormat="1" ht="28.5" customHeight="1">
      <c r="A86" s="127" t="s">
        <v>668</v>
      </c>
      <c r="B86" s="63">
        <f t="shared" si="19"/>
        <v>40</v>
      </c>
      <c r="C86" s="128" t="s">
        <v>608</v>
      </c>
      <c r="D86" s="281">
        <v>3</v>
      </c>
      <c r="E86" s="66">
        <f>VLOOKUP(C86,Summary!$B$30:$AK$475,5,FALSE)</f>
        <v>3</v>
      </c>
      <c r="F86" s="62">
        <f t="shared" si="23"/>
        <v>9</v>
      </c>
      <c r="G86" s="100"/>
      <c r="H86" s="280"/>
      <c r="I86" s="62">
        <f t="shared" si="24"/>
        <v>0</v>
      </c>
      <c r="J86" s="99">
        <f t="shared" si="25"/>
        <v>3</v>
      </c>
      <c r="K86" s="281">
        <f t="shared" si="26"/>
        <v>9</v>
      </c>
      <c r="L86" s="282"/>
      <c r="M86" s="346">
        <f ca="1">SUMIF(DATABASE!$O$3:$O$78,'LOK LOK '!C86,DATABASE!$P$3:$P$77)</f>
        <v>1.29</v>
      </c>
      <c r="N86" s="347">
        <f t="shared" ca="1" si="15"/>
        <v>3.87</v>
      </c>
      <c r="O86" s="117">
        <f t="shared" ca="1" si="16"/>
        <v>1.29</v>
      </c>
      <c r="P86" s="283">
        <f t="shared" ca="1" si="13"/>
        <v>0</v>
      </c>
      <c r="Q86" s="694"/>
      <c r="R86" s="167"/>
      <c r="S86" s="168"/>
      <c r="T86" s="169">
        <f t="shared" si="17"/>
        <v>0</v>
      </c>
    </row>
    <row r="87" spans="1:21" s="127" customFormat="1" ht="28.5" customHeight="1">
      <c r="A87" s="127" t="s">
        <v>669</v>
      </c>
      <c r="B87" s="63">
        <f t="shared" si="19"/>
        <v>41</v>
      </c>
      <c r="C87" s="128" t="s">
        <v>511</v>
      </c>
      <c r="D87" s="281">
        <v>3</v>
      </c>
      <c r="E87" s="66">
        <f>VLOOKUP(C87,Summary!$B$30:$AK$475,5,FALSE)</f>
        <v>3</v>
      </c>
      <c r="F87" s="62">
        <f t="shared" si="23"/>
        <v>9</v>
      </c>
      <c r="G87" s="100"/>
      <c r="H87" s="280"/>
      <c r="I87" s="62">
        <f t="shared" si="24"/>
        <v>0</v>
      </c>
      <c r="J87" s="99">
        <f t="shared" si="25"/>
        <v>3</v>
      </c>
      <c r="K87" s="281">
        <f t="shared" si="26"/>
        <v>9</v>
      </c>
      <c r="L87" s="282"/>
      <c r="M87" s="346">
        <f ca="1">SUMIF(DATABASE!$O$3:$O$78,'LOK LOK '!C87,DATABASE!$P$3:$P$77)</f>
        <v>1.02</v>
      </c>
      <c r="N87" s="347">
        <f t="shared" ca="1" si="15"/>
        <v>3.06</v>
      </c>
      <c r="O87" s="117">
        <f t="shared" ca="1" si="16"/>
        <v>1.02</v>
      </c>
      <c r="P87" s="283">
        <f t="shared" ca="1" si="13"/>
        <v>0</v>
      </c>
      <c r="Q87" s="694"/>
      <c r="R87" s="167" t="s">
        <v>571</v>
      </c>
      <c r="S87" s="168">
        <v>3</v>
      </c>
      <c r="T87" s="169">
        <f t="shared" si="17"/>
        <v>9</v>
      </c>
    </row>
    <row r="88" spans="1:21" s="127" customFormat="1" ht="28.5" customHeight="1">
      <c r="A88" s="127" t="s">
        <v>670</v>
      </c>
      <c r="B88" s="63">
        <f t="shared" si="19"/>
        <v>42</v>
      </c>
      <c r="C88" s="128" t="s">
        <v>512</v>
      </c>
      <c r="D88" s="281">
        <v>3</v>
      </c>
      <c r="E88" s="66">
        <f>VLOOKUP(C88,Summary!$B$30:$AK$475,5,FALSE)</f>
        <v>8</v>
      </c>
      <c r="F88" s="62">
        <f t="shared" ref="F88:F114" si="34">E88*D88</f>
        <v>24</v>
      </c>
      <c r="G88" s="100"/>
      <c r="H88" s="280"/>
      <c r="I88" s="62">
        <f t="shared" ref="I88:I114" si="35">H88*D88</f>
        <v>0</v>
      </c>
      <c r="J88" s="99">
        <f t="shared" ref="J88:J114" si="36">+E88-H88</f>
        <v>8</v>
      </c>
      <c r="K88" s="281">
        <f t="shared" ref="K88:K114" si="37">+J88*D88</f>
        <v>24</v>
      </c>
      <c r="L88" s="282"/>
      <c r="M88" s="346">
        <f ca="1">SUMIF(DATABASE!$O$3:$O$78,'LOK LOK '!C88,DATABASE!$P$3:$P$77)</f>
        <v>1.17</v>
      </c>
      <c r="N88" s="347">
        <f t="shared" ref="N88:N114" ca="1" si="38">+M88*J88</f>
        <v>9.36</v>
      </c>
      <c r="O88" s="117">
        <f t="shared" ref="O88:O114" ca="1" si="39">+M88</f>
        <v>1.17</v>
      </c>
      <c r="P88" s="283">
        <f t="shared" ref="P88:P114" ca="1" si="40">+O88*H88</f>
        <v>0</v>
      </c>
      <c r="Q88" s="694"/>
      <c r="R88" s="167" t="s">
        <v>572</v>
      </c>
      <c r="S88" s="168">
        <v>3</v>
      </c>
      <c r="T88" s="169">
        <f t="shared" si="17"/>
        <v>24</v>
      </c>
    </row>
    <row r="89" spans="1:21" s="127" customFormat="1" ht="28.5" customHeight="1">
      <c r="A89" s="127" t="s">
        <v>671</v>
      </c>
      <c r="B89" s="63">
        <f t="shared" si="19"/>
        <v>43</v>
      </c>
      <c r="C89" s="128" t="s">
        <v>513</v>
      </c>
      <c r="D89" s="281">
        <v>3</v>
      </c>
      <c r="E89" s="66">
        <f>VLOOKUP(C89,Summary!$B$30:$AK$475,5,FALSE)</f>
        <v>7</v>
      </c>
      <c r="F89" s="62">
        <f t="shared" si="34"/>
        <v>21</v>
      </c>
      <c r="G89" s="100"/>
      <c r="H89" s="280"/>
      <c r="I89" s="62">
        <f t="shared" si="35"/>
        <v>0</v>
      </c>
      <c r="J89" s="99">
        <f t="shared" si="36"/>
        <v>7</v>
      </c>
      <c r="K89" s="281">
        <f t="shared" si="37"/>
        <v>21</v>
      </c>
      <c r="L89" s="282"/>
      <c r="M89" s="346">
        <f ca="1">SUMIF(DATABASE!$O$3:$O$78,'LOK LOK '!C89,DATABASE!$P$3:$P$77)</f>
        <v>1.06</v>
      </c>
      <c r="N89" s="347">
        <f t="shared" ca="1" si="38"/>
        <v>7.42</v>
      </c>
      <c r="O89" s="117">
        <f t="shared" ca="1" si="39"/>
        <v>1.06</v>
      </c>
      <c r="P89" s="283">
        <f t="shared" ca="1" si="40"/>
        <v>0</v>
      </c>
      <c r="Q89" s="694"/>
      <c r="R89" s="167"/>
      <c r="S89" s="168"/>
      <c r="T89" s="169">
        <f t="shared" si="17"/>
        <v>0</v>
      </c>
    </row>
    <row r="90" spans="1:21" s="127" customFormat="1" ht="28.5" customHeight="1">
      <c r="A90" s="127" t="s">
        <v>672</v>
      </c>
      <c r="B90" s="63">
        <f t="shared" si="19"/>
        <v>44</v>
      </c>
      <c r="C90" s="128" t="s">
        <v>514</v>
      </c>
      <c r="D90" s="281">
        <v>3</v>
      </c>
      <c r="E90" s="66">
        <f>VLOOKUP(C90,Summary!$B$30:$AK$475,5,FALSE)</f>
        <v>9</v>
      </c>
      <c r="F90" s="62">
        <f t="shared" si="34"/>
        <v>27</v>
      </c>
      <c r="G90" s="100"/>
      <c r="H90" s="280"/>
      <c r="I90" s="62">
        <f t="shared" si="35"/>
        <v>0</v>
      </c>
      <c r="J90" s="99">
        <f t="shared" si="36"/>
        <v>9</v>
      </c>
      <c r="K90" s="281">
        <f t="shared" si="37"/>
        <v>27</v>
      </c>
      <c r="L90" s="282"/>
      <c r="M90" s="346">
        <f ca="1">SUMIF(DATABASE!$O$3:$O$78,'LOK LOK '!C90,DATABASE!$P$3:$P$77)</f>
        <v>1.02</v>
      </c>
      <c r="N90" s="347">
        <f t="shared" ca="1" si="38"/>
        <v>9.18</v>
      </c>
      <c r="O90" s="117">
        <f t="shared" ca="1" si="39"/>
        <v>1.02</v>
      </c>
      <c r="P90" s="283">
        <f t="shared" ca="1" si="40"/>
        <v>0</v>
      </c>
      <c r="Q90" s="694"/>
      <c r="R90" s="167"/>
      <c r="S90" s="168"/>
      <c r="T90" s="169">
        <f t="shared" si="17"/>
        <v>0</v>
      </c>
    </row>
    <row r="91" spans="1:21" s="127" customFormat="1" ht="28.5" customHeight="1">
      <c r="A91" s="127" t="s">
        <v>673</v>
      </c>
      <c r="B91" s="63">
        <f t="shared" si="19"/>
        <v>45</v>
      </c>
      <c r="C91" s="128" t="s">
        <v>515</v>
      </c>
      <c r="D91" s="281">
        <v>3</v>
      </c>
      <c r="E91" s="66">
        <f>VLOOKUP(C91,Summary!$B$30:$AK$475,5,FALSE)</f>
        <v>4</v>
      </c>
      <c r="F91" s="62">
        <f t="shared" si="34"/>
        <v>12</v>
      </c>
      <c r="G91" s="100"/>
      <c r="H91" s="280"/>
      <c r="I91" s="62">
        <f t="shared" si="35"/>
        <v>0</v>
      </c>
      <c r="J91" s="99">
        <f t="shared" si="36"/>
        <v>4</v>
      </c>
      <c r="K91" s="281">
        <f t="shared" si="37"/>
        <v>12</v>
      </c>
      <c r="L91" s="282"/>
      <c r="M91" s="346">
        <f ca="1">SUMIF(DATABASE!$O$3:$O$78,'LOK LOK '!C91,DATABASE!$P$3:$P$77)</f>
        <v>1.5</v>
      </c>
      <c r="N91" s="347">
        <f t="shared" ca="1" si="38"/>
        <v>6</v>
      </c>
      <c r="O91" s="117">
        <f t="shared" ca="1" si="39"/>
        <v>1.5</v>
      </c>
      <c r="P91" s="283">
        <f t="shared" ca="1" si="40"/>
        <v>0</v>
      </c>
      <c r="Q91" s="694"/>
      <c r="R91" s="167"/>
      <c r="S91" s="168"/>
      <c r="T91" s="169">
        <f t="shared" si="17"/>
        <v>0</v>
      </c>
    </row>
    <row r="92" spans="1:21" s="127" customFormat="1" ht="28.5" customHeight="1">
      <c r="A92" s="127" t="s">
        <v>674</v>
      </c>
      <c r="B92" s="63">
        <f t="shared" si="19"/>
        <v>46</v>
      </c>
      <c r="C92" s="128" t="s">
        <v>516</v>
      </c>
      <c r="D92" s="281">
        <v>4</v>
      </c>
      <c r="E92" s="66">
        <f>VLOOKUP(C92,Summary!$B$30:$AK$475,5,FALSE)</f>
        <v>6</v>
      </c>
      <c r="F92" s="62">
        <f t="shared" si="34"/>
        <v>24</v>
      </c>
      <c r="G92" s="100"/>
      <c r="H92" s="280"/>
      <c r="I92" s="62">
        <f t="shared" si="35"/>
        <v>0</v>
      </c>
      <c r="J92" s="99">
        <f t="shared" si="36"/>
        <v>6</v>
      </c>
      <c r="K92" s="281">
        <f t="shared" si="37"/>
        <v>24</v>
      </c>
      <c r="L92" s="282"/>
      <c r="M92" s="346">
        <f ca="1">SUMIF(DATABASE!$O$3:$O$78,'LOK LOK '!C92,DATABASE!$P$3:$P$77)</f>
        <v>1.5</v>
      </c>
      <c r="N92" s="347">
        <f t="shared" ca="1" si="38"/>
        <v>9</v>
      </c>
      <c r="O92" s="117">
        <f t="shared" ca="1" si="39"/>
        <v>1.5</v>
      </c>
      <c r="P92" s="283">
        <f t="shared" ca="1" si="40"/>
        <v>0</v>
      </c>
      <c r="Q92" s="694"/>
      <c r="R92" s="167"/>
      <c r="S92" s="168"/>
      <c r="T92" s="169">
        <f t="shared" si="17"/>
        <v>0</v>
      </c>
    </row>
    <row r="93" spans="1:21" s="127" customFormat="1" ht="28.5" customHeight="1">
      <c r="A93" s="127" t="s">
        <v>675</v>
      </c>
      <c r="B93" s="63">
        <f t="shared" si="19"/>
        <v>47</v>
      </c>
      <c r="C93" s="128" t="s">
        <v>517</v>
      </c>
      <c r="D93" s="281">
        <v>4</v>
      </c>
      <c r="E93" s="66">
        <f>VLOOKUP(C93,Summary!$B$30:$AK$475,5,FALSE)</f>
        <v>1</v>
      </c>
      <c r="F93" s="62">
        <f t="shared" si="34"/>
        <v>4</v>
      </c>
      <c r="G93" s="100"/>
      <c r="H93" s="280"/>
      <c r="I93" s="62">
        <f t="shared" si="35"/>
        <v>0</v>
      </c>
      <c r="J93" s="99">
        <f t="shared" si="36"/>
        <v>1</v>
      </c>
      <c r="K93" s="281">
        <f t="shared" si="37"/>
        <v>4</v>
      </c>
      <c r="L93" s="282"/>
      <c r="M93" s="346">
        <f ca="1">SUMIF(DATABASE!$O$3:$O$78,'LOK LOK '!C93,DATABASE!$P$3:$P$77)</f>
        <v>1.5</v>
      </c>
      <c r="N93" s="347">
        <f t="shared" ca="1" si="38"/>
        <v>1.5</v>
      </c>
      <c r="O93" s="117">
        <f t="shared" ca="1" si="39"/>
        <v>1.5</v>
      </c>
      <c r="P93" s="283">
        <f t="shared" ca="1" si="40"/>
        <v>0</v>
      </c>
      <c r="Q93" s="694"/>
      <c r="R93" s="167" t="s">
        <v>573</v>
      </c>
      <c r="S93" s="168">
        <v>3</v>
      </c>
      <c r="T93" s="169">
        <f t="shared" si="17"/>
        <v>3</v>
      </c>
      <c r="U93" s="199"/>
    </row>
    <row r="94" spans="1:21" s="127" customFormat="1" ht="28.5" customHeight="1">
      <c r="A94" s="127" t="s">
        <v>676</v>
      </c>
      <c r="B94" s="63">
        <f t="shared" si="19"/>
        <v>48</v>
      </c>
      <c r="C94" s="128" t="s">
        <v>518</v>
      </c>
      <c r="D94" s="281">
        <v>1.5</v>
      </c>
      <c r="E94" s="66">
        <f>VLOOKUP(C94,Summary!$B$30:$AK$475,5,FALSE)</f>
        <v>25</v>
      </c>
      <c r="F94" s="62">
        <f t="shared" si="34"/>
        <v>37.5</v>
      </c>
      <c r="G94" s="100"/>
      <c r="H94" s="280"/>
      <c r="I94" s="62">
        <f t="shared" si="35"/>
        <v>0</v>
      </c>
      <c r="J94" s="99">
        <f t="shared" si="36"/>
        <v>25</v>
      </c>
      <c r="K94" s="281">
        <f t="shared" si="37"/>
        <v>37.5</v>
      </c>
      <c r="L94" s="282"/>
      <c r="M94" s="346">
        <f ca="1">SUMIF(DATABASE!$O$3:$O$78,'LOK LOK '!C94,DATABASE!$P$3:$P$77)</f>
        <v>0.6</v>
      </c>
      <c r="N94" s="347">
        <f t="shared" ca="1" si="38"/>
        <v>15</v>
      </c>
      <c r="O94" s="117">
        <f t="shared" ca="1" si="39"/>
        <v>0.6</v>
      </c>
      <c r="P94" s="283">
        <f t="shared" ca="1" si="40"/>
        <v>0</v>
      </c>
      <c r="Q94" s="694"/>
      <c r="R94" s="179"/>
      <c r="S94" s="168"/>
      <c r="T94" s="169">
        <f t="shared" si="17"/>
        <v>0</v>
      </c>
    </row>
    <row r="95" spans="1:21" s="127" customFormat="1" ht="28.5" customHeight="1">
      <c r="A95" s="127" t="s">
        <v>677</v>
      </c>
      <c r="B95" s="63">
        <f t="shared" si="19"/>
        <v>49</v>
      </c>
      <c r="C95" s="128" t="s">
        <v>519</v>
      </c>
      <c r="D95" s="281">
        <v>1.5</v>
      </c>
      <c r="E95" s="66">
        <f>VLOOKUP(C95,Summary!$B$30:$AK$475,5,FALSE)</f>
        <v>50</v>
      </c>
      <c r="F95" s="62">
        <f t="shared" si="34"/>
        <v>75</v>
      </c>
      <c r="G95" s="100"/>
      <c r="H95" s="280"/>
      <c r="I95" s="62">
        <f t="shared" si="35"/>
        <v>0</v>
      </c>
      <c r="J95" s="99">
        <f t="shared" si="36"/>
        <v>50</v>
      </c>
      <c r="K95" s="281">
        <f t="shared" si="37"/>
        <v>75</v>
      </c>
      <c r="L95" s="282"/>
      <c r="M95" s="346">
        <f ca="1">SUMIF(DATABASE!$O$3:$O$78,'LOK LOK '!C95,DATABASE!$P$3:$P$77)</f>
        <v>0.4</v>
      </c>
      <c r="N95" s="347">
        <f t="shared" ca="1" si="38"/>
        <v>20</v>
      </c>
      <c r="O95" s="117">
        <f t="shared" ca="1" si="39"/>
        <v>0.4</v>
      </c>
      <c r="P95" s="283">
        <f t="shared" ca="1" si="40"/>
        <v>0</v>
      </c>
      <c r="Q95" s="694"/>
      <c r="R95" s="167"/>
      <c r="S95" s="168"/>
      <c r="T95" s="169">
        <f t="shared" si="17"/>
        <v>0</v>
      </c>
      <c r="U95" s="199"/>
    </row>
    <row r="96" spans="1:21" s="127" customFormat="1" ht="28.5" customHeight="1">
      <c r="A96" s="127" t="s">
        <v>678</v>
      </c>
      <c r="B96" s="63">
        <f t="shared" si="19"/>
        <v>50</v>
      </c>
      <c r="C96" s="128" t="s">
        <v>520</v>
      </c>
      <c r="D96" s="281">
        <v>1.5</v>
      </c>
      <c r="E96" s="66">
        <f>VLOOKUP(C96,Summary!$B$30:$AK$475,5,FALSE)</f>
        <v>32</v>
      </c>
      <c r="F96" s="62">
        <f t="shared" si="34"/>
        <v>48</v>
      </c>
      <c r="G96" s="100"/>
      <c r="H96" s="280"/>
      <c r="I96" s="62">
        <f t="shared" si="35"/>
        <v>0</v>
      </c>
      <c r="J96" s="99">
        <f t="shared" si="36"/>
        <v>32</v>
      </c>
      <c r="K96" s="281">
        <f t="shared" si="37"/>
        <v>48</v>
      </c>
      <c r="L96" s="282"/>
      <c r="M96" s="346">
        <f ca="1">SUMIF(DATABASE!$O$3:$O$78,'LOK LOK '!C96,DATABASE!$P$3:$P$77)</f>
        <v>0.5</v>
      </c>
      <c r="N96" s="347">
        <f t="shared" ca="1" si="38"/>
        <v>16</v>
      </c>
      <c r="O96" s="117">
        <f t="shared" ca="1" si="39"/>
        <v>0.5</v>
      </c>
      <c r="P96" s="283">
        <f t="shared" ca="1" si="40"/>
        <v>0</v>
      </c>
      <c r="Q96" s="694"/>
      <c r="R96" s="179"/>
      <c r="S96" s="168"/>
      <c r="T96" s="169">
        <f t="shared" si="17"/>
        <v>0</v>
      </c>
      <c r="U96" s="199"/>
    </row>
    <row r="97" spans="1:21" s="127" customFormat="1" ht="28.5" customHeight="1">
      <c r="A97" s="127" t="s">
        <v>679</v>
      </c>
      <c r="B97" s="63">
        <f t="shared" si="19"/>
        <v>51</v>
      </c>
      <c r="C97" s="128" t="s">
        <v>521</v>
      </c>
      <c r="D97" s="281">
        <v>1.5</v>
      </c>
      <c r="E97" s="66">
        <f>VLOOKUP(C97,Summary!$B$30:$AK$475,5,FALSE)</f>
        <v>14</v>
      </c>
      <c r="F97" s="62">
        <f t="shared" si="34"/>
        <v>21</v>
      </c>
      <c r="G97" s="100"/>
      <c r="H97" s="280"/>
      <c r="I97" s="62">
        <f t="shared" si="35"/>
        <v>0</v>
      </c>
      <c r="J97" s="99">
        <f t="shared" si="36"/>
        <v>14</v>
      </c>
      <c r="K97" s="281">
        <f t="shared" si="37"/>
        <v>21</v>
      </c>
      <c r="L97" s="282"/>
      <c r="M97" s="346">
        <f ca="1">SUMIF(DATABASE!$O$3:$O$78,'LOK LOK '!C97,DATABASE!$P$3:$P$77)</f>
        <v>0.3</v>
      </c>
      <c r="N97" s="347">
        <f t="shared" ca="1" si="38"/>
        <v>4.2</v>
      </c>
      <c r="O97" s="117">
        <f t="shared" ca="1" si="39"/>
        <v>0.3</v>
      </c>
      <c r="P97" s="283">
        <f t="shared" ca="1" si="40"/>
        <v>0</v>
      </c>
      <c r="Q97" s="694"/>
      <c r="R97" s="179"/>
      <c r="S97" s="168"/>
      <c r="T97" s="169">
        <f t="shared" si="17"/>
        <v>0</v>
      </c>
      <c r="U97" s="199"/>
    </row>
    <row r="98" spans="1:21" s="127" customFormat="1" ht="28.5" customHeight="1">
      <c r="A98" s="127" t="s">
        <v>680</v>
      </c>
      <c r="B98" s="63">
        <f t="shared" si="19"/>
        <v>52</v>
      </c>
      <c r="C98" s="128" t="s">
        <v>522</v>
      </c>
      <c r="D98" s="281">
        <v>2</v>
      </c>
      <c r="E98" s="66">
        <f>VLOOKUP(C98,Summary!$B$30:$AK$475,5,FALSE)</f>
        <v>21</v>
      </c>
      <c r="F98" s="62">
        <f t="shared" si="34"/>
        <v>42</v>
      </c>
      <c r="G98" s="100"/>
      <c r="H98" s="280"/>
      <c r="I98" s="62">
        <f t="shared" si="35"/>
        <v>0</v>
      </c>
      <c r="J98" s="99">
        <f t="shared" si="36"/>
        <v>21</v>
      </c>
      <c r="K98" s="281">
        <f t="shared" si="37"/>
        <v>42</v>
      </c>
      <c r="L98" s="282"/>
      <c r="M98" s="346">
        <f ca="1">SUMIF(DATABASE!$O$3:$O$78,'LOK LOK '!C98,DATABASE!$P$3:$P$77)</f>
        <v>0.4</v>
      </c>
      <c r="N98" s="347">
        <f t="shared" ca="1" si="38"/>
        <v>8.4</v>
      </c>
      <c r="O98" s="117">
        <f t="shared" ca="1" si="39"/>
        <v>0.4</v>
      </c>
      <c r="P98" s="283">
        <f t="shared" ca="1" si="40"/>
        <v>0</v>
      </c>
      <c r="Q98" s="694"/>
      <c r="R98" s="179"/>
      <c r="S98" s="168"/>
      <c r="T98" s="169">
        <f t="shared" si="17"/>
        <v>0</v>
      </c>
      <c r="U98" s="199"/>
    </row>
    <row r="99" spans="1:21" s="127" customFormat="1" ht="28.5" customHeight="1">
      <c r="A99" s="127" t="s">
        <v>681</v>
      </c>
      <c r="B99" s="63">
        <f t="shared" si="19"/>
        <v>53</v>
      </c>
      <c r="C99" s="128" t="s">
        <v>523</v>
      </c>
      <c r="D99" s="281">
        <v>2</v>
      </c>
      <c r="E99" s="66">
        <f>VLOOKUP(C99,Summary!$B$30:$AK$475,5,FALSE)</f>
        <v>29</v>
      </c>
      <c r="F99" s="62">
        <f t="shared" si="34"/>
        <v>58</v>
      </c>
      <c r="G99" s="100"/>
      <c r="H99" s="280"/>
      <c r="I99" s="62">
        <f t="shared" si="35"/>
        <v>0</v>
      </c>
      <c r="J99" s="99">
        <f t="shared" si="36"/>
        <v>29</v>
      </c>
      <c r="K99" s="281">
        <f t="shared" si="37"/>
        <v>58</v>
      </c>
      <c r="L99" s="282"/>
      <c r="M99" s="346">
        <f ca="1">SUMIF(DATABASE!$O$3:$O$78,'LOK LOK '!C99,DATABASE!$P$3:$P$77)</f>
        <v>0.7</v>
      </c>
      <c r="N99" s="347">
        <f t="shared" ca="1" si="38"/>
        <v>20.299999999999997</v>
      </c>
      <c r="O99" s="117">
        <f t="shared" ca="1" si="39"/>
        <v>0.7</v>
      </c>
      <c r="P99" s="283">
        <f t="shared" ca="1" si="40"/>
        <v>0</v>
      </c>
      <c r="Q99" s="694"/>
      <c r="R99" s="179"/>
      <c r="S99" s="168"/>
      <c r="T99" s="169">
        <f t="shared" si="17"/>
        <v>0</v>
      </c>
      <c r="U99" s="199"/>
    </row>
    <row r="100" spans="1:21" s="127" customFormat="1" ht="28.5" customHeight="1">
      <c r="A100" s="127" t="s">
        <v>682</v>
      </c>
      <c r="B100" s="63">
        <f t="shared" si="19"/>
        <v>54</v>
      </c>
      <c r="C100" s="128" t="s">
        <v>524</v>
      </c>
      <c r="D100" s="281">
        <v>1.5</v>
      </c>
      <c r="E100" s="66">
        <f>VLOOKUP(C100,Summary!$B$30:$AK$475,5,FALSE)</f>
        <v>3</v>
      </c>
      <c r="F100" s="62">
        <f t="shared" si="34"/>
        <v>4.5</v>
      </c>
      <c r="G100" s="100"/>
      <c r="H100" s="280"/>
      <c r="I100" s="62">
        <f t="shared" si="35"/>
        <v>0</v>
      </c>
      <c r="J100" s="99">
        <f t="shared" si="36"/>
        <v>3</v>
      </c>
      <c r="K100" s="281">
        <f t="shared" si="37"/>
        <v>4.5</v>
      </c>
      <c r="L100" s="282"/>
      <c r="M100" s="346">
        <f ca="1">SUMIF(DATABASE!$O$3:$O$78,'LOK LOK '!C100,DATABASE!$P$3:$P$77)</f>
        <v>0.52</v>
      </c>
      <c r="N100" s="347">
        <f t="shared" ca="1" si="38"/>
        <v>1.56</v>
      </c>
      <c r="O100" s="117">
        <f t="shared" ca="1" si="39"/>
        <v>0.52</v>
      </c>
      <c r="P100" s="283">
        <f t="shared" ca="1" si="40"/>
        <v>0</v>
      </c>
      <c r="Q100" s="694"/>
      <c r="R100" s="179"/>
      <c r="S100" s="168"/>
      <c r="T100" s="169">
        <f t="shared" si="17"/>
        <v>0</v>
      </c>
      <c r="U100" s="199"/>
    </row>
    <row r="101" spans="1:21" s="127" customFormat="1" ht="28.5" customHeight="1">
      <c r="A101" s="127" t="s">
        <v>683</v>
      </c>
      <c r="B101" s="63">
        <f t="shared" si="19"/>
        <v>55</v>
      </c>
      <c r="C101" s="128" t="s">
        <v>525</v>
      </c>
      <c r="D101" s="281">
        <v>1.5</v>
      </c>
      <c r="E101" s="66">
        <f>VLOOKUP(C101,Summary!$B$30:$AK$475,5,FALSE)</f>
        <v>2</v>
      </c>
      <c r="F101" s="62">
        <f t="shared" si="34"/>
        <v>3</v>
      </c>
      <c r="G101" s="100"/>
      <c r="H101" s="280"/>
      <c r="I101" s="62">
        <f t="shared" si="35"/>
        <v>0</v>
      </c>
      <c r="J101" s="99">
        <f t="shared" si="36"/>
        <v>2</v>
      </c>
      <c r="K101" s="281">
        <f t="shared" si="37"/>
        <v>3</v>
      </c>
      <c r="L101" s="282"/>
      <c r="M101" s="346">
        <f ca="1">SUMIF(DATABASE!$O$3:$O$78,'LOK LOK '!C101,DATABASE!$P$3:$P$77)</f>
        <v>0.52</v>
      </c>
      <c r="N101" s="347">
        <f t="shared" ca="1" si="38"/>
        <v>1.04</v>
      </c>
      <c r="O101" s="117">
        <f t="shared" ca="1" si="39"/>
        <v>0.52</v>
      </c>
      <c r="P101" s="283">
        <f t="shared" ca="1" si="40"/>
        <v>0</v>
      </c>
      <c r="Q101" s="694"/>
      <c r="R101" s="179"/>
      <c r="S101" s="168"/>
      <c r="T101" s="169">
        <f t="shared" si="17"/>
        <v>0</v>
      </c>
      <c r="U101" s="199"/>
    </row>
    <row r="102" spans="1:21" s="127" customFormat="1" ht="28.5" customHeight="1">
      <c r="A102" s="127" t="s">
        <v>684</v>
      </c>
      <c r="B102" s="63">
        <f t="shared" si="19"/>
        <v>56</v>
      </c>
      <c r="C102" s="128" t="s">
        <v>526</v>
      </c>
      <c r="D102" s="281">
        <v>1.5</v>
      </c>
      <c r="E102" s="66">
        <f>VLOOKUP(C102,Summary!$B$30:$AK$475,5,FALSE)</f>
        <v>2</v>
      </c>
      <c r="F102" s="62">
        <f t="shared" si="34"/>
        <v>3</v>
      </c>
      <c r="G102" s="100"/>
      <c r="H102" s="280"/>
      <c r="I102" s="62">
        <f t="shared" si="35"/>
        <v>0</v>
      </c>
      <c r="J102" s="99">
        <f t="shared" si="36"/>
        <v>2</v>
      </c>
      <c r="K102" s="281">
        <f t="shared" si="37"/>
        <v>3</v>
      </c>
      <c r="L102" s="282"/>
      <c r="M102" s="346">
        <f ca="1">SUMIF(DATABASE!$O$3:$O$78,'LOK LOK '!C102,DATABASE!$P$3:$P$77)</f>
        <v>0.52</v>
      </c>
      <c r="N102" s="347">
        <f t="shared" ca="1" si="38"/>
        <v>1.04</v>
      </c>
      <c r="O102" s="117">
        <f t="shared" ca="1" si="39"/>
        <v>0.52</v>
      </c>
      <c r="P102" s="283">
        <f t="shared" ca="1" si="40"/>
        <v>0</v>
      </c>
      <c r="Q102" s="694"/>
      <c r="R102" s="179"/>
      <c r="S102" s="168"/>
      <c r="T102" s="169">
        <f t="shared" si="17"/>
        <v>0</v>
      </c>
      <c r="U102" s="199"/>
    </row>
    <row r="103" spans="1:21" s="127" customFormat="1" ht="28.5" customHeight="1">
      <c r="A103" s="127" t="s">
        <v>685</v>
      </c>
      <c r="B103" s="63">
        <f t="shared" si="19"/>
        <v>57</v>
      </c>
      <c r="C103" s="128" t="s">
        <v>527</v>
      </c>
      <c r="D103" s="281">
        <v>1.5</v>
      </c>
      <c r="E103" s="66">
        <f>VLOOKUP(C103,Summary!$B$30:$AK$475,5,FALSE)</f>
        <v>48</v>
      </c>
      <c r="F103" s="62">
        <f t="shared" si="34"/>
        <v>72</v>
      </c>
      <c r="G103" s="100"/>
      <c r="H103" s="280"/>
      <c r="I103" s="62">
        <f t="shared" si="35"/>
        <v>0</v>
      </c>
      <c r="J103" s="99">
        <f t="shared" si="36"/>
        <v>48</v>
      </c>
      <c r="K103" s="281">
        <f t="shared" si="37"/>
        <v>72</v>
      </c>
      <c r="L103" s="282"/>
      <c r="M103" s="346">
        <f ca="1">SUMIF(DATABASE!$O$3:$O$78,'LOK LOK '!C103,DATABASE!$P$3:$P$77)</f>
        <v>0.33</v>
      </c>
      <c r="N103" s="347">
        <f t="shared" ca="1" si="38"/>
        <v>15.84</v>
      </c>
      <c r="O103" s="117">
        <f t="shared" ca="1" si="39"/>
        <v>0.33</v>
      </c>
      <c r="P103" s="283">
        <f t="shared" ca="1" si="40"/>
        <v>0</v>
      </c>
      <c r="Q103" s="694"/>
      <c r="R103" s="179"/>
      <c r="S103" s="168"/>
      <c r="T103" s="169">
        <f t="shared" si="17"/>
        <v>0</v>
      </c>
    </row>
    <row r="104" spans="1:21" s="127" customFormat="1" ht="28.5" customHeight="1">
      <c r="A104" s="127" t="s">
        <v>686</v>
      </c>
      <c r="B104" s="63">
        <f t="shared" si="19"/>
        <v>58</v>
      </c>
      <c r="C104" s="128" t="s">
        <v>528</v>
      </c>
      <c r="D104" s="281">
        <v>1.5</v>
      </c>
      <c r="E104" s="66">
        <f>VLOOKUP(C104,Summary!$B$30:$AK$475,5,FALSE)</f>
        <v>21</v>
      </c>
      <c r="F104" s="62">
        <f t="shared" si="34"/>
        <v>31.5</v>
      </c>
      <c r="G104" s="100"/>
      <c r="H104" s="280"/>
      <c r="I104" s="62">
        <f t="shared" si="35"/>
        <v>0</v>
      </c>
      <c r="J104" s="99">
        <f t="shared" si="36"/>
        <v>21</v>
      </c>
      <c r="K104" s="281">
        <f t="shared" si="37"/>
        <v>31.5</v>
      </c>
      <c r="L104" s="282"/>
      <c r="M104" s="346">
        <f ca="1">SUMIF(DATABASE!$O$3:$O$78,'LOK LOK '!C104,DATABASE!$P$3:$P$77)</f>
        <v>0.56000000000000005</v>
      </c>
      <c r="N104" s="347">
        <f t="shared" ca="1" si="38"/>
        <v>11.760000000000002</v>
      </c>
      <c r="O104" s="117">
        <f t="shared" ca="1" si="39"/>
        <v>0.56000000000000005</v>
      </c>
      <c r="P104" s="283">
        <f t="shared" ca="1" si="40"/>
        <v>0</v>
      </c>
      <c r="Q104" s="695"/>
      <c r="R104" s="386" t="s">
        <v>574</v>
      </c>
      <c r="S104" s="385">
        <v>4</v>
      </c>
      <c r="T104" s="169">
        <f t="shared" si="17"/>
        <v>84</v>
      </c>
    </row>
    <row r="105" spans="1:21" s="127" customFormat="1" ht="28.5" customHeight="1">
      <c r="A105" s="127" t="s">
        <v>687</v>
      </c>
      <c r="B105" s="63">
        <f t="shared" si="19"/>
        <v>59</v>
      </c>
      <c r="C105" s="128" t="s">
        <v>529</v>
      </c>
      <c r="D105" s="281">
        <v>2</v>
      </c>
      <c r="E105" s="66">
        <f>VLOOKUP(C105,Summary!$B$30:$AK$475,5,FALSE)</f>
        <v>16</v>
      </c>
      <c r="F105" s="62">
        <f t="shared" si="34"/>
        <v>32</v>
      </c>
      <c r="G105" s="100"/>
      <c r="H105" s="280"/>
      <c r="I105" s="62">
        <f t="shared" si="35"/>
        <v>0</v>
      </c>
      <c r="J105" s="99">
        <f t="shared" si="36"/>
        <v>16</v>
      </c>
      <c r="K105" s="281">
        <f t="shared" si="37"/>
        <v>32</v>
      </c>
      <c r="L105" s="282"/>
      <c r="M105" s="346">
        <f ca="1">SUMIF(DATABASE!$O$3:$O$78,'LOK LOK '!C105,DATABASE!$P$3:$P$77)</f>
        <v>0.9</v>
      </c>
      <c r="N105" s="347">
        <f t="shared" ca="1" si="38"/>
        <v>14.4</v>
      </c>
      <c r="O105" s="117">
        <f t="shared" ca="1" si="39"/>
        <v>0.9</v>
      </c>
      <c r="P105" s="283">
        <f t="shared" ca="1" si="40"/>
        <v>0</v>
      </c>
      <c r="Q105" s="695"/>
      <c r="R105" s="386" t="s">
        <v>575</v>
      </c>
      <c r="S105" s="385">
        <v>3</v>
      </c>
      <c r="T105" s="169">
        <f t="shared" si="17"/>
        <v>48</v>
      </c>
    </row>
    <row r="106" spans="1:21" s="127" customFormat="1" ht="28.5" customHeight="1">
      <c r="A106" s="127" t="s">
        <v>688</v>
      </c>
      <c r="B106" s="63">
        <f t="shared" si="19"/>
        <v>60</v>
      </c>
      <c r="C106" s="128" t="s">
        <v>530</v>
      </c>
      <c r="D106" s="281">
        <v>2</v>
      </c>
      <c r="E106" s="66">
        <f>VLOOKUP(C106,Summary!$B$30:$AK$475,5,FALSE)</f>
        <v>4</v>
      </c>
      <c r="F106" s="62">
        <f t="shared" si="34"/>
        <v>8</v>
      </c>
      <c r="G106" s="100"/>
      <c r="H106" s="280"/>
      <c r="I106" s="62">
        <f t="shared" si="35"/>
        <v>0</v>
      </c>
      <c r="J106" s="99">
        <f t="shared" si="36"/>
        <v>4</v>
      </c>
      <c r="K106" s="281">
        <f t="shared" si="37"/>
        <v>8</v>
      </c>
      <c r="L106" s="282"/>
      <c r="M106" s="346">
        <f ca="1">SUMIF(DATABASE!$O$3:$O$78,'LOK LOK '!C106,DATABASE!$P$3:$P$77)</f>
        <v>0.7</v>
      </c>
      <c r="N106" s="347">
        <f t="shared" ca="1" si="38"/>
        <v>2.8</v>
      </c>
      <c r="O106" s="117">
        <f t="shared" ca="1" si="39"/>
        <v>0.7</v>
      </c>
      <c r="P106" s="283">
        <f t="shared" ca="1" si="40"/>
        <v>0</v>
      </c>
      <c r="Q106" s="695"/>
      <c r="R106" s="386"/>
      <c r="S106" s="385"/>
      <c r="T106" s="169">
        <f t="shared" si="17"/>
        <v>0</v>
      </c>
    </row>
    <row r="107" spans="1:21" s="127" customFormat="1" ht="28.5" customHeight="1">
      <c r="A107" s="127" t="s">
        <v>689</v>
      </c>
      <c r="B107" s="63">
        <f t="shared" si="19"/>
        <v>61</v>
      </c>
      <c r="C107" s="128" t="s">
        <v>548</v>
      </c>
      <c r="D107" s="281">
        <v>2</v>
      </c>
      <c r="E107" s="66">
        <f>VLOOKUP(C107,Summary!$B$30:$AK$475,5,FALSE)</f>
        <v>6</v>
      </c>
      <c r="F107" s="62">
        <f t="shared" si="34"/>
        <v>12</v>
      </c>
      <c r="G107" s="100"/>
      <c r="H107" s="280"/>
      <c r="I107" s="62">
        <f t="shared" si="35"/>
        <v>0</v>
      </c>
      <c r="J107" s="99">
        <f t="shared" si="36"/>
        <v>6</v>
      </c>
      <c r="K107" s="281">
        <f t="shared" si="37"/>
        <v>12</v>
      </c>
      <c r="L107" s="282"/>
      <c r="M107" s="346">
        <f ca="1">SUMIF(DATABASE!$O$3:$O$78,'LOK LOK '!C107,DATABASE!$P$3:$P$77)</f>
        <v>0.75</v>
      </c>
      <c r="N107" s="347">
        <f t="shared" ca="1" si="38"/>
        <v>4.5</v>
      </c>
      <c r="O107" s="117">
        <f t="shared" ca="1" si="39"/>
        <v>0.75</v>
      </c>
      <c r="P107" s="283">
        <f t="shared" ca="1" si="40"/>
        <v>0</v>
      </c>
      <c r="Q107" s="695"/>
      <c r="R107" s="386" t="s">
        <v>576</v>
      </c>
      <c r="S107" s="385">
        <v>3</v>
      </c>
      <c r="T107" s="169">
        <f t="shared" si="17"/>
        <v>18</v>
      </c>
    </row>
    <row r="108" spans="1:21" s="127" customFormat="1" ht="28.5" customHeight="1">
      <c r="A108" s="127" t="s">
        <v>690</v>
      </c>
      <c r="B108" s="63">
        <f t="shared" si="19"/>
        <v>62</v>
      </c>
      <c r="C108" s="128" t="s">
        <v>609</v>
      </c>
      <c r="D108" s="281">
        <v>2.5</v>
      </c>
      <c r="E108" s="66">
        <f>VLOOKUP(C108,Summary!$B$30:$AK$475,5,FALSE)</f>
        <v>3</v>
      </c>
      <c r="F108" s="62">
        <f t="shared" si="34"/>
        <v>7.5</v>
      </c>
      <c r="G108" s="100"/>
      <c r="H108" s="280"/>
      <c r="I108" s="62">
        <f t="shared" si="35"/>
        <v>0</v>
      </c>
      <c r="J108" s="99">
        <f t="shared" si="36"/>
        <v>3</v>
      </c>
      <c r="K108" s="281">
        <f t="shared" si="37"/>
        <v>7.5</v>
      </c>
      <c r="L108" s="282"/>
      <c r="M108" s="346">
        <f ca="1">SUMIF(DATABASE!$O$3:$O$78,'LOK LOK '!C108,DATABASE!$P$3:$P$77)</f>
        <v>1.02</v>
      </c>
      <c r="N108" s="347">
        <f t="shared" ca="1" si="38"/>
        <v>3.06</v>
      </c>
      <c r="O108" s="117">
        <f t="shared" ca="1" si="39"/>
        <v>1.02</v>
      </c>
      <c r="P108" s="283">
        <f t="shared" ca="1" si="40"/>
        <v>0</v>
      </c>
      <c r="Q108" s="695"/>
      <c r="R108" s="386" t="s">
        <v>57</v>
      </c>
      <c r="S108" s="385">
        <v>3</v>
      </c>
      <c r="T108" s="169">
        <f t="shared" si="17"/>
        <v>9</v>
      </c>
    </row>
    <row r="109" spans="1:21" s="127" customFormat="1" ht="28.5" customHeight="1">
      <c r="A109" s="127" t="s">
        <v>691</v>
      </c>
      <c r="B109" s="63">
        <f t="shared" si="19"/>
        <v>63</v>
      </c>
      <c r="C109" s="128" t="s">
        <v>531</v>
      </c>
      <c r="D109" s="281">
        <v>2.5</v>
      </c>
      <c r="E109" s="66">
        <f>VLOOKUP(C109,Summary!$B$30:$AK$475,5,FALSE)</f>
        <v>51</v>
      </c>
      <c r="F109" s="62">
        <f t="shared" si="34"/>
        <v>127.5</v>
      </c>
      <c r="G109" s="100"/>
      <c r="H109" s="280"/>
      <c r="I109" s="62">
        <f t="shared" si="35"/>
        <v>0</v>
      </c>
      <c r="J109" s="99">
        <f t="shared" si="36"/>
        <v>51</v>
      </c>
      <c r="K109" s="281">
        <f t="shared" si="37"/>
        <v>127.5</v>
      </c>
      <c r="L109" s="282"/>
      <c r="M109" s="346">
        <f ca="1">SUMIF(DATABASE!$O$3:$O$78,'LOK LOK '!C109,DATABASE!$P$3:$P$77)</f>
        <v>0.87</v>
      </c>
      <c r="N109" s="347">
        <f t="shared" ca="1" si="38"/>
        <v>44.37</v>
      </c>
      <c r="O109" s="117">
        <f t="shared" ca="1" si="39"/>
        <v>0.87</v>
      </c>
      <c r="P109" s="283">
        <f t="shared" ca="1" si="40"/>
        <v>0</v>
      </c>
      <c r="Q109" s="695"/>
      <c r="R109" s="386" t="s">
        <v>55</v>
      </c>
      <c r="S109" s="385">
        <v>2</v>
      </c>
      <c r="T109" s="169">
        <f t="shared" si="17"/>
        <v>102</v>
      </c>
    </row>
    <row r="110" spans="1:21" s="127" customFormat="1" ht="28.5" customHeight="1">
      <c r="A110" s="127" t="s">
        <v>365</v>
      </c>
      <c r="B110" s="63">
        <f t="shared" si="19"/>
        <v>64</v>
      </c>
      <c r="C110" s="128" t="s">
        <v>532</v>
      </c>
      <c r="D110" s="281">
        <v>2.5</v>
      </c>
      <c r="E110" s="66">
        <f>VLOOKUP(C110,Summary!$B$30:$AK$475,5,FALSE)</f>
        <v>4</v>
      </c>
      <c r="F110" s="62">
        <f t="shared" si="34"/>
        <v>10</v>
      </c>
      <c r="G110" s="100"/>
      <c r="H110" s="280"/>
      <c r="I110" s="62">
        <f t="shared" si="35"/>
        <v>0</v>
      </c>
      <c r="J110" s="99">
        <f t="shared" si="36"/>
        <v>4</v>
      </c>
      <c r="K110" s="281">
        <f t="shared" si="37"/>
        <v>10</v>
      </c>
      <c r="L110" s="282"/>
      <c r="M110" s="346">
        <f ca="1">SUMIF(DATABASE!$O$3:$O$78,'LOK LOK '!C110,DATABASE!$P$3:$P$77)</f>
        <v>1</v>
      </c>
      <c r="N110" s="347">
        <f t="shared" ca="1" si="38"/>
        <v>4</v>
      </c>
      <c r="O110" s="117">
        <f t="shared" ca="1" si="39"/>
        <v>1</v>
      </c>
      <c r="P110" s="283">
        <f t="shared" ca="1" si="40"/>
        <v>0</v>
      </c>
      <c r="Q110" s="695"/>
      <c r="R110" s="386"/>
      <c r="S110" s="385"/>
      <c r="T110" s="169">
        <f t="shared" si="17"/>
        <v>0</v>
      </c>
    </row>
    <row r="111" spans="1:21" s="127" customFormat="1" ht="28.5" customHeight="1">
      <c r="A111" s="127" t="s">
        <v>692</v>
      </c>
      <c r="B111" s="63">
        <f t="shared" si="19"/>
        <v>65</v>
      </c>
      <c r="C111" s="128" t="s">
        <v>533</v>
      </c>
      <c r="D111" s="281">
        <v>2.5</v>
      </c>
      <c r="E111" s="66">
        <f>VLOOKUP(C111,Summary!$B$30:$AK$475,5,FALSE)</f>
        <v>37</v>
      </c>
      <c r="F111" s="62">
        <f t="shared" si="34"/>
        <v>92.5</v>
      </c>
      <c r="G111" s="100"/>
      <c r="H111" s="280"/>
      <c r="I111" s="62">
        <f t="shared" si="35"/>
        <v>0</v>
      </c>
      <c r="J111" s="99">
        <f t="shared" si="36"/>
        <v>37</v>
      </c>
      <c r="K111" s="281">
        <f t="shared" si="37"/>
        <v>92.5</v>
      </c>
      <c r="L111" s="282"/>
      <c r="M111" s="346">
        <f ca="1">SUMIF(DATABASE!$O$3:$O$78,'LOK LOK '!C111,DATABASE!$P$3:$P$77)</f>
        <v>0.81</v>
      </c>
      <c r="N111" s="347">
        <f t="shared" ca="1" si="38"/>
        <v>29.970000000000002</v>
      </c>
      <c r="O111" s="117">
        <f t="shared" ca="1" si="39"/>
        <v>0.81</v>
      </c>
      <c r="P111" s="283">
        <f t="shared" ca="1" si="40"/>
        <v>0</v>
      </c>
      <c r="Q111" s="695"/>
      <c r="R111" s="386" t="s">
        <v>577</v>
      </c>
      <c r="S111" s="385">
        <v>3</v>
      </c>
      <c r="T111" s="169">
        <f t="shared" si="17"/>
        <v>111</v>
      </c>
    </row>
    <row r="112" spans="1:21" s="127" customFormat="1" ht="28.5" customHeight="1">
      <c r="A112" s="127" t="s">
        <v>693</v>
      </c>
      <c r="B112" s="63">
        <f t="shared" si="19"/>
        <v>66</v>
      </c>
      <c r="C112" s="128" t="s">
        <v>534</v>
      </c>
      <c r="D112" s="281">
        <v>3</v>
      </c>
      <c r="E112" s="66">
        <f>VLOOKUP(C112,Summary!$B$30:$AK$475,5,FALSE)</f>
        <v>5</v>
      </c>
      <c r="F112" s="62">
        <f t="shared" si="34"/>
        <v>15</v>
      </c>
      <c r="G112" s="100"/>
      <c r="H112" s="280"/>
      <c r="I112" s="62">
        <f t="shared" si="35"/>
        <v>0</v>
      </c>
      <c r="J112" s="99">
        <f t="shared" si="36"/>
        <v>5</v>
      </c>
      <c r="K112" s="281">
        <f t="shared" si="37"/>
        <v>15</v>
      </c>
      <c r="L112" s="282"/>
      <c r="M112" s="346">
        <f ca="1">SUMIF(DATABASE!$O$3:$O$78,'LOK LOK '!C112,DATABASE!$P$3:$P$77)</f>
        <v>1.2</v>
      </c>
      <c r="N112" s="347">
        <f t="shared" ca="1" si="38"/>
        <v>6</v>
      </c>
      <c r="O112" s="117">
        <f t="shared" ca="1" si="39"/>
        <v>1.2</v>
      </c>
      <c r="P112" s="283">
        <f t="shared" ca="1" si="40"/>
        <v>0</v>
      </c>
      <c r="Q112" s="695"/>
      <c r="R112" s="386" t="s">
        <v>94</v>
      </c>
      <c r="S112" s="385">
        <v>2</v>
      </c>
      <c r="T112" s="169">
        <f t="shared" ref="T112:T113" si="41">+S112*E112</f>
        <v>10</v>
      </c>
    </row>
    <row r="113" spans="1:20" s="127" customFormat="1" ht="28.5" customHeight="1">
      <c r="A113" s="127" t="s">
        <v>694</v>
      </c>
      <c r="B113" s="367">
        <f t="shared" si="19"/>
        <v>67</v>
      </c>
      <c r="C113" s="128" t="s">
        <v>535</v>
      </c>
      <c r="D113" s="368">
        <v>3</v>
      </c>
      <c r="E113" s="369">
        <f>VLOOKUP(C113,Summary!$B$30:$AK$475,5,FALSE)</f>
        <v>55</v>
      </c>
      <c r="F113" s="370">
        <f t="shared" si="34"/>
        <v>165</v>
      </c>
      <c r="G113" s="100"/>
      <c r="H113" s="1265"/>
      <c r="I113" s="370">
        <f t="shared" si="35"/>
        <v>0</v>
      </c>
      <c r="J113" s="371">
        <f t="shared" si="36"/>
        <v>55</v>
      </c>
      <c r="K113" s="368">
        <f t="shared" si="37"/>
        <v>165</v>
      </c>
      <c r="L113" s="282"/>
      <c r="M113" s="346">
        <f ca="1">SUMIF(DATABASE!$O$3:$O$78,'LOK LOK '!C113,DATABASE!$P$3:$P$77)</f>
        <v>1.02</v>
      </c>
      <c r="N113" s="347">
        <f t="shared" ca="1" si="38"/>
        <v>56.1</v>
      </c>
      <c r="O113" s="117">
        <f t="shared" ca="1" si="39"/>
        <v>1.02</v>
      </c>
      <c r="P113" s="283">
        <f t="shared" ca="1" si="40"/>
        <v>0</v>
      </c>
      <c r="Q113" s="695"/>
      <c r="R113" s="386"/>
      <c r="S113" s="385"/>
      <c r="T113" s="169">
        <f t="shared" si="41"/>
        <v>0</v>
      </c>
    </row>
    <row r="114" spans="1:20" s="127" customFormat="1" ht="28.5" customHeight="1">
      <c r="A114" s="127" t="s">
        <v>695</v>
      </c>
      <c r="B114" s="367">
        <f t="shared" si="19"/>
        <v>68</v>
      </c>
      <c r="C114" s="128" t="s">
        <v>536</v>
      </c>
      <c r="D114" s="368">
        <v>3</v>
      </c>
      <c r="E114" s="369">
        <f>VLOOKUP(C114,Summary!$B$30:$AK$475,5,FALSE)</f>
        <v>9</v>
      </c>
      <c r="F114" s="370">
        <f t="shared" si="34"/>
        <v>27</v>
      </c>
      <c r="G114" s="100"/>
      <c r="H114" s="1265"/>
      <c r="I114" s="370">
        <f t="shared" si="35"/>
        <v>0</v>
      </c>
      <c r="J114" s="371">
        <f t="shared" si="36"/>
        <v>9</v>
      </c>
      <c r="K114" s="368">
        <f t="shared" si="37"/>
        <v>27</v>
      </c>
      <c r="L114" s="282"/>
      <c r="M114" s="346">
        <f ca="1">SUMIF(DATABASE!$O$3:$O$78,'LOK LOK '!C114,DATABASE!$P$3:$P$77)</f>
        <v>1.2</v>
      </c>
      <c r="N114" s="347">
        <f t="shared" ca="1" si="38"/>
        <v>10.799999999999999</v>
      </c>
      <c r="O114" s="117">
        <f t="shared" ca="1" si="39"/>
        <v>1.2</v>
      </c>
      <c r="P114" s="283">
        <f t="shared" ca="1" si="40"/>
        <v>0</v>
      </c>
      <c r="Q114" s="695"/>
      <c r="R114" s="386"/>
      <c r="S114" s="386"/>
      <c r="T114" s="386"/>
    </row>
    <row r="115" spans="1:20" s="127" customFormat="1" ht="28.5" customHeight="1">
      <c r="B115" s="367">
        <v>69</v>
      </c>
      <c r="C115" s="128" t="s">
        <v>1177</v>
      </c>
      <c r="D115" s="368">
        <v>18.8</v>
      </c>
      <c r="E115" s="369">
        <f>VLOOKUP(C115,Summary!$B$30:$AK$475,5,FALSE)</f>
        <v>10</v>
      </c>
      <c r="F115" s="370">
        <f t="shared" ref="F115:F125" si="42">E115*D115</f>
        <v>188</v>
      </c>
      <c r="G115" s="100"/>
      <c r="H115" s="1265"/>
      <c r="I115" s="370">
        <f t="shared" ref="I115:I125" si="43">H115*D115</f>
        <v>0</v>
      </c>
      <c r="J115" s="371">
        <f t="shared" ref="J115:J125" si="44">+E115-H115</f>
        <v>10</v>
      </c>
      <c r="K115" s="368">
        <f t="shared" ref="K115:K125" si="45">+J115*D115</f>
        <v>188</v>
      </c>
      <c r="L115" s="282"/>
      <c r="M115" s="346">
        <f ca="1">SUMIF(DATABASE!$O$3:$O$78,'LOK LOK '!C115,DATABASE!$P$3:$P$77)</f>
        <v>8.2799999999999994</v>
      </c>
      <c r="N115" s="347">
        <f t="shared" ref="N115:N125" ca="1" si="46">+M115*J115</f>
        <v>82.8</v>
      </c>
      <c r="O115" s="117">
        <f t="shared" ref="O115:O125" ca="1" si="47">+M115</f>
        <v>8.2799999999999994</v>
      </c>
      <c r="P115" s="283">
        <f t="shared" ref="P115:P125" ca="1" si="48">+O115*H115</f>
        <v>0</v>
      </c>
      <c r="Q115" s="695"/>
      <c r="R115" s="167" t="s">
        <v>564</v>
      </c>
      <c r="S115" s="197">
        <v>5</v>
      </c>
      <c r="T115" s="169">
        <f>+S115*$E$115</f>
        <v>50</v>
      </c>
    </row>
    <row r="116" spans="1:20" s="127" customFormat="1" ht="28.5" customHeight="1">
      <c r="B116" s="367"/>
      <c r="C116" s="128"/>
      <c r="D116" s="368"/>
      <c r="E116" s="369"/>
      <c r="F116" s="370"/>
      <c r="G116" s="100"/>
      <c r="H116" s="1265"/>
      <c r="I116" s="370"/>
      <c r="J116" s="371"/>
      <c r="K116" s="368"/>
      <c r="L116" s="282"/>
      <c r="M116" s="346"/>
      <c r="N116" s="347"/>
      <c r="O116" s="117"/>
      <c r="P116" s="283"/>
      <c r="Q116" s="695"/>
      <c r="R116" s="167" t="s">
        <v>558</v>
      </c>
      <c r="S116" s="168">
        <v>3</v>
      </c>
      <c r="T116" s="169">
        <f t="shared" ref="T116:T120" si="49">+S116*$E$115</f>
        <v>30</v>
      </c>
    </row>
    <row r="117" spans="1:20" s="127" customFormat="1" ht="28.5" customHeight="1">
      <c r="B117" s="367"/>
      <c r="C117" s="128"/>
      <c r="D117" s="368"/>
      <c r="E117" s="369"/>
      <c r="F117" s="370"/>
      <c r="G117" s="100"/>
      <c r="H117" s="1265"/>
      <c r="I117" s="370"/>
      <c r="J117" s="371"/>
      <c r="K117" s="368"/>
      <c r="L117" s="282"/>
      <c r="M117" s="346"/>
      <c r="N117" s="347"/>
      <c r="O117" s="117"/>
      <c r="P117" s="283"/>
      <c r="Q117" s="695"/>
      <c r="R117" s="386" t="s">
        <v>57</v>
      </c>
      <c r="S117" s="385">
        <v>3</v>
      </c>
      <c r="T117" s="169">
        <f t="shared" si="49"/>
        <v>30</v>
      </c>
    </row>
    <row r="118" spans="1:20" s="127" customFormat="1" ht="28.5" customHeight="1">
      <c r="B118" s="367"/>
      <c r="C118" s="128"/>
      <c r="D118" s="368"/>
      <c r="E118" s="369"/>
      <c r="F118" s="370"/>
      <c r="G118" s="100"/>
      <c r="H118" s="1265"/>
      <c r="I118" s="370"/>
      <c r="J118" s="371"/>
      <c r="K118" s="368"/>
      <c r="L118" s="282"/>
      <c r="M118" s="346"/>
      <c r="N118" s="347"/>
      <c r="O118" s="117"/>
      <c r="P118" s="283"/>
      <c r="Q118" s="695"/>
      <c r="R118" s="560" t="s">
        <v>1182</v>
      </c>
      <c r="S118" s="174">
        <v>1</v>
      </c>
      <c r="T118" s="169">
        <f t="shared" si="49"/>
        <v>10</v>
      </c>
    </row>
    <row r="119" spans="1:20" s="127" customFormat="1" ht="28.5" customHeight="1">
      <c r="B119" s="367"/>
      <c r="C119" s="128"/>
      <c r="D119" s="368"/>
      <c r="E119" s="369"/>
      <c r="F119" s="370"/>
      <c r="G119" s="100"/>
      <c r="H119" s="1265"/>
      <c r="I119" s="370"/>
      <c r="J119" s="371"/>
      <c r="K119" s="368"/>
      <c r="L119" s="282"/>
      <c r="M119" s="346"/>
      <c r="N119" s="347"/>
      <c r="O119" s="117"/>
      <c r="P119" s="283"/>
      <c r="Q119" s="695"/>
      <c r="R119" s="560" t="s">
        <v>549</v>
      </c>
      <c r="S119" s="174">
        <v>3</v>
      </c>
      <c r="T119" s="169">
        <f t="shared" si="49"/>
        <v>30</v>
      </c>
    </row>
    <row r="120" spans="1:20" s="127" customFormat="1" ht="28.5" hidden="1" customHeight="1">
      <c r="B120" s="367"/>
      <c r="C120" s="128"/>
      <c r="D120" s="368"/>
      <c r="E120" s="369"/>
      <c r="F120" s="370"/>
      <c r="G120" s="100"/>
      <c r="H120" s="1265"/>
      <c r="I120" s="370"/>
      <c r="J120" s="371"/>
      <c r="K120" s="368"/>
      <c r="L120" s="282"/>
      <c r="M120" s="1188"/>
      <c r="N120" s="1189"/>
      <c r="O120" s="1190"/>
      <c r="P120" s="695"/>
      <c r="Q120" s="695"/>
      <c r="R120" s="386"/>
      <c r="S120" s="386"/>
      <c r="T120" s="169">
        <f t="shared" si="49"/>
        <v>0</v>
      </c>
    </row>
    <row r="121" spans="1:20" s="127" customFormat="1" ht="28.5" hidden="1" customHeight="1">
      <c r="B121" s="367"/>
      <c r="C121" s="128"/>
      <c r="D121" s="368"/>
      <c r="E121" s="369"/>
      <c r="F121" s="370"/>
      <c r="G121" s="100"/>
      <c r="H121" s="1265"/>
      <c r="I121" s="370"/>
      <c r="J121" s="371"/>
      <c r="K121" s="368"/>
      <c r="L121" s="282"/>
      <c r="M121" s="1188"/>
      <c r="N121" s="1189"/>
      <c r="O121" s="1190"/>
      <c r="P121" s="695"/>
      <c r="Q121" s="695"/>
      <c r="R121" s="386"/>
      <c r="S121" s="386"/>
      <c r="T121" s="386"/>
    </row>
    <row r="122" spans="1:20" s="127" customFormat="1" ht="28.5" hidden="1" customHeight="1">
      <c r="B122" s="367"/>
      <c r="C122" s="128"/>
      <c r="D122" s="368"/>
      <c r="E122" s="369"/>
      <c r="F122" s="370"/>
      <c r="G122" s="100"/>
      <c r="H122" s="1265"/>
      <c r="I122" s="370"/>
      <c r="J122" s="371"/>
      <c r="K122" s="368"/>
      <c r="L122" s="282"/>
      <c r="M122" s="1188"/>
      <c r="N122" s="1189"/>
      <c r="O122" s="1190"/>
      <c r="P122" s="695"/>
      <c r="Q122" s="695"/>
      <c r="R122" s="386"/>
      <c r="S122" s="386"/>
      <c r="T122" s="386"/>
    </row>
    <row r="123" spans="1:20" s="127" customFormat="1" ht="28.5" hidden="1" customHeight="1">
      <c r="B123" s="367"/>
      <c r="C123" s="128"/>
      <c r="D123" s="368"/>
      <c r="E123" s="369"/>
      <c r="F123" s="370"/>
      <c r="G123" s="100"/>
      <c r="H123" s="1265"/>
      <c r="I123" s="370"/>
      <c r="J123" s="371"/>
      <c r="K123" s="368"/>
      <c r="L123" s="282"/>
      <c r="M123" s="1188"/>
      <c r="N123" s="1189"/>
      <c r="O123" s="1190"/>
      <c r="P123" s="695"/>
      <c r="Q123" s="695"/>
      <c r="R123" s="386"/>
      <c r="S123" s="386"/>
      <c r="T123" s="386"/>
    </row>
    <row r="124" spans="1:20" s="127" customFormat="1" ht="28.5" hidden="1" customHeight="1">
      <c r="B124" s="367"/>
      <c r="C124" s="128"/>
      <c r="D124" s="368"/>
      <c r="E124" s="369"/>
      <c r="F124" s="370"/>
      <c r="G124" s="100"/>
      <c r="H124" s="1265"/>
      <c r="I124" s="370"/>
      <c r="J124" s="371"/>
      <c r="K124" s="368"/>
      <c r="L124" s="282"/>
      <c r="M124" s="1188"/>
      <c r="N124" s="1189"/>
      <c r="O124" s="1190"/>
      <c r="P124" s="695"/>
      <c r="Q124" s="695"/>
      <c r="R124" s="386"/>
      <c r="S124" s="386"/>
      <c r="T124" s="386"/>
    </row>
    <row r="125" spans="1:20" s="127" customFormat="1" ht="28.5" customHeight="1">
      <c r="B125" s="367">
        <v>70</v>
      </c>
      <c r="C125" s="128" t="s">
        <v>1178</v>
      </c>
      <c r="D125" s="368">
        <v>18.8</v>
      </c>
      <c r="E125" s="369">
        <f>VLOOKUP(C125,Summary!$B$30:$AK$475,5,FALSE)</f>
        <v>16</v>
      </c>
      <c r="F125" s="370">
        <f t="shared" si="42"/>
        <v>300.8</v>
      </c>
      <c r="G125" s="100"/>
      <c r="H125" s="1265"/>
      <c r="I125" s="370">
        <f t="shared" si="43"/>
        <v>0</v>
      </c>
      <c r="J125" s="371">
        <f t="shared" si="44"/>
        <v>16</v>
      </c>
      <c r="K125" s="368">
        <f t="shared" si="45"/>
        <v>300.8</v>
      </c>
      <c r="L125" s="282"/>
      <c r="M125" s="346">
        <f ca="1">SUMIF(DATABASE!$O$3:$O$78,'LOK LOK '!C125,DATABASE!$P$3:$P$77)</f>
        <v>8.4600000000000009</v>
      </c>
      <c r="N125" s="347">
        <f t="shared" ca="1" si="46"/>
        <v>135.36000000000001</v>
      </c>
      <c r="O125" s="117">
        <f t="shared" ca="1" si="47"/>
        <v>8.4600000000000009</v>
      </c>
      <c r="P125" s="283">
        <f t="shared" ca="1" si="48"/>
        <v>0</v>
      </c>
      <c r="Q125" s="695"/>
      <c r="R125" s="167" t="s">
        <v>553</v>
      </c>
      <c r="S125" s="168">
        <v>1</v>
      </c>
      <c r="T125" s="169">
        <f>+S125*$E$125</f>
        <v>16</v>
      </c>
    </row>
    <row r="126" spans="1:20" s="127" customFormat="1" ht="28.5" customHeight="1">
      <c r="B126" s="367"/>
      <c r="C126" s="128"/>
      <c r="D126" s="368"/>
      <c r="E126" s="369"/>
      <c r="F126" s="370"/>
      <c r="G126" s="100"/>
      <c r="H126" s="1265"/>
      <c r="I126" s="370"/>
      <c r="J126" s="371"/>
      <c r="K126" s="368"/>
      <c r="L126" s="282"/>
      <c r="M126" s="346"/>
      <c r="N126" s="347"/>
      <c r="O126" s="117"/>
      <c r="P126" s="283"/>
      <c r="Q126" s="695"/>
      <c r="R126" s="386" t="s">
        <v>576</v>
      </c>
      <c r="S126" s="385">
        <v>3</v>
      </c>
      <c r="T126" s="169">
        <f t="shared" ref="T126:T128" si="50">+S126*$E$125</f>
        <v>48</v>
      </c>
    </row>
    <row r="127" spans="1:20" s="127" customFormat="1" ht="28.5" customHeight="1">
      <c r="B127" s="367"/>
      <c r="C127" s="128"/>
      <c r="D127" s="368"/>
      <c r="E127" s="369"/>
      <c r="F127" s="370"/>
      <c r="G127" s="100"/>
      <c r="H127" s="1265"/>
      <c r="I127" s="370"/>
      <c r="J127" s="371"/>
      <c r="K127" s="368"/>
      <c r="L127" s="282"/>
      <c r="M127" s="346"/>
      <c r="N127" s="347"/>
      <c r="O127" s="117"/>
      <c r="P127" s="283"/>
      <c r="Q127" s="695"/>
      <c r="R127" s="386" t="s">
        <v>55</v>
      </c>
      <c r="S127" s="385">
        <v>2</v>
      </c>
      <c r="T127" s="169">
        <f t="shared" si="50"/>
        <v>32</v>
      </c>
    </row>
    <row r="128" spans="1:20" s="127" customFormat="1" ht="28.5" customHeight="1">
      <c r="B128" s="367"/>
      <c r="C128" s="128"/>
      <c r="D128" s="368"/>
      <c r="E128" s="369"/>
      <c r="F128" s="370"/>
      <c r="G128" s="100"/>
      <c r="H128" s="1265"/>
      <c r="I128" s="370"/>
      <c r="J128" s="371"/>
      <c r="K128" s="368"/>
      <c r="L128" s="282"/>
      <c r="M128" s="346"/>
      <c r="N128" s="347"/>
      <c r="O128" s="117"/>
      <c r="P128" s="283"/>
      <c r="Q128" s="695"/>
      <c r="R128" s="560" t="s">
        <v>612</v>
      </c>
      <c r="S128" s="168">
        <v>5</v>
      </c>
      <c r="T128" s="169">
        <f t="shared" si="50"/>
        <v>80</v>
      </c>
    </row>
    <row r="129" spans="2:20" s="127" customFormat="1" ht="28.5" customHeight="1" thickBot="1">
      <c r="B129" s="367"/>
      <c r="C129" s="128"/>
      <c r="D129" s="368"/>
      <c r="E129" s="369"/>
      <c r="F129" s="370"/>
      <c r="G129" s="100"/>
      <c r="H129" s="1265"/>
      <c r="I129" s="370"/>
      <c r="J129" s="371"/>
      <c r="K129" s="368"/>
      <c r="L129" s="282"/>
      <c r="M129" s="346"/>
      <c r="N129" s="347"/>
      <c r="O129" s="117"/>
      <c r="P129" s="283"/>
      <c r="Q129" s="695"/>
      <c r="R129" s="386"/>
      <c r="S129" s="385"/>
      <c r="T129" s="169"/>
    </row>
    <row r="130" spans="2:20" s="127" customFormat="1" ht="28.5" customHeight="1" thickBot="1">
      <c r="B130" s="1316" t="s">
        <v>37</v>
      </c>
      <c r="C130" s="1317"/>
      <c r="D130" s="1318"/>
      <c r="E130" s="85">
        <f>SUM(E47:E129)</f>
        <v>1365</v>
      </c>
      <c r="F130" s="86">
        <f>SUM(F47:F129)</f>
        <v>3665.3</v>
      </c>
      <c r="G130" s="101"/>
      <c r="H130" s="126">
        <f>SUM(H26:H128)</f>
        <v>0</v>
      </c>
      <c r="I130" s="86">
        <f>SUM(I11:I129)</f>
        <v>0</v>
      </c>
      <c r="J130" s="85">
        <f>SUM(J47:J129)</f>
        <v>1020</v>
      </c>
      <c r="K130" s="86">
        <f>SUM(K47:K129)</f>
        <v>2807.3</v>
      </c>
      <c r="L130" s="289"/>
      <c r="M130" s="348"/>
      <c r="N130" s="349">
        <f ca="1">SUM(N47:N129)</f>
        <v>1041.2499999999998</v>
      </c>
      <c r="O130" s="118"/>
      <c r="P130" s="290">
        <f ca="1">SUM(P47:P129)</f>
        <v>0</v>
      </c>
      <c r="Q130" s="696"/>
      <c r="R130" s="387"/>
      <c r="S130" s="561"/>
      <c r="T130" s="562"/>
    </row>
  </sheetData>
  <autoFilter ref="R1:T131"/>
  <mergeCells count="12">
    <mergeCell ref="B130:D130"/>
    <mergeCell ref="B1:N1"/>
    <mergeCell ref="R8:T8"/>
    <mergeCell ref="E8:F8"/>
    <mergeCell ref="H8:I8"/>
    <mergeCell ref="J8:K8"/>
    <mergeCell ref="M8:N8"/>
    <mergeCell ref="O8:P8"/>
    <mergeCell ref="E7:F7"/>
    <mergeCell ref="H7:I7"/>
    <mergeCell ref="J7:K7"/>
    <mergeCell ref="B44:D44"/>
  </mergeCells>
  <pageMargins left="0.2" right="0.2" top="0.75" bottom="0.28999999999999998" header="0.3" footer="0.3"/>
  <pageSetup paperSize="9" scale="53" orientation="portrait" verticalDpi="0" r:id="rId1"/>
  <rowBreaks count="2" manualBreakCount="2">
    <brk id="44" max="16383" man="1"/>
    <brk id="86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/>
  <dimension ref="A1:T201"/>
  <sheetViews>
    <sheetView showGridLines="0" view="pageBreakPreview" topLeftCell="A94" zoomScale="90" zoomScaleSheetLayoutView="90" workbookViewId="0">
      <selection activeCell="D96" sqref="D96"/>
    </sheetView>
  </sheetViews>
  <sheetFormatPr defaultRowHeight="25.5" customHeight="1"/>
  <cols>
    <col min="1" max="1" width="9.140625" style="54" customWidth="1"/>
    <col min="2" max="2" width="23.140625" style="55" customWidth="1"/>
    <col min="3" max="3" width="6.7109375" style="308" customWidth="1"/>
    <col min="4" max="4" width="11.7109375" style="54" customWidth="1"/>
    <col min="5" max="5" width="11.42578125" style="61" customWidth="1"/>
    <col min="6" max="6" width="1.140625" style="54" customWidth="1"/>
    <col min="7" max="7" width="7.5703125" style="56" customWidth="1"/>
    <col min="8" max="8" width="10.85546875" style="61" customWidth="1"/>
    <col min="9" max="9" width="8.140625" style="56" customWidth="1"/>
    <col min="10" max="10" width="13.7109375" style="56" customWidth="1"/>
    <col min="11" max="11" width="1" style="56" customWidth="1"/>
    <col min="12" max="12" width="7.5703125" style="89" customWidth="1"/>
    <col min="13" max="13" width="9.5703125" style="293" customWidth="1"/>
    <col min="14" max="14" width="6" style="89" bestFit="1" customWidth="1"/>
    <col min="15" max="15" width="7.28515625" style="89" bestFit="1" customWidth="1"/>
    <col min="16" max="16" width="2.5703125" style="54" customWidth="1"/>
    <col min="17" max="17" width="29" style="54" customWidth="1"/>
    <col min="18" max="18" width="7.140625" style="54" bestFit="1" customWidth="1"/>
    <col min="19" max="19" width="7.5703125" style="123" bestFit="1" customWidth="1"/>
    <col min="20" max="23" width="9.140625" style="54" customWidth="1"/>
    <col min="24" max="16384" width="9.140625" style="54"/>
  </cols>
  <sheetData>
    <row r="1" spans="1:19" s="53" customFormat="1" ht="21" customHeight="1" thickBot="1">
      <c r="A1" s="1319" t="s">
        <v>44</v>
      </c>
      <c r="B1" s="1320"/>
      <c r="C1" s="1320"/>
      <c r="D1" s="1320"/>
      <c r="E1" s="1320"/>
      <c r="F1" s="1320"/>
      <c r="G1" s="1320"/>
      <c r="H1" s="1320"/>
      <c r="I1" s="1320"/>
      <c r="J1" s="1320"/>
      <c r="K1" s="1320"/>
      <c r="L1" s="1320"/>
      <c r="M1" s="1320"/>
      <c r="N1" s="350"/>
      <c r="O1" s="351"/>
      <c r="S1" s="122"/>
    </row>
    <row r="2" spans="1:19" ht="25.5" customHeight="1">
      <c r="A2" s="352"/>
      <c r="B2" s="91"/>
      <c r="C2" s="110"/>
      <c r="D2" s="90"/>
      <c r="E2" s="92"/>
      <c r="F2" s="90"/>
      <c r="G2" s="90"/>
      <c r="H2" s="92"/>
      <c r="I2" s="90"/>
      <c r="J2" s="90"/>
      <c r="K2" s="90"/>
      <c r="L2" s="90"/>
      <c r="M2" s="90"/>
      <c r="N2" s="90"/>
      <c r="O2" s="353"/>
    </row>
    <row r="3" spans="1:19" s="106" customFormat="1" ht="25.5" customHeight="1">
      <c r="A3" s="354" t="str">
        <f>+'K-LUNCH &amp; K DINNER'!A3</f>
        <v>Outlet :</v>
      </c>
      <c r="B3" s="103" t="str">
        <f>+'K-LUNCH &amp; K DINNER'!B3</f>
        <v>CCS OUTLET</v>
      </c>
      <c r="C3" s="104"/>
      <c r="D3" s="102"/>
      <c r="E3" s="105"/>
      <c r="F3" s="102"/>
      <c r="G3" s="102"/>
      <c r="H3" s="105"/>
      <c r="I3" s="102"/>
      <c r="J3" s="102"/>
      <c r="K3" s="102"/>
      <c r="L3" s="102"/>
      <c r="M3" s="102"/>
      <c r="N3" s="102"/>
      <c r="O3" s="355"/>
      <c r="S3" s="124"/>
    </row>
    <row r="4" spans="1:19" s="106" customFormat="1" ht="25.5" customHeight="1">
      <c r="A4" s="354" t="str">
        <f>+'K-LUNCH &amp; K DINNER'!A4</f>
        <v>Month :</v>
      </c>
      <c r="B4" s="107">
        <f>+'K-LUNCH &amp; K DINNER'!B4</f>
        <v>41579</v>
      </c>
      <c r="C4" s="104"/>
      <c r="D4" s="102"/>
      <c r="E4" s="105"/>
      <c r="F4" s="102"/>
      <c r="G4" s="102"/>
      <c r="H4" s="105"/>
      <c r="I4" s="102"/>
      <c r="J4" s="102"/>
      <c r="K4" s="102"/>
      <c r="L4" s="102"/>
      <c r="M4" s="102"/>
      <c r="N4" s="102"/>
      <c r="O4" s="355"/>
      <c r="S4" s="124"/>
    </row>
    <row r="5" spans="1:19" s="112" customFormat="1" ht="12" customHeight="1">
      <c r="A5" s="356"/>
      <c r="B5" s="109"/>
      <c r="C5" s="110"/>
      <c r="D5" s="108"/>
      <c r="E5" s="111"/>
      <c r="F5" s="108"/>
      <c r="G5" s="108"/>
      <c r="H5" s="111"/>
      <c r="I5" s="108"/>
      <c r="J5" s="108"/>
      <c r="K5" s="108"/>
      <c r="L5" s="108"/>
      <c r="M5" s="108"/>
      <c r="N5" s="108"/>
      <c r="O5" s="357"/>
      <c r="S5" s="125"/>
    </row>
    <row r="6" spans="1:19" s="53" customFormat="1" ht="25.5" customHeight="1">
      <c r="A6" s="358" t="s">
        <v>375</v>
      </c>
      <c r="B6" s="96"/>
      <c r="C6" s="309"/>
      <c r="E6" s="93"/>
      <c r="G6" s="287"/>
      <c r="H6" s="93"/>
      <c r="I6" s="287"/>
      <c r="J6" s="287"/>
      <c r="K6" s="287"/>
      <c r="L6" s="95"/>
      <c r="M6" s="288"/>
      <c r="N6" s="95"/>
      <c r="O6" s="359"/>
      <c r="S6" s="122"/>
    </row>
    <row r="7" spans="1:19" s="53" customFormat="1" ht="25.5" customHeight="1" thickBot="1">
      <c r="A7" s="358"/>
      <c r="B7" s="96"/>
      <c r="C7" s="309"/>
      <c r="D7" s="1339" t="s">
        <v>61</v>
      </c>
      <c r="E7" s="1339"/>
      <c r="F7" s="1161"/>
      <c r="G7" s="1339" t="s">
        <v>62</v>
      </c>
      <c r="H7" s="1339"/>
      <c r="I7" s="1339" t="s">
        <v>370</v>
      </c>
      <c r="J7" s="1339"/>
      <c r="K7" s="1162"/>
      <c r="L7" s="1163"/>
      <c r="M7" s="1164"/>
      <c r="N7" s="1163"/>
      <c r="O7" s="1165"/>
      <c r="S7" s="122"/>
    </row>
    <row r="8" spans="1:19" ht="34.5" customHeight="1" thickBot="1">
      <c r="A8" s="311"/>
      <c r="B8" s="312"/>
      <c r="C8" s="313"/>
      <c r="D8" s="1335" t="s">
        <v>45</v>
      </c>
      <c r="E8" s="1336"/>
      <c r="F8" s="314"/>
      <c r="G8" s="1335" t="s">
        <v>41</v>
      </c>
      <c r="H8" s="1336"/>
      <c r="I8" s="1335" t="s">
        <v>46</v>
      </c>
      <c r="J8" s="1336"/>
      <c r="K8" s="315"/>
      <c r="L8" s="1337" t="s">
        <v>47</v>
      </c>
      <c r="M8" s="1338"/>
      <c r="N8" s="1333" t="s">
        <v>48</v>
      </c>
      <c r="O8" s="1334"/>
      <c r="P8" s="1166"/>
      <c r="Q8" s="1331" t="s">
        <v>49</v>
      </c>
      <c r="R8" s="1322"/>
      <c r="S8" s="1323"/>
    </row>
    <row r="9" spans="1:19" ht="25.5" customHeight="1">
      <c r="A9" s="316" t="s">
        <v>39</v>
      </c>
      <c r="B9" s="317" t="s">
        <v>95</v>
      </c>
      <c r="C9" s="318" t="s">
        <v>42</v>
      </c>
      <c r="D9" s="319" t="s">
        <v>34</v>
      </c>
      <c r="E9" s="320" t="s">
        <v>19</v>
      </c>
      <c r="F9" s="321"/>
      <c r="G9" s="319" t="s">
        <v>34</v>
      </c>
      <c r="H9" s="320" t="s">
        <v>19</v>
      </c>
      <c r="I9" s="319" t="s">
        <v>34</v>
      </c>
      <c r="J9" s="322" t="s">
        <v>19</v>
      </c>
      <c r="K9" s="323"/>
      <c r="L9" s="342" t="s">
        <v>43</v>
      </c>
      <c r="M9" s="343" t="s">
        <v>19</v>
      </c>
      <c r="N9" s="324" t="s">
        <v>43</v>
      </c>
      <c r="O9" s="325" t="s">
        <v>19</v>
      </c>
      <c r="Q9" s="1184" t="s">
        <v>52</v>
      </c>
      <c r="R9" s="1180" t="s">
        <v>51</v>
      </c>
      <c r="S9" s="175" t="s">
        <v>19</v>
      </c>
    </row>
    <row r="10" spans="1:19" ht="25.5" customHeight="1" thickBot="1">
      <c r="A10" s="326"/>
      <c r="B10" s="327"/>
      <c r="C10" s="328" t="s">
        <v>35</v>
      </c>
      <c r="D10" s="329" t="s">
        <v>36</v>
      </c>
      <c r="E10" s="330" t="s">
        <v>35</v>
      </c>
      <c r="F10" s="331"/>
      <c r="G10" s="329" t="s">
        <v>36</v>
      </c>
      <c r="H10" s="330" t="s">
        <v>35</v>
      </c>
      <c r="I10" s="329" t="s">
        <v>36</v>
      </c>
      <c r="J10" s="328" t="s">
        <v>35</v>
      </c>
      <c r="K10" s="323"/>
      <c r="L10" s="344" t="s">
        <v>35</v>
      </c>
      <c r="M10" s="345" t="s">
        <v>35</v>
      </c>
      <c r="N10" s="332" t="s">
        <v>35</v>
      </c>
      <c r="O10" s="333" t="s">
        <v>35</v>
      </c>
      <c r="Q10" s="1185" t="s">
        <v>36</v>
      </c>
      <c r="R10" s="1181" t="s">
        <v>36</v>
      </c>
      <c r="S10" s="177" t="s">
        <v>36</v>
      </c>
    </row>
    <row r="11" spans="1:19" s="127" customFormat="1" ht="26.25" customHeight="1">
      <c r="A11" s="63">
        <v>1</v>
      </c>
      <c r="B11" s="128" t="s">
        <v>264</v>
      </c>
      <c r="C11" s="281">
        <v>1</v>
      </c>
      <c r="D11" s="66">
        <f>VLOOKUP(B11,Summary!$B$30:$AK$475,5,FALSE)</f>
        <v>9</v>
      </c>
      <c r="E11" s="62">
        <f t="shared" ref="E11:E36" si="0">D11*C11</f>
        <v>9</v>
      </c>
      <c r="F11" s="100"/>
      <c r="G11" s="280">
        <f>SUMIF('DAILY FOC'!$A$9:$A$62,'SIDE ORDER &amp; FOC'!B11,'DAILY FOC'!$BN$9:$BN$63)</f>
        <v>0</v>
      </c>
      <c r="H11" s="62">
        <f t="shared" ref="H11:H36" si="1">G11*C11</f>
        <v>0</v>
      </c>
      <c r="I11" s="99">
        <f>+D11-G11</f>
        <v>9</v>
      </c>
      <c r="J11" s="281">
        <f t="shared" ref="J11:J36" si="2">+I11*C11</f>
        <v>9</v>
      </c>
      <c r="K11" s="282"/>
      <c r="L11" s="346">
        <f ca="1">SUMIF(DATABASE!$F$3:$F$89,B11,DATABASE!$I$3:$I$81)</f>
        <v>0.5</v>
      </c>
      <c r="M11" s="347">
        <f t="shared" ref="M11:M36" ca="1" si="3">+L11*I11</f>
        <v>4.5</v>
      </c>
      <c r="N11" s="117">
        <f t="shared" ref="N11:N36" ca="1" si="4">+L11</f>
        <v>0.5</v>
      </c>
      <c r="O11" s="283">
        <f t="shared" ref="O11:O36" ca="1" si="5">+N11*G11</f>
        <v>0</v>
      </c>
      <c r="Q11" s="1186"/>
      <c r="R11" s="1180"/>
      <c r="S11" s="175"/>
    </row>
    <row r="12" spans="1:19" s="127" customFormat="1" ht="26.25" customHeight="1">
      <c r="A12" s="63">
        <f t="shared" ref="A12:A36" si="6">+A11+1</f>
        <v>2</v>
      </c>
      <c r="B12" s="128" t="s">
        <v>265</v>
      </c>
      <c r="C12" s="281">
        <v>1.5</v>
      </c>
      <c r="D12" s="66">
        <f>VLOOKUP(B12,Summary!$B$30:$AK$475,5,FALSE)</f>
        <v>4</v>
      </c>
      <c r="E12" s="62">
        <f t="shared" si="0"/>
        <v>6</v>
      </c>
      <c r="F12" s="100"/>
      <c r="G12" s="280">
        <f>SUMIF('DAILY FOC'!$A$9:$A$62,'SIDE ORDER &amp; FOC'!B12,'DAILY FOC'!$BN$9:$BN$63)</f>
        <v>0</v>
      </c>
      <c r="H12" s="62">
        <f t="shared" si="1"/>
        <v>0</v>
      </c>
      <c r="I12" s="99">
        <f t="shared" ref="I12:I36" si="7">+D12-G12</f>
        <v>4</v>
      </c>
      <c r="J12" s="281">
        <f t="shared" si="2"/>
        <v>6</v>
      </c>
      <c r="K12" s="282"/>
      <c r="L12" s="346">
        <f ca="1">SUMIF(DATABASE!$F$3:$F$89,B12,DATABASE!$I$3:$I$81)</f>
        <v>0.34</v>
      </c>
      <c r="M12" s="347">
        <f t="shared" ca="1" si="3"/>
        <v>1.36</v>
      </c>
      <c r="N12" s="117">
        <f t="shared" ca="1" si="4"/>
        <v>0.34</v>
      </c>
      <c r="O12" s="283">
        <f t="shared" ca="1" si="5"/>
        <v>0</v>
      </c>
      <c r="Q12" s="1186"/>
      <c r="R12" s="1180"/>
      <c r="S12" s="175"/>
    </row>
    <row r="13" spans="1:19" s="127" customFormat="1" ht="26.25" customHeight="1">
      <c r="A13" s="63">
        <f t="shared" si="6"/>
        <v>3</v>
      </c>
      <c r="B13" s="128" t="s">
        <v>239</v>
      </c>
      <c r="C13" s="281">
        <v>9.9</v>
      </c>
      <c r="D13" s="66">
        <f>VLOOKUP(B13,Summary!$B$30:$AK$475,5,FALSE)</f>
        <v>40</v>
      </c>
      <c r="E13" s="62">
        <f t="shared" si="0"/>
        <v>396</v>
      </c>
      <c r="F13" s="100"/>
      <c r="G13" s="280">
        <f>SUMIF('DAILY FOC'!$A$9:$A$62,'SIDE ORDER &amp; FOC'!B13,'DAILY FOC'!$BN$9:$BN$63)</f>
        <v>0</v>
      </c>
      <c r="H13" s="62">
        <f t="shared" si="1"/>
        <v>0</v>
      </c>
      <c r="I13" s="99">
        <f t="shared" si="7"/>
        <v>40</v>
      </c>
      <c r="J13" s="281">
        <f t="shared" si="2"/>
        <v>396</v>
      </c>
      <c r="K13" s="282"/>
      <c r="L13" s="346">
        <f ca="1">SUMIF(DATABASE!$F$3:$F$89,B13,DATABASE!$I$3:$I$81)</f>
        <v>3.29</v>
      </c>
      <c r="M13" s="347">
        <f t="shared" ca="1" si="3"/>
        <v>131.6</v>
      </c>
      <c r="N13" s="117">
        <f t="shared" ca="1" si="4"/>
        <v>3.29</v>
      </c>
      <c r="O13" s="283">
        <f t="shared" ca="1" si="5"/>
        <v>0</v>
      </c>
      <c r="Q13" s="386" t="s">
        <v>53</v>
      </c>
      <c r="R13" s="385">
        <v>0.66</v>
      </c>
      <c r="S13" s="169">
        <f>+R13*D13</f>
        <v>26.400000000000002</v>
      </c>
    </row>
    <row r="14" spans="1:19" s="127" customFormat="1" ht="26.25" customHeight="1">
      <c r="A14" s="63">
        <f t="shared" si="6"/>
        <v>4</v>
      </c>
      <c r="B14" s="128" t="s">
        <v>141</v>
      </c>
      <c r="C14" s="281">
        <v>9.9</v>
      </c>
      <c r="D14" s="66">
        <f>VLOOKUP(B14,Summary!$B$30:$AK$475,5,FALSE)</f>
        <v>38</v>
      </c>
      <c r="E14" s="62">
        <f t="shared" si="0"/>
        <v>376.2</v>
      </c>
      <c r="F14" s="100"/>
      <c r="G14" s="280">
        <f>SUMIF('DAILY FOC'!$A$9:$A$62,'SIDE ORDER &amp; FOC'!B14,'DAILY FOC'!$BN$9:$BN$63)</f>
        <v>0</v>
      </c>
      <c r="H14" s="62">
        <f t="shared" si="1"/>
        <v>0</v>
      </c>
      <c r="I14" s="99">
        <f t="shared" si="7"/>
        <v>38</v>
      </c>
      <c r="J14" s="281">
        <f t="shared" si="2"/>
        <v>376.2</v>
      </c>
      <c r="K14" s="282"/>
      <c r="L14" s="346">
        <f ca="1">SUMIF(DATABASE!$F$3:$F$89,B14,DATABASE!$I$3:$I$81)</f>
        <v>3.02</v>
      </c>
      <c r="M14" s="347">
        <f t="shared" ca="1" si="3"/>
        <v>114.76</v>
      </c>
      <c r="N14" s="117">
        <f t="shared" ca="1" si="4"/>
        <v>3.02</v>
      </c>
      <c r="O14" s="283">
        <f t="shared" ca="1" si="5"/>
        <v>0</v>
      </c>
      <c r="Q14" s="386" t="s">
        <v>53</v>
      </c>
      <c r="R14" s="385">
        <v>0.66</v>
      </c>
      <c r="S14" s="169">
        <f>+R14*D14</f>
        <v>25.080000000000002</v>
      </c>
    </row>
    <row r="15" spans="1:19" s="127" customFormat="1" ht="26.25" customHeight="1">
      <c r="A15" s="367">
        <f t="shared" si="6"/>
        <v>5</v>
      </c>
      <c r="B15" s="128" t="s">
        <v>240</v>
      </c>
      <c r="C15" s="368">
        <v>9.9</v>
      </c>
      <c r="D15" s="369">
        <f>VLOOKUP(B15,Summary!$B$30:$AK$475,5,FALSE)</f>
        <v>0</v>
      </c>
      <c r="E15" s="370">
        <f t="shared" si="0"/>
        <v>0</v>
      </c>
      <c r="F15" s="100"/>
      <c r="G15" s="280">
        <f>SUMIF('DAILY FOC'!$A$9:$A$62,'SIDE ORDER &amp; FOC'!B15,'DAILY FOC'!$BN$9:$BN$63)</f>
        <v>0</v>
      </c>
      <c r="H15" s="370">
        <f t="shared" si="1"/>
        <v>0</v>
      </c>
      <c r="I15" s="371">
        <f t="shared" si="7"/>
        <v>0</v>
      </c>
      <c r="J15" s="368">
        <f t="shared" si="2"/>
        <v>0</v>
      </c>
      <c r="K15" s="282"/>
      <c r="L15" s="346">
        <f ca="1">SUMIF(DATABASE!$F$3:$F$89,B15,DATABASE!$I$3:$I$81)</f>
        <v>3.45</v>
      </c>
      <c r="M15" s="347">
        <f t="shared" ca="1" si="3"/>
        <v>0</v>
      </c>
      <c r="N15" s="117">
        <f t="shared" ca="1" si="4"/>
        <v>3.45</v>
      </c>
      <c r="O15" s="283">
        <f t="shared" ca="1" si="5"/>
        <v>0</v>
      </c>
      <c r="Q15" s="386" t="s">
        <v>53</v>
      </c>
      <c r="R15" s="385">
        <v>0.66</v>
      </c>
      <c r="S15" s="169">
        <f>+R15*D15</f>
        <v>0</v>
      </c>
    </row>
    <row r="16" spans="1:19" s="127" customFormat="1" ht="26.25" customHeight="1">
      <c r="A16" s="63">
        <f t="shared" si="6"/>
        <v>6</v>
      </c>
      <c r="B16" s="128" t="s">
        <v>142</v>
      </c>
      <c r="C16" s="281">
        <v>9.9</v>
      </c>
      <c r="D16" s="66">
        <f>VLOOKUP(B16,Summary!$B$30:$AK$475,5,FALSE)</f>
        <v>12</v>
      </c>
      <c r="E16" s="62">
        <f t="shared" si="0"/>
        <v>118.80000000000001</v>
      </c>
      <c r="F16" s="100"/>
      <c r="G16" s="280">
        <f>SUMIF('DAILY FOC'!$A$9:$A$62,'SIDE ORDER &amp; FOC'!B16,'DAILY FOC'!$BN$9:$BN$63)</f>
        <v>0</v>
      </c>
      <c r="H16" s="62">
        <f t="shared" si="1"/>
        <v>0</v>
      </c>
      <c r="I16" s="99">
        <f t="shared" si="7"/>
        <v>12</v>
      </c>
      <c r="J16" s="281">
        <f t="shared" si="2"/>
        <v>118.80000000000001</v>
      </c>
      <c r="K16" s="282"/>
      <c r="L16" s="346">
        <f ca="1">SUMIF(DATABASE!$F$3:$F$89,B16,DATABASE!$I$3:$I$81)</f>
        <v>3.45</v>
      </c>
      <c r="M16" s="347">
        <f t="shared" ca="1" si="3"/>
        <v>41.400000000000006</v>
      </c>
      <c r="N16" s="117">
        <f t="shared" ca="1" si="4"/>
        <v>3.45</v>
      </c>
      <c r="O16" s="283">
        <f t="shared" ca="1" si="5"/>
        <v>0</v>
      </c>
      <c r="Q16" s="386" t="s">
        <v>53</v>
      </c>
      <c r="R16" s="385">
        <v>0.66</v>
      </c>
      <c r="S16" s="169">
        <f>+R16*D16</f>
        <v>7.92</v>
      </c>
    </row>
    <row r="17" spans="1:20" s="127" customFormat="1" ht="26.25" customHeight="1">
      <c r="A17" s="63">
        <f t="shared" si="6"/>
        <v>7</v>
      </c>
      <c r="B17" s="128" t="s">
        <v>143</v>
      </c>
      <c r="C17" s="281">
        <v>9.9</v>
      </c>
      <c r="D17" s="66">
        <f>VLOOKUP(B17,Summary!$B$30:$AK$475,5,FALSE)</f>
        <v>70</v>
      </c>
      <c r="E17" s="62">
        <f t="shared" si="0"/>
        <v>693</v>
      </c>
      <c r="F17" s="100"/>
      <c r="G17" s="280">
        <f>SUMIF('DAILY FOC'!$A$9:$A$62,'SIDE ORDER &amp; FOC'!B17,'DAILY FOC'!$BN$9:$BN$63)</f>
        <v>0</v>
      </c>
      <c r="H17" s="62">
        <f t="shared" si="1"/>
        <v>0</v>
      </c>
      <c r="I17" s="99">
        <f t="shared" si="7"/>
        <v>70</v>
      </c>
      <c r="J17" s="281">
        <f t="shared" si="2"/>
        <v>693</v>
      </c>
      <c r="K17" s="282"/>
      <c r="L17" s="346">
        <f ca="1">SUMIF(DATABASE!$F$3:$F$89,B17,DATABASE!$I$3:$I$81)</f>
        <v>3.32</v>
      </c>
      <c r="M17" s="347">
        <f t="shared" ca="1" si="3"/>
        <v>232.39999999999998</v>
      </c>
      <c r="N17" s="117">
        <f t="shared" ca="1" si="4"/>
        <v>3.32</v>
      </c>
      <c r="O17" s="283">
        <f t="shared" ca="1" si="5"/>
        <v>0</v>
      </c>
      <c r="Q17" s="386" t="s">
        <v>53</v>
      </c>
      <c r="R17" s="385">
        <v>0.66</v>
      </c>
      <c r="S17" s="169">
        <f>+R17*D17</f>
        <v>46.2</v>
      </c>
      <c r="T17" s="444"/>
    </row>
    <row r="18" spans="1:20" s="127" customFormat="1" ht="26.25" customHeight="1">
      <c r="A18" s="63">
        <f t="shared" si="6"/>
        <v>8</v>
      </c>
      <c r="B18" s="128" t="s">
        <v>144</v>
      </c>
      <c r="C18" s="281">
        <v>9.9</v>
      </c>
      <c r="D18" s="66">
        <f>VLOOKUP(B18,Summary!$B$30:$AK$475,5,FALSE)</f>
        <v>27</v>
      </c>
      <c r="E18" s="62">
        <f t="shared" si="0"/>
        <v>267.3</v>
      </c>
      <c r="F18" s="100"/>
      <c r="G18" s="280">
        <f>SUMIF('DAILY FOC'!$A$9:$A$62,'SIDE ORDER &amp; FOC'!B18,'DAILY FOC'!$BN$9:$BN$63)</f>
        <v>0</v>
      </c>
      <c r="H18" s="62">
        <f t="shared" si="1"/>
        <v>0</v>
      </c>
      <c r="I18" s="99">
        <f t="shared" si="7"/>
        <v>27</v>
      </c>
      <c r="J18" s="281">
        <f t="shared" si="2"/>
        <v>267.3</v>
      </c>
      <c r="K18" s="282"/>
      <c r="L18" s="346">
        <f ca="1">SUMIF(DATABASE!$F$3:$F$89,B18,DATABASE!$I$3:$I$81)</f>
        <v>3.16</v>
      </c>
      <c r="M18" s="347">
        <f t="shared" ca="1" si="3"/>
        <v>85.320000000000007</v>
      </c>
      <c r="N18" s="117">
        <f t="shared" ca="1" si="4"/>
        <v>3.16</v>
      </c>
      <c r="O18" s="283">
        <f t="shared" ca="1" si="5"/>
        <v>0</v>
      </c>
      <c r="Q18" s="1186"/>
      <c r="R18" s="1180"/>
      <c r="S18" s="175"/>
    </row>
    <row r="19" spans="1:20" s="127" customFormat="1" ht="26.25" customHeight="1">
      <c r="A19" s="63">
        <f t="shared" si="6"/>
        <v>9</v>
      </c>
      <c r="B19" s="128" t="s">
        <v>145</v>
      </c>
      <c r="C19" s="281">
        <v>9.9</v>
      </c>
      <c r="D19" s="66">
        <f>VLOOKUP(B19,Summary!$B$30:$AK$475,5,FALSE)</f>
        <v>21</v>
      </c>
      <c r="E19" s="62">
        <f t="shared" si="0"/>
        <v>207.9</v>
      </c>
      <c r="F19" s="100"/>
      <c r="G19" s="280">
        <f>SUMIF('DAILY FOC'!$A$9:$A$62,'SIDE ORDER &amp; FOC'!B19,'DAILY FOC'!$BN$9:$BN$63)</f>
        <v>0</v>
      </c>
      <c r="H19" s="62">
        <f t="shared" si="1"/>
        <v>0</v>
      </c>
      <c r="I19" s="99">
        <f t="shared" si="7"/>
        <v>21</v>
      </c>
      <c r="J19" s="281">
        <f t="shared" si="2"/>
        <v>207.9</v>
      </c>
      <c r="K19" s="282"/>
      <c r="L19" s="346">
        <f ca="1">SUMIF(DATABASE!$F$3:$F$89,B19,DATABASE!$I$3:$I$81)</f>
        <v>2.41</v>
      </c>
      <c r="M19" s="347">
        <f t="shared" ca="1" si="3"/>
        <v>50.61</v>
      </c>
      <c r="N19" s="117">
        <f t="shared" ca="1" si="4"/>
        <v>2.41</v>
      </c>
      <c r="O19" s="283">
        <f t="shared" ca="1" si="5"/>
        <v>0</v>
      </c>
      <c r="Q19" s="1186"/>
      <c r="R19" s="1180"/>
      <c r="S19" s="175"/>
    </row>
    <row r="20" spans="1:20" s="127" customFormat="1" ht="26.25" customHeight="1">
      <c r="A20" s="367">
        <f t="shared" si="6"/>
        <v>10</v>
      </c>
      <c r="B20" s="128" t="s">
        <v>241</v>
      </c>
      <c r="C20" s="368">
        <v>9.9</v>
      </c>
      <c r="D20" s="369">
        <f>VLOOKUP(B20,Summary!$B$30:$AK$475,5,FALSE)</f>
        <v>10</v>
      </c>
      <c r="E20" s="370">
        <f t="shared" si="0"/>
        <v>99</v>
      </c>
      <c r="F20" s="100"/>
      <c r="G20" s="280">
        <f>SUMIF('DAILY FOC'!$A$9:$A$62,'SIDE ORDER &amp; FOC'!B20,'DAILY FOC'!$BN$9:$BN$63)</f>
        <v>0</v>
      </c>
      <c r="H20" s="370">
        <f t="shared" si="1"/>
        <v>0</v>
      </c>
      <c r="I20" s="371">
        <f t="shared" si="7"/>
        <v>10</v>
      </c>
      <c r="J20" s="368">
        <f t="shared" si="2"/>
        <v>99</v>
      </c>
      <c r="K20" s="282"/>
      <c r="L20" s="346">
        <f ca="1">SUMIF(DATABASE!$F$3:$F$89,B20,DATABASE!$I$3:$I$81)</f>
        <v>2.8</v>
      </c>
      <c r="M20" s="347">
        <f t="shared" ca="1" si="3"/>
        <v>28</v>
      </c>
      <c r="N20" s="117">
        <f t="shared" ca="1" si="4"/>
        <v>2.8</v>
      </c>
      <c r="O20" s="283">
        <f t="shared" ca="1" si="5"/>
        <v>0</v>
      </c>
      <c r="Q20" s="1186"/>
      <c r="R20" s="1180"/>
      <c r="S20" s="175"/>
    </row>
    <row r="21" spans="1:20" s="127" customFormat="1" ht="26.25" customHeight="1">
      <c r="A21" s="367">
        <f t="shared" si="6"/>
        <v>11</v>
      </c>
      <c r="B21" s="128" t="s">
        <v>146</v>
      </c>
      <c r="C21" s="368">
        <v>9.9</v>
      </c>
      <c r="D21" s="369">
        <f>VLOOKUP(B21,Summary!$B$30:$AK$475,5,FALSE)</f>
        <v>12</v>
      </c>
      <c r="E21" s="370">
        <f t="shared" si="0"/>
        <v>118.80000000000001</v>
      </c>
      <c r="F21" s="100"/>
      <c r="G21" s="280">
        <f>SUMIF('DAILY FOC'!$A$9:$A$62,'SIDE ORDER &amp; FOC'!B21,'DAILY FOC'!$BN$9:$BN$63)</f>
        <v>0</v>
      </c>
      <c r="H21" s="370">
        <f t="shared" si="1"/>
        <v>0</v>
      </c>
      <c r="I21" s="371">
        <f t="shared" si="7"/>
        <v>12</v>
      </c>
      <c r="J21" s="368">
        <f t="shared" si="2"/>
        <v>118.80000000000001</v>
      </c>
      <c r="K21" s="282"/>
      <c r="L21" s="346">
        <f ca="1">SUMIF(DATABASE!$F$3:$F$89,B21,DATABASE!$I$3:$I$81)</f>
        <v>2.08</v>
      </c>
      <c r="M21" s="347">
        <f t="shared" ca="1" si="3"/>
        <v>24.96</v>
      </c>
      <c r="N21" s="117">
        <f t="shared" ca="1" si="4"/>
        <v>2.08</v>
      </c>
      <c r="O21" s="283">
        <f t="shared" ca="1" si="5"/>
        <v>0</v>
      </c>
      <c r="Q21" s="1186"/>
      <c r="R21" s="1180"/>
      <c r="S21" s="175"/>
    </row>
    <row r="22" spans="1:20" s="127" customFormat="1" ht="26.25" customHeight="1">
      <c r="A22" s="63">
        <f t="shared" si="6"/>
        <v>12</v>
      </c>
      <c r="B22" s="128" t="s">
        <v>147</v>
      </c>
      <c r="C22" s="281">
        <v>9.9</v>
      </c>
      <c r="D22" s="66">
        <f>VLOOKUP(B22,Summary!$B$30:$AK$475,5,FALSE)</f>
        <v>8</v>
      </c>
      <c r="E22" s="62">
        <f t="shared" si="0"/>
        <v>79.2</v>
      </c>
      <c r="F22" s="100"/>
      <c r="G22" s="280">
        <f>SUMIF('DAILY FOC'!$A$9:$A$62,'SIDE ORDER &amp; FOC'!B22,'DAILY FOC'!$BN$9:$BN$63)</f>
        <v>0</v>
      </c>
      <c r="H22" s="62">
        <f t="shared" si="1"/>
        <v>0</v>
      </c>
      <c r="I22" s="99">
        <f t="shared" si="7"/>
        <v>8</v>
      </c>
      <c r="J22" s="281">
        <f t="shared" si="2"/>
        <v>79.2</v>
      </c>
      <c r="K22" s="282"/>
      <c r="L22" s="346">
        <f ca="1">SUMIF(DATABASE!$F$3:$F$89,B22,DATABASE!$I$3:$I$81)</f>
        <v>2.3199999999999998</v>
      </c>
      <c r="M22" s="347">
        <f t="shared" ca="1" si="3"/>
        <v>18.559999999999999</v>
      </c>
      <c r="N22" s="117">
        <f t="shared" ca="1" si="4"/>
        <v>2.3199999999999998</v>
      </c>
      <c r="O22" s="283">
        <f t="shared" ca="1" si="5"/>
        <v>0</v>
      </c>
      <c r="Q22" s="386" t="s">
        <v>58</v>
      </c>
      <c r="R22" s="385">
        <v>1.5</v>
      </c>
      <c r="S22" s="169">
        <f>+R22*D22</f>
        <v>12</v>
      </c>
    </row>
    <row r="23" spans="1:20" s="127" customFormat="1" ht="26.25" customHeight="1">
      <c r="A23" s="367">
        <f t="shared" si="6"/>
        <v>13</v>
      </c>
      <c r="B23" s="128" t="s">
        <v>148</v>
      </c>
      <c r="C23" s="368">
        <v>9.9</v>
      </c>
      <c r="D23" s="369">
        <f>VLOOKUP(B23,Summary!$B$30:$AK$475,5,FALSE)</f>
        <v>8</v>
      </c>
      <c r="E23" s="370">
        <f t="shared" si="0"/>
        <v>79.2</v>
      </c>
      <c r="F23" s="100"/>
      <c r="G23" s="280">
        <f>SUMIF('DAILY FOC'!$A$9:$A$62,'SIDE ORDER &amp; FOC'!B23,'DAILY FOC'!$BN$9:$BN$63)</f>
        <v>0</v>
      </c>
      <c r="H23" s="370">
        <f t="shared" si="1"/>
        <v>0</v>
      </c>
      <c r="I23" s="371">
        <f t="shared" si="7"/>
        <v>8</v>
      </c>
      <c r="J23" s="368">
        <f t="shared" si="2"/>
        <v>79.2</v>
      </c>
      <c r="K23" s="282"/>
      <c r="L23" s="346">
        <f ca="1">SUMIF(DATABASE!$F$3:$F$89,B23,DATABASE!$I$3:$I$81)</f>
        <v>1.6</v>
      </c>
      <c r="M23" s="347">
        <f t="shared" ca="1" si="3"/>
        <v>12.8</v>
      </c>
      <c r="N23" s="117">
        <f t="shared" ca="1" si="4"/>
        <v>1.6</v>
      </c>
      <c r="O23" s="283">
        <f t="shared" ca="1" si="5"/>
        <v>0</v>
      </c>
      <c r="Q23" s="386"/>
      <c r="R23" s="385"/>
      <c r="S23" s="169"/>
    </row>
    <row r="24" spans="1:20" s="127" customFormat="1" ht="26.25" customHeight="1">
      <c r="A24" s="367">
        <f t="shared" si="6"/>
        <v>14</v>
      </c>
      <c r="B24" s="128" t="s">
        <v>242</v>
      </c>
      <c r="C24" s="368">
        <v>9.9</v>
      </c>
      <c r="D24" s="369">
        <f>VLOOKUP(B24,Summary!$B$30:$AK$475,5,FALSE)</f>
        <v>0</v>
      </c>
      <c r="E24" s="370">
        <f t="shared" si="0"/>
        <v>0</v>
      </c>
      <c r="F24" s="100"/>
      <c r="G24" s="280">
        <f>SUMIF('DAILY FOC'!$A$9:$A$62,'SIDE ORDER &amp; FOC'!B24,'DAILY FOC'!$BN$9:$BN$63)</f>
        <v>0</v>
      </c>
      <c r="H24" s="370">
        <f t="shared" si="1"/>
        <v>0</v>
      </c>
      <c r="I24" s="371">
        <f t="shared" si="7"/>
        <v>0</v>
      </c>
      <c r="J24" s="368">
        <f t="shared" si="2"/>
        <v>0</v>
      </c>
      <c r="K24" s="282"/>
      <c r="L24" s="346">
        <f ca="1">SUMIF(DATABASE!$F$3:$F$89,B24,DATABASE!$I$3:$I$81)</f>
        <v>3.56</v>
      </c>
      <c r="M24" s="347">
        <f t="shared" ca="1" si="3"/>
        <v>0</v>
      </c>
      <c r="N24" s="117">
        <f t="shared" ca="1" si="4"/>
        <v>3.56</v>
      </c>
      <c r="O24" s="283">
        <f t="shared" ca="1" si="5"/>
        <v>0</v>
      </c>
      <c r="Q24" s="386" t="s">
        <v>90</v>
      </c>
      <c r="R24" s="385">
        <v>1</v>
      </c>
      <c r="S24" s="169">
        <f>+R24*D24</f>
        <v>0</v>
      </c>
    </row>
    <row r="25" spans="1:20" s="127" customFormat="1" ht="26.25" customHeight="1">
      <c r="A25" s="63">
        <f t="shared" si="6"/>
        <v>15</v>
      </c>
      <c r="B25" s="128" t="s">
        <v>243</v>
      </c>
      <c r="C25" s="281">
        <v>9.9</v>
      </c>
      <c r="D25" s="66">
        <f>VLOOKUP(B25,Summary!$B$30:$AK$475,5,FALSE)</f>
        <v>0</v>
      </c>
      <c r="E25" s="62">
        <f t="shared" si="0"/>
        <v>0</v>
      </c>
      <c r="F25" s="100"/>
      <c r="G25" s="280">
        <f>SUMIF('DAILY FOC'!$A$9:$A$62,'SIDE ORDER &amp; FOC'!B25,'DAILY FOC'!$BN$9:$BN$63)</f>
        <v>0</v>
      </c>
      <c r="H25" s="62">
        <f t="shared" si="1"/>
        <v>0</v>
      </c>
      <c r="I25" s="99">
        <f t="shared" si="7"/>
        <v>0</v>
      </c>
      <c r="J25" s="281">
        <f t="shared" si="2"/>
        <v>0</v>
      </c>
      <c r="K25" s="282"/>
      <c r="L25" s="346">
        <f ca="1">SUMIF(DATABASE!$F$3:$F$89,B25,DATABASE!$I$3:$I$81)</f>
        <v>3.16</v>
      </c>
      <c r="M25" s="347">
        <f t="shared" ca="1" si="3"/>
        <v>0</v>
      </c>
      <c r="N25" s="117">
        <f t="shared" ca="1" si="4"/>
        <v>3.16</v>
      </c>
      <c r="O25" s="283">
        <f t="shared" ca="1" si="5"/>
        <v>0</v>
      </c>
      <c r="Q25" s="1186"/>
      <c r="R25" s="1180"/>
      <c r="S25" s="175"/>
    </row>
    <row r="26" spans="1:20" s="127" customFormat="1" ht="26.25" customHeight="1">
      <c r="A26" s="63">
        <f t="shared" si="6"/>
        <v>16</v>
      </c>
      <c r="B26" s="128" t="s">
        <v>244</v>
      </c>
      <c r="C26" s="281">
        <v>9.9</v>
      </c>
      <c r="D26" s="66">
        <f>VLOOKUP(B26,Summary!$B$30:$AK$475,5,FALSE)</f>
        <v>0</v>
      </c>
      <c r="E26" s="62">
        <f t="shared" si="0"/>
        <v>0</v>
      </c>
      <c r="F26" s="100"/>
      <c r="G26" s="280">
        <f>SUMIF('DAILY FOC'!$A$9:$A$62,'SIDE ORDER &amp; FOC'!B26,'DAILY FOC'!$BN$9:$BN$63)</f>
        <v>0</v>
      </c>
      <c r="H26" s="62">
        <f t="shared" si="1"/>
        <v>0</v>
      </c>
      <c r="I26" s="99">
        <f t="shared" si="7"/>
        <v>0</v>
      </c>
      <c r="J26" s="281">
        <f t="shared" si="2"/>
        <v>0</v>
      </c>
      <c r="K26" s="282"/>
      <c r="L26" s="346">
        <f ca="1">SUMIF(DATABASE!$F$3:$F$89,B26,DATABASE!$I$3:$I$81)</f>
        <v>2.59</v>
      </c>
      <c r="M26" s="347">
        <f t="shared" ca="1" si="3"/>
        <v>0</v>
      </c>
      <c r="N26" s="117">
        <f t="shared" ca="1" si="4"/>
        <v>2.59</v>
      </c>
      <c r="O26" s="283">
        <f t="shared" ca="1" si="5"/>
        <v>0</v>
      </c>
      <c r="Q26" s="386" t="s">
        <v>54</v>
      </c>
      <c r="R26" s="385">
        <v>5</v>
      </c>
      <c r="S26" s="169">
        <f t="shared" ref="S26:S33" si="8">+R26*D26</f>
        <v>0</v>
      </c>
    </row>
    <row r="27" spans="1:20" s="127" customFormat="1" ht="26.25" customHeight="1">
      <c r="A27" s="63">
        <f t="shared" si="6"/>
        <v>17</v>
      </c>
      <c r="B27" s="128" t="s">
        <v>149</v>
      </c>
      <c r="C27" s="281">
        <v>9.9</v>
      </c>
      <c r="D27" s="66">
        <f>VLOOKUP(B27,Summary!$B$30:$AK$475,5,FALSE)</f>
        <v>12</v>
      </c>
      <c r="E27" s="62">
        <f t="shared" si="0"/>
        <v>118.80000000000001</v>
      </c>
      <c r="F27" s="100"/>
      <c r="G27" s="280">
        <f>SUMIF('DAILY FOC'!$A$9:$A$62,'SIDE ORDER &amp; FOC'!B27,'DAILY FOC'!$BN$9:$BN$63)</f>
        <v>0</v>
      </c>
      <c r="H27" s="62">
        <f t="shared" si="1"/>
        <v>0</v>
      </c>
      <c r="I27" s="99">
        <f t="shared" si="7"/>
        <v>12</v>
      </c>
      <c r="J27" s="281">
        <f t="shared" si="2"/>
        <v>118.80000000000001</v>
      </c>
      <c r="K27" s="282"/>
      <c r="L27" s="346">
        <f ca="1">SUMIF(DATABASE!$F$3:$F$89,B27,DATABASE!$I$3:$I$81)</f>
        <v>4.71</v>
      </c>
      <c r="M27" s="347">
        <f t="shared" ca="1" si="3"/>
        <v>56.519999999999996</v>
      </c>
      <c r="N27" s="117">
        <f t="shared" ca="1" si="4"/>
        <v>4.71</v>
      </c>
      <c r="O27" s="283">
        <f t="shared" ca="1" si="5"/>
        <v>0</v>
      </c>
      <c r="Q27" s="386" t="s">
        <v>53</v>
      </c>
      <c r="R27" s="385">
        <v>1</v>
      </c>
      <c r="S27" s="169">
        <f t="shared" si="8"/>
        <v>12</v>
      </c>
    </row>
    <row r="28" spans="1:20" s="127" customFormat="1" ht="26.25" customHeight="1">
      <c r="A28" s="63">
        <f t="shared" si="6"/>
        <v>18</v>
      </c>
      <c r="B28" s="128" t="s">
        <v>245</v>
      </c>
      <c r="C28" s="281">
        <v>9.9</v>
      </c>
      <c r="D28" s="66">
        <f>VLOOKUP(B28,Summary!$B$30:$AK$475,5,FALSE)</f>
        <v>10</v>
      </c>
      <c r="E28" s="62">
        <f t="shared" si="0"/>
        <v>99</v>
      </c>
      <c r="F28" s="100"/>
      <c r="G28" s="280">
        <f>SUMIF('DAILY FOC'!$A$9:$A$62,'SIDE ORDER &amp; FOC'!B28,'DAILY FOC'!$BN$9:$BN$63)</f>
        <v>0</v>
      </c>
      <c r="H28" s="62">
        <f t="shared" si="1"/>
        <v>0</v>
      </c>
      <c r="I28" s="99">
        <f t="shared" si="7"/>
        <v>10</v>
      </c>
      <c r="J28" s="281">
        <f t="shared" si="2"/>
        <v>99</v>
      </c>
      <c r="K28" s="282"/>
      <c r="L28" s="346">
        <f ca="1">SUMIF(DATABASE!$F$3:$F$89,B28,DATABASE!$I$3:$I$81)</f>
        <v>3.54</v>
      </c>
      <c r="M28" s="347">
        <f t="shared" ca="1" si="3"/>
        <v>35.4</v>
      </c>
      <c r="N28" s="117">
        <f t="shared" ca="1" si="4"/>
        <v>3.54</v>
      </c>
      <c r="O28" s="283">
        <f t="shared" ca="1" si="5"/>
        <v>0</v>
      </c>
      <c r="Q28" s="386" t="s">
        <v>53</v>
      </c>
      <c r="R28" s="385">
        <v>0.66</v>
      </c>
      <c r="S28" s="169">
        <f t="shared" si="8"/>
        <v>6.6000000000000005</v>
      </c>
    </row>
    <row r="29" spans="1:20" s="298" customFormat="1" ht="26.25" customHeight="1">
      <c r="A29" s="63">
        <f t="shared" si="6"/>
        <v>19</v>
      </c>
      <c r="B29" s="297" t="s">
        <v>130</v>
      </c>
      <c r="C29" s="281">
        <v>12.9</v>
      </c>
      <c r="D29" s="286">
        <f>VLOOKUP(B29,Summary!$B$30:$AK$475,5,FALSE)</f>
        <v>38</v>
      </c>
      <c r="E29" s="285">
        <f t="shared" si="0"/>
        <v>490.2</v>
      </c>
      <c r="F29" s="284"/>
      <c r="G29" s="280">
        <f>SUMIF('DAILY FOC'!$A$9:$A$62,'SIDE ORDER &amp; FOC'!B29,'DAILY FOC'!$BN$9:$BN$63)</f>
        <v>0</v>
      </c>
      <c r="H29" s="62">
        <f t="shared" si="1"/>
        <v>0</v>
      </c>
      <c r="I29" s="99">
        <f t="shared" si="7"/>
        <v>38</v>
      </c>
      <c r="J29" s="281">
        <f t="shared" si="2"/>
        <v>490.2</v>
      </c>
      <c r="K29" s="282"/>
      <c r="L29" s="346">
        <f ca="1">SUMIF(DATABASE!$F$3:$F$89,B29,DATABASE!$I$3:$I$81)</f>
        <v>4.41</v>
      </c>
      <c r="M29" s="347">
        <f t="shared" ca="1" si="3"/>
        <v>167.58</v>
      </c>
      <c r="N29" s="117">
        <f t="shared" ca="1" si="4"/>
        <v>4.41</v>
      </c>
      <c r="O29" s="283">
        <f t="shared" ca="1" si="5"/>
        <v>0</v>
      </c>
      <c r="Q29" s="386" t="s">
        <v>53</v>
      </c>
      <c r="R29" s="385">
        <v>1</v>
      </c>
      <c r="S29" s="169">
        <f t="shared" si="8"/>
        <v>38</v>
      </c>
    </row>
    <row r="30" spans="1:20" s="298" customFormat="1" ht="26.25" customHeight="1">
      <c r="A30" s="63">
        <f t="shared" si="6"/>
        <v>20</v>
      </c>
      <c r="B30" s="297" t="s">
        <v>345</v>
      </c>
      <c r="C30" s="281">
        <v>12.9</v>
      </c>
      <c r="D30" s="286">
        <f>VLOOKUP(B30,Summary!$B$30:$AK$475,5,FALSE)</f>
        <v>3</v>
      </c>
      <c r="E30" s="285">
        <f t="shared" si="0"/>
        <v>38.700000000000003</v>
      </c>
      <c r="F30" s="284"/>
      <c r="G30" s="280">
        <f>SUMIF('DAILY FOC'!$A$9:$A$62,'SIDE ORDER &amp; FOC'!B30,'DAILY FOC'!$BN$9:$BN$63)</f>
        <v>0</v>
      </c>
      <c r="H30" s="62">
        <f t="shared" si="1"/>
        <v>0</v>
      </c>
      <c r="I30" s="99">
        <f t="shared" si="7"/>
        <v>3</v>
      </c>
      <c r="J30" s="281">
        <f t="shared" si="2"/>
        <v>38.700000000000003</v>
      </c>
      <c r="K30" s="282"/>
      <c r="L30" s="346">
        <f ca="1">SUMIF(DATABASE!$F$3:$F$89,B30,DATABASE!$I$3:$I$81)</f>
        <v>4.43</v>
      </c>
      <c r="M30" s="347">
        <f t="shared" ca="1" si="3"/>
        <v>13.29</v>
      </c>
      <c r="N30" s="117">
        <f t="shared" ca="1" si="4"/>
        <v>4.43</v>
      </c>
      <c r="O30" s="283">
        <f t="shared" ca="1" si="5"/>
        <v>0</v>
      </c>
      <c r="Q30" s="386" t="s">
        <v>53</v>
      </c>
      <c r="R30" s="385">
        <v>1</v>
      </c>
      <c r="S30" s="169">
        <f t="shared" si="8"/>
        <v>3</v>
      </c>
    </row>
    <row r="31" spans="1:20" s="298" customFormat="1" ht="26.25" customHeight="1">
      <c r="A31" s="63">
        <f t="shared" si="6"/>
        <v>21</v>
      </c>
      <c r="B31" s="297" t="s">
        <v>131</v>
      </c>
      <c r="C31" s="310">
        <v>12.9</v>
      </c>
      <c r="D31" s="286">
        <f>VLOOKUP(B31,Summary!$B$30:$AK$475,5,FALSE)</f>
        <v>62</v>
      </c>
      <c r="E31" s="285">
        <f t="shared" si="0"/>
        <v>799.80000000000007</v>
      </c>
      <c r="F31" s="284"/>
      <c r="G31" s="280">
        <f>SUMIF('DAILY FOC'!$A$9:$A$62,'SIDE ORDER &amp; FOC'!B31,'DAILY FOC'!$BN$9:$BN$63)</f>
        <v>0</v>
      </c>
      <c r="H31" s="62">
        <f t="shared" si="1"/>
        <v>0</v>
      </c>
      <c r="I31" s="99">
        <f t="shared" si="7"/>
        <v>62</v>
      </c>
      <c r="J31" s="281">
        <f t="shared" si="2"/>
        <v>799.80000000000007</v>
      </c>
      <c r="K31" s="282"/>
      <c r="L31" s="346">
        <f ca="1">SUMIF(DATABASE!$F$3:$F$89,B31,DATABASE!$I$3:$I$81)</f>
        <v>4.75</v>
      </c>
      <c r="M31" s="347">
        <f t="shared" ca="1" si="3"/>
        <v>294.5</v>
      </c>
      <c r="N31" s="117">
        <f t="shared" ca="1" si="4"/>
        <v>4.75</v>
      </c>
      <c r="O31" s="283">
        <f t="shared" ca="1" si="5"/>
        <v>0</v>
      </c>
      <c r="Q31" s="386" t="s">
        <v>53</v>
      </c>
      <c r="R31" s="385">
        <v>1</v>
      </c>
      <c r="S31" s="169">
        <f t="shared" si="8"/>
        <v>62</v>
      </c>
    </row>
    <row r="32" spans="1:20" s="298" customFormat="1" ht="26.25" customHeight="1">
      <c r="A32" s="63">
        <f t="shared" si="6"/>
        <v>22</v>
      </c>
      <c r="B32" s="128" t="s">
        <v>238</v>
      </c>
      <c r="C32" s="281">
        <v>12.9</v>
      </c>
      <c r="D32" s="66">
        <f>VLOOKUP(B32,Summary!$B$30:$AK$475,5,FALSE)</f>
        <v>21</v>
      </c>
      <c r="E32" s="62">
        <f t="shared" si="0"/>
        <v>270.90000000000003</v>
      </c>
      <c r="F32" s="284"/>
      <c r="G32" s="280">
        <f>SUMIF('DAILY FOC'!$A$9:$A$62,'SIDE ORDER &amp; FOC'!B32,'DAILY FOC'!$BN$9:$BN$63)</f>
        <v>0</v>
      </c>
      <c r="H32" s="62">
        <f t="shared" si="1"/>
        <v>0</v>
      </c>
      <c r="I32" s="99">
        <f t="shared" si="7"/>
        <v>21</v>
      </c>
      <c r="J32" s="281">
        <f t="shared" si="2"/>
        <v>270.90000000000003</v>
      </c>
      <c r="K32" s="282"/>
      <c r="L32" s="346">
        <f ca="1">SUMIF(DATABASE!$F$3:$F$89,B32,DATABASE!$I$3:$I$81)</f>
        <v>5.98</v>
      </c>
      <c r="M32" s="347">
        <f t="shared" ca="1" si="3"/>
        <v>125.58000000000001</v>
      </c>
      <c r="N32" s="117">
        <f t="shared" ca="1" si="4"/>
        <v>5.98</v>
      </c>
      <c r="O32" s="283">
        <f t="shared" ca="1" si="5"/>
        <v>0</v>
      </c>
      <c r="Q32" s="386" t="s">
        <v>53</v>
      </c>
      <c r="R32" s="385">
        <v>1</v>
      </c>
      <c r="S32" s="169">
        <f t="shared" si="8"/>
        <v>21</v>
      </c>
      <c r="T32" s="445"/>
    </row>
    <row r="33" spans="1:20" s="127" customFormat="1" ht="26.25" customHeight="1">
      <c r="A33" s="63">
        <f t="shared" si="6"/>
        <v>23</v>
      </c>
      <c r="B33" s="128" t="s">
        <v>132</v>
      </c>
      <c r="C33" s="281">
        <v>12.9</v>
      </c>
      <c r="D33" s="66">
        <f>VLOOKUP(B33,Summary!$B$30:$AK$475,5,FALSE)</f>
        <v>25</v>
      </c>
      <c r="E33" s="62">
        <f t="shared" si="0"/>
        <v>322.5</v>
      </c>
      <c r="F33" s="100"/>
      <c r="G33" s="280">
        <f>SUMIF('DAILY FOC'!$A$9:$A$62,'SIDE ORDER &amp; FOC'!B33,'DAILY FOC'!$BN$9:$BN$63)</f>
        <v>0</v>
      </c>
      <c r="H33" s="62">
        <f t="shared" si="1"/>
        <v>0</v>
      </c>
      <c r="I33" s="99">
        <f t="shared" si="7"/>
        <v>25</v>
      </c>
      <c r="J33" s="281">
        <f t="shared" si="2"/>
        <v>322.5</v>
      </c>
      <c r="K33" s="282"/>
      <c r="L33" s="117">
        <f ca="1">SUMIF(DATABASE!$F$3:$F$89,B33,DATABASE!$I$3:$I$81)</f>
        <v>4.32</v>
      </c>
      <c r="M33" s="283">
        <f t="shared" ca="1" si="3"/>
        <v>108</v>
      </c>
      <c r="N33" s="117">
        <f t="shared" ca="1" si="4"/>
        <v>4.32</v>
      </c>
      <c r="O33" s="283">
        <f t="shared" ca="1" si="5"/>
        <v>0</v>
      </c>
      <c r="Q33" s="386" t="s">
        <v>371</v>
      </c>
      <c r="R33" s="385">
        <v>1</v>
      </c>
      <c r="S33" s="169">
        <f t="shared" si="8"/>
        <v>25</v>
      </c>
    </row>
    <row r="34" spans="1:20" s="127" customFormat="1" ht="26.25" customHeight="1">
      <c r="A34" s="63">
        <f t="shared" si="6"/>
        <v>24</v>
      </c>
      <c r="B34" s="128" t="s">
        <v>133</v>
      </c>
      <c r="C34" s="281">
        <v>12.9</v>
      </c>
      <c r="D34" s="66">
        <f>VLOOKUP(B34,Summary!$B$30:$AK$475,5,FALSE)</f>
        <v>30</v>
      </c>
      <c r="E34" s="62">
        <f t="shared" si="0"/>
        <v>387</v>
      </c>
      <c r="F34" s="100"/>
      <c r="G34" s="280">
        <f>SUMIF('DAILY FOC'!$A$9:$A$62,'SIDE ORDER &amp; FOC'!B34,'DAILY FOC'!$BN$9:$BN$63)</f>
        <v>0</v>
      </c>
      <c r="H34" s="62">
        <f t="shared" si="1"/>
        <v>0</v>
      </c>
      <c r="I34" s="99">
        <f t="shared" si="7"/>
        <v>30</v>
      </c>
      <c r="J34" s="281">
        <f t="shared" si="2"/>
        <v>387</v>
      </c>
      <c r="K34" s="282"/>
      <c r="L34" s="346">
        <f ca="1">SUMIF(DATABASE!$F$3:$F$89,B34,DATABASE!$I$3:$I$81)</f>
        <v>2.1</v>
      </c>
      <c r="M34" s="347">
        <f t="shared" ca="1" si="3"/>
        <v>63</v>
      </c>
      <c r="N34" s="117">
        <f t="shared" ca="1" si="4"/>
        <v>2.1</v>
      </c>
      <c r="O34" s="283">
        <f t="shared" ca="1" si="5"/>
        <v>0</v>
      </c>
      <c r="Q34" s="1186"/>
      <c r="R34" s="1180"/>
      <c r="S34" s="175"/>
    </row>
    <row r="35" spans="1:20" s="127" customFormat="1" ht="26.25" customHeight="1">
      <c r="A35" s="63">
        <f t="shared" si="6"/>
        <v>25</v>
      </c>
      <c r="B35" s="128" t="s">
        <v>134</v>
      </c>
      <c r="C35" s="281">
        <v>12.9</v>
      </c>
      <c r="D35" s="66">
        <f>VLOOKUP(B35,Summary!$B$30:$AK$475,5,FALSE)</f>
        <v>13</v>
      </c>
      <c r="E35" s="62">
        <f t="shared" si="0"/>
        <v>167.70000000000002</v>
      </c>
      <c r="F35" s="100"/>
      <c r="G35" s="280">
        <f>SUMIF('DAILY FOC'!$A$9:$A$62,'SIDE ORDER &amp; FOC'!B35,'DAILY FOC'!$BN$9:$BN$63)</f>
        <v>0</v>
      </c>
      <c r="H35" s="62">
        <f t="shared" si="1"/>
        <v>0</v>
      </c>
      <c r="I35" s="99">
        <f t="shared" si="7"/>
        <v>13</v>
      </c>
      <c r="J35" s="281">
        <f t="shared" si="2"/>
        <v>167.70000000000002</v>
      </c>
      <c r="K35" s="282"/>
      <c r="L35" s="346">
        <f ca="1">SUMIF(DATABASE!$F$3:$F$89,B35,DATABASE!$I$3:$I$81)</f>
        <v>4.9400000000000004</v>
      </c>
      <c r="M35" s="347">
        <f t="shared" ca="1" si="3"/>
        <v>64.22</v>
      </c>
      <c r="N35" s="117">
        <f t="shared" ca="1" si="4"/>
        <v>4.9400000000000004</v>
      </c>
      <c r="O35" s="283">
        <f t="shared" ca="1" si="5"/>
        <v>0</v>
      </c>
      <c r="Q35" s="386" t="s">
        <v>53</v>
      </c>
      <c r="R35" s="385">
        <v>1</v>
      </c>
      <c r="S35" s="169">
        <f>+R35*D35</f>
        <v>13</v>
      </c>
    </row>
    <row r="36" spans="1:20" s="127" customFormat="1" ht="26.25" customHeight="1">
      <c r="A36" s="63">
        <f t="shared" si="6"/>
        <v>26</v>
      </c>
      <c r="B36" s="128" t="s">
        <v>246</v>
      </c>
      <c r="C36" s="281">
        <v>5.9</v>
      </c>
      <c r="D36" s="66">
        <f>VLOOKUP(B36,Summary!$B$30:$AK$475,5,FALSE)</f>
        <v>2</v>
      </c>
      <c r="E36" s="62">
        <f t="shared" si="0"/>
        <v>11.8</v>
      </c>
      <c r="F36" s="100"/>
      <c r="G36" s="280">
        <f>SUMIF('DAILY FOC'!$A$9:$A$62,'SIDE ORDER &amp; FOC'!B36,'DAILY FOC'!$BN$9:$BN$63)</f>
        <v>0</v>
      </c>
      <c r="H36" s="62">
        <f t="shared" si="1"/>
        <v>0</v>
      </c>
      <c r="I36" s="99">
        <f t="shared" si="7"/>
        <v>2</v>
      </c>
      <c r="J36" s="281">
        <f t="shared" si="2"/>
        <v>11.8</v>
      </c>
      <c r="K36" s="282"/>
      <c r="L36" s="346">
        <f ca="1">SUMIF(DATABASE!$F$3:$F$89,B36,DATABASE!$I$3:$I$81)</f>
        <v>2</v>
      </c>
      <c r="M36" s="347">
        <f t="shared" ca="1" si="3"/>
        <v>4</v>
      </c>
      <c r="N36" s="117">
        <f t="shared" ca="1" si="4"/>
        <v>2</v>
      </c>
      <c r="O36" s="283">
        <f t="shared" ca="1" si="5"/>
        <v>0</v>
      </c>
      <c r="Q36" s="386" t="s">
        <v>338</v>
      </c>
      <c r="R36" s="385">
        <v>2</v>
      </c>
      <c r="S36" s="169">
        <f>+R36*$D$36</f>
        <v>4</v>
      </c>
    </row>
    <row r="37" spans="1:20" s="127" customFormat="1" ht="26.25" customHeight="1">
      <c r="A37" s="63"/>
      <c r="B37" s="128"/>
      <c r="C37" s="281"/>
      <c r="D37" s="66"/>
      <c r="E37" s="62"/>
      <c r="F37" s="100"/>
      <c r="G37" s="280"/>
      <c r="H37" s="62"/>
      <c r="I37" s="99"/>
      <c r="J37" s="281"/>
      <c r="K37" s="282"/>
      <c r="L37" s="346"/>
      <c r="M37" s="347"/>
      <c r="N37" s="117"/>
      <c r="O37" s="283"/>
      <c r="Q37" s="386" t="s">
        <v>339</v>
      </c>
      <c r="R37" s="385">
        <v>2</v>
      </c>
      <c r="S37" s="169">
        <f>+R37*$D$36</f>
        <v>4</v>
      </c>
    </row>
    <row r="38" spans="1:20" s="127" customFormat="1" ht="26.25" customHeight="1">
      <c r="A38" s="63"/>
      <c r="B38" s="128"/>
      <c r="C38" s="281"/>
      <c r="D38" s="66"/>
      <c r="E38" s="62"/>
      <c r="F38" s="100"/>
      <c r="G38" s="280"/>
      <c r="H38" s="62"/>
      <c r="I38" s="99"/>
      <c r="J38" s="281"/>
      <c r="K38" s="282"/>
      <c r="L38" s="346"/>
      <c r="M38" s="347"/>
      <c r="N38" s="117"/>
      <c r="O38" s="283"/>
      <c r="Q38" s="386" t="s">
        <v>57</v>
      </c>
      <c r="R38" s="385">
        <v>2</v>
      </c>
      <c r="S38" s="169">
        <f>+R38*$D$36</f>
        <v>4</v>
      </c>
    </row>
    <row r="39" spans="1:20" s="127" customFormat="1" ht="26.25" customHeight="1">
      <c r="A39" s="63">
        <f>+A36+1</f>
        <v>27</v>
      </c>
      <c r="B39" s="128" t="s">
        <v>156</v>
      </c>
      <c r="C39" s="281">
        <v>5.9</v>
      </c>
      <c r="D39" s="66">
        <f>VLOOKUP(B39,Summary!$B$30:$AK$475,5,FALSE)</f>
        <v>72</v>
      </c>
      <c r="E39" s="62">
        <f t="shared" ref="E39:E56" si="9">D39*C39</f>
        <v>424.8</v>
      </c>
      <c r="F39" s="100"/>
      <c r="G39" s="280">
        <f>SUMIF('DAILY FOC'!$A$9:$A$62,'SIDE ORDER &amp; FOC'!B39,'DAILY FOC'!$BN$9:$BN$63)</f>
        <v>0</v>
      </c>
      <c r="H39" s="62">
        <f t="shared" ref="H39:H56" si="10">G39*C39</f>
        <v>0</v>
      </c>
      <c r="I39" s="99">
        <f t="shared" ref="I39:I56" si="11">+D39-G39</f>
        <v>72</v>
      </c>
      <c r="J39" s="281">
        <f t="shared" ref="J39:J56" si="12">+I39*C39</f>
        <v>424.8</v>
      </c>
      <c r="K39" s="282"/>
      <c r="L39" s="346">
        <f ca="1">SUMIF(DATABASE!$F$3:$F$89,B39,DATABASE!$I$3:$I$81)</f>
        <v>1.76</v>
      </c>
      <c r="M39" s="347">
        <f t="shared" ref="M39:M56" ca="1" si="13">+L39*I39</f>
        <v>126.72</v>
      </c>
      <c r="N39" s="117">
        <f t="shared" ref="N39:N56" ca="1" si="14">+L39</f>
        <v>1.76</v>
      </c>
      <c r="O39" s="283">
        <f t="shared" ref="O39:O56" ca="1" si="15">+N39*G39</f>
        <v>0</v>
      </c>
      <c r="Q39" s="1187"/>
      <c r="R39" s="1182"/>
      <c r="S39" s="198"/>
    </row>
    <row r="40" spans="1:20" s="127" customFormat="1" ht="38.25" customHeight="1">
      <c r="A40" s="63">
        <f t="shared" ref="A40:A56" si="16">+A39+1</f>
        <v>28</v>
      </c>
      <c r="B40" s="128" t="s">
        <v>247</v>
      </c>
      <c r="C40" s="281">
        <v>5.9</v>
      </c>
      <c r="D40" s="66">
        <f>VLOOKUP(B40,Summary!$B$30:$AK$475,5,FALSE)</f>
        <v>9</v>
      </c>
      <c r="E40" s="62">
        <f t="shared" si="9"/>
        <v>53.1</v>
      </c>
      <c r="F40" s="100"/>
      <c r="G40" s="280">
        <f>SUMIF('DAILY FOC'!$A$9:$A$62,'SIDE ORDER &amp; FOC'!B40,'DAILY FOC'!$BN$9:$BN$63)</f>
        <v>0</v>
      </c>
      <c r="H40" s="62">
        <f t="shared" si="10"/>
        <v>0</v>
      </c>
      <c r="I40" s="99">
        <f t="shared" si="11"/>
        <v>9</v>
      </c>
      <c r="J40" s="281">
        <f t="shared" si="12"/>
        <v>53.1</v>
      </c>
      <c r="K40" s="282"/>
      <c r="L40" s="346">
        <f ca="1">SUMIF(DATABASE!$F$3:$F$89,B40,DATABASE!$I$3:$I$81)</f>
        <v>2.15</v>
      </c>
      <c r="M40" s="347">
        <f t="shared" ca="1" si="13"/>
        <v>19.349999999999998</v>
      </c>
      <c r="N40" s="117">
        <f t="shared" ca="1" si="14"/>
        <v>2.15</v>
      </c>
      <c r="O40" s="283">
        <f t="shared" ca="1" si="15"/>
        <v>0</v>
      </c>
      <c r="Q40" s="386"/>
      <c r="R40" s="385"/>
      <c r="S40" s="178"/>
    </row>
    <row r="41" spans="1:20" s="127" customFormat="1" ht="26.25" customHeight="1">
      <c r="A41" s="63">
        <f t="shared" si="16"/>
        <v>29</v>
      </c>
      <c r="B41" s="128" t="s">
        <v>248</v>
      </c>
      <c r="C41" s="281">
        <v>5.9</v>
      </c>
      <c r="D41" s="66">
        <f>VLOOKUP(B41,Summary!$B$30:$AK$475,5,FALSE)</f>
        <v>5</v>
      </c>
      <c r="E41" s="62">
        <f t="shared" si="9"/>
        <v>29.5</v>
      </c>
      <c r="F41" s="100"/>
      <c r="G41" s="280">
        <f>SUMIF('DAILY FOC'!$A$9:$A$62,'SIDE ORDER &amp; FOC'!B41,'DAILY FOC'!$BN$9:$BN$63)</f>
        <v>0</v>
      </c>
      <c r="H41" s="62">
        <f t="shared" si="10"/>
        <v>0</v>
      </c>
      <c r="I41" s="99">
        <f t="shared" si="11"/>
        <v>5</v>
      </c>
      <c r="J41" s="281">
        <f t="shared" si="12"/>
        <v>29.5</v>
      </c>
      <c r="K41" s="282"/>
      <c r="L41" s="346">
        <f ca="1">SUMIF(DATABASE!$F$3:$F$89,B41,DATABASE!$I$3:$I$81)</f>
        <v>1.56</v>
      </c>
      <c r="M41" s="347">
        <f t="shared" ca="1" si="13"/>
        <v>7.8000000000000007</v>
      </c>
      <c r="N41" s="117">
        <f t="shared" ca="1" si="14"/>
        <v>1.56</v>
      </c>
      <c r="O41" s="283">
        <f t="shared" ca="1" si="15"/>
        <v>0</v>
      </c>
      <c r="Q41" s="386" t="s">
        <v>340</v>
      </c>
      <c r="R41" s="385">
        <v>6</v>
      </c>
      <c r="S41" s="169">
        <f t="shared" ref="S41:S56" si="17">+R41*D41</f>
        <v>30</v>
      </c>
    </row>
    <row r="42" spans="1:20" s="127" customFormat="1" ht="26.25" customHeight="1">
      <c r="A42" s="367">
        <f t="shared" si="16"/>
        <v>30</v>
      </c>
      <c r="B42" s="128" t="s">
        <v>249</v>
      </c>
      <c r="C42" s="368">
        <v>5.9</v>
      </c>
      <c r="D42" s="369">
        <f>VLOOKUP(B42,Summary!$B$30:$AK$475,5,FALSE)</f>
        <v>0</v>
      </c>
      <c r="E42" s="370">
        <f t="shared" si="9"/>
        <v>0</v>
      </c>
      <c r="F42" s="100"/>
      <c r="G42" s="280">
        <f>SUMIF('DAILY FOC'!$A$9:$A$62,'SIDE ORDER &amp; FOC'!B42,'DAILY FOC'!$BN$9:$BN$63)</f>
        <v>0</v>
      </c>
      <c r="H42" s="370">
        <f t="shared" si="10"/>
        <v>0</v>
      </c>
      <c r="I42" s="371">
        <f t="shared" si="11"/>
        <v>0</v>
      </c>
      <c r="J42" s="368">
        <f t="shared" si="12"/>
        <v>0</v>
      </c>
      <c r="K42" s="282"/>
      <c r="L42" s="346">
        <f ca="1">SUMIF(DATABASE!$F$3:$F$89,B42,DATABASE!$I$3:$I$81)</f>
        <v>2.5</v>
      </c>
      <c r="M42" s="347">
        <f t="shared" ca="1" si="13"/>
        <v>0</v>
      </c>
      <c r="N42" s="117">
        <f t="shared" ca="1" si="14"/>
        <v>2.5</v>
      </c>
      <c r="O42" s="283">
        <f t="shared" ca="1" si="15"/>
        <v>0</v>
      </c>
      <c r="Q42" s="386" t="s">
        <v>91</v>
      </c>
      <c r="R42" s="385">
        <v>1</v>
      </c>
      <c r="S42" s="169">
        <f t="shared" si="17"/>
        <v>0</v>
      </c>
    </row>
    <row r="43" spans="1:20" s="127" customFormat="1" ht="26.25" customHeight="1">
      <c r="A43" s="63">
        <f t="shared" si="16"/>
        <v>31</v>
      </c>
      <c r="B43" s="128" t="s">
        <v>250</v>
      </c>
      <c r="C43" s="281">
        <v>5.9</v>
      </c>
      <c r="D43" s="66">
        <f>VLOOKUP(B43,Summary!$B$30:$AK$475,5,FALSE)</f>
        <v>6</v>
      </c>
      <c r="E43" s="62">
        <f t="shared" si="9"/>
        <v>35.400000000000006</v>
      </c>
      <c r="F43" s="100"/>
      <c r="G43" s="280">
        <f>SUMIF('DAILY FOC'!$A$9:$A$62,'SIDE ORDER &amp; FOC'!B43,'DAILY FOC'!$BN$9:$BN$63)</f>
        <v>0</v>
      </c>
      <c r="H43" s="62">
        <f t="shared" si="10"/>
        <v>0</v>
      </c>
      <c r="I43" s="99">
        <f t="shared" si="11"/>
        <v>6</v>
      </c>
      <c r="J43" s="281">
        <f t="shared" si="12"/>
        <v>35.400000000000006</v>
      </c>
      <c r="K43" s="282"/>
      <c r="L43" s="346">
        <f ca="1">SUMIF(DATABASE!$F$3:$F$89,B43,DATABASE!$I$3:$I$81)</f>
        <v>2.67</v>
      </c>
      <c r="M43" s="347">
        <f t="shared" ca="1" si="13"/>
        <v>16.02</v>
      </c>
      <c r="N43" s="117">
        <f t="shared" ca="1" si="14"/>
        <v>2.67</v>
      </c>
      <c r="O43" s="283">
        <f t="shared" ca="1" si="15"/>
        <v>0</v>
      </c>
      <c r="Q43" s="386" t="s">
        <v>55</v>
      </c>
      <c r="R43" s="385">
        <v>8</v>
      </c>
      <c r="S43" s="169">
        <f t="shared" si="17"/>
        <v>48</v>
      </c>
    </row>
    <row r="44" spans="1:20" s="127" customFormat="1" ht="26.25" customHeight="1">
      <c r="A44" s="63">
        <f t="shared" si="16"/>
        <v>32</v>
      </c>
      <c r="B44" s="128" t="s">
        <v>251</v>
      </c>
      <c r="C44" s="281">
        <v>5.9</v>
      </c>
      <c r="D44" s="66">
        <f>VLOOKUP(B44,Summary!$B$30:$AK$475,5,FALSE)</f>
        <v>11</v>
      </c>
      <c r="E44" s="62">
        <f t="shared" si="9"/>
        <v>64.900000000000006</v>
      </c>
      <c r="F44" s="100"/>
      <c r="G44" s="280">
        <f>SUMIF('DAILY FOC'!$A$9:$A$62,'SIDE ORDER &amp; FOC'!B44,'DAILY FOC'!$BN$9:$BN$63)</f>
        <v>0</v>
      </c>
      <c r="H44" s="62">
        <f t="shared" si="10"/>
        <v>0</v>
      </c>
      <c r="I44" s="99">
        <f t="shared" si="11"/>
        <v>11</v>
      </c>
      <c r="J44" s="281">
        <f t="shared" si="12"/>
        <v>64.900000000000006</v>
      </c>
      <c r="K44" s="282"/>
      <c r="L44" s="346">
        <f ca="1">SUMIF(DATABASE!$F$3:$F$89,B44,DATABASE!$I$3:$I$81)</f>
        <v>1.24</v>
      </c>
      <c r="M44" s="347">
        <f t="shared" ca="1" si="13"/>
        <v>13.64</v>
      </c>
      <c r="N44" s="117">
        <f t="shared" ca="1" si="14"/>
        <v>1.24</v>
      </c>
      <c r="O44" s="283">
        <f t="shared" ca="1" si="15"/>
        <v>0</v>
      </c>
      <c r="Q44" s="386" t="s">
        <v>58</v>
      </c>
      <c r="R44" s="385">
        <v>4</v>
      </c>
      <c r="S44" s="169">
        <f t="shared" si="17"/>
        <v>44</v>
      </c>
    </row>
    <row r="45" spans="1:20" s="127" customFormat="1" ht="26.25" customHeight="1">
      <c r="A45" s="63">
        <f t="shared" si="16"/>
        <v>33</v>
      </c>
      <c r="B45" s="128" t="s">
        <v>254</v>
      </c>
      <c r="C45" s="368">
        <v>5.9</v>
      </c>
      <c r="D45" s="369">
        <f>VLOOKUP(B45,Summary!$B$30:$AK$475,5,FALSE)</f>
        <v>0</v>
      </c>
      <c r="E45" s="370">
        <f t="shared" si="9"/>
        <v>0</v>
      </c>
      <c r="F45" s="100"/>
      <c r="G45" s="280">
        <f>SUMIF('DAILY FOC'!$A$9:$A$62,'SIDE ORDER &amp; FOC'!B45,'DAILY FOC'!$BN$9:$BN$63)</f>
        <v>0</v>
      </c>
      <c r="H45" s="370">
        <f t="shared" si="10"/>
        <v>0</v>
      </c>
      <c r="I45" s="371">
        <f t="shared" si="11"/>
        <v>0</v>
      </c>
      <c r="J45" s="368">
        <f t="shared" si="12"/>
        <v>0</v>
      </c>
      <c r="K45" s="282"/>
      <c r="L45" s="346">
        <f ca="1">SUMIF(DATABASE!$F$3:$F$89,B45,DATABASE!$I$3:$I$81)</f>
        <v>4.5</v>
      </c>
      <c r="M45" s="347">
        <f t="shared" ca="1" si="13"/>
        <v>0</v>
      </c>
      <c r="N45" s="117">
        <f t="shared" ca="1" si="14"/>
        <v>4.5</v>
      </c>
      <c r="O45" s="283">
        <f t="shared" ca="1" si="15"/>
        <v>0</v>
      </c>
      <c r="Q45" s="386" t="s">
        <v>93</v>
      </c>
      <c r="R45" s="385">
        <v>6</v>
      </c>
      <c r="S45" s="169">
        <f t="shared" si="17"/>
        <v>0</v>
      </c>
    </row>
    <row r="46" spans="1:20" s="127" customFormat="1" ht="26.25" customHeight="1">
      <c r="A46" s="63">
        <f t="shared" si="16"/>
        <v>34</v>
      </c>
      <c r="B46" s="128" t="s">
        <v>157</v>
      </c>
      <c r="C46" s="281">
        <v>7.9</v>
      </c>
      <c r="D46" s="66">
        <f>VLOOKUP(B46,Summary!$B$30:$AK$475,5,FALSE)</f>
        <v>23</v>
      </c>
      <c r="E46" s="62">
        <f t="shared" si="9"/>
        <v>181.70000000000002</v>
      </c>
      <c r="F46" s="100"/>
      <c r="G46" s="280">
        <f>SUMIF('DAILY FOC'!$A$9:$A$62,'SIDE ORDER &amp; FOC'!B46,'DAILY FOC'!$BN$9:$BN$63)</f>
        <v>0</v>
      </c>
      <c r="H46" s="62">
        <f t="shared" si="10"/>
        <v>0</v>
      </c>
      <c r="I46" s="99">
        <f t="shared" si="11"/>
        <v>23</v>
      </c>
      <c r="J46" s="281">
        <f t="shared" si="12"/>
        <v>181.70000000000002</v>
      </c>
      <c r="K46" s="282"/>
      <c r="L46" s="346">
        <f ca="1">SUMIF(DATABASE!$F$3:$F$89,B46,DATABASE!$I$3:$I$81)</f>
        <v>2.4300000000000002</v>
      </c>
      <c r="M46" s="347">
        <f t="shared" ca="1" si="13"/>
        <v>55.89</v>
      </c>
      <c r="N46" s="117">
        <f t="shared" ca="1" si="14"/>
        <v>2.4300000000000002</v>
      </c>
      <c r="O46" s="283">
        <f t="shared" ca="1" si="15"/>
        <v>0</v>
      </c>
      <c r="Q46" s="386" t="s">
        <v>56</v>
      </c>
      <c r="R46" s="385">
        <v>8</v>
      </c>
      <c r="S46" s="169">
        <f t="shared" si="17"/>
        <v>184</v>
      </c>
    </row>
    <row r="47" spans="1:20" s="127" customFormat="1" ht="26.25" customHeight="1">
      <c r="A47" s="63">
        <f t="shared" si="16"/>
        <v>35</v>
      </c>
      <c r="B47" s="128" t="s">
        <v>255</v>
      </c>
      <c r="C47" s="281">
        <v>7.9</v>
      </c>
      <c r="D47" s="66">
        <f>VLOOKUP(B47,Summary!$B$30:$AK$475,5,FALSE)</f>
        <v>23</v>
      </c>
      <c r="E47" s="62">
        <f t="shared" si="9"/>
        <v>181.70000000000002</v>
      </c>
      <c r="F47" s="100"/>
      <c r="G47" s="280">
        <f>SUMIF('DAILY FOC'!$A$9:$A$62,'SIDE ORDER &amp; FOC'!B47,'DAILY FOC'!$BN$9:$BN$63)</f>
        <v>0</v>
      </c>
      <c r="H47" s="62">
        <f t="shared" si="10"/>
        <v>0</v>
      </c>
      <c r="I47" s="99">
        <f t="shared" si="11"/>
        <v>23</v>
      </c>
      <c r="J47" s="281">
        <f t="shared" si="12"/>
        <v>181.70000000000002</v>
      </c>
      <c r="K47" s="282"/>
      <c r="L47" s="346">
        <f ca="1">SUMIF(DATABASE!$F$3:$F$89,B47,DATABASE!$I$3:$I$81)</f>
        <v>3.97</v>
      </c>
      <c r="M47" s="347">
        <f t="shared" ca="1" si="13"/>
        <v>91.31</v>
      </c>
      <c r="N47" s="117">
        <f t="shared" ca="1" si="14"/>
        <v>3.97</v>
      </c>
      <c r="O47" s="283">
        <f t="shared" ca="1" si="15"/>
        <v>0</v>
      </c>
      <c r="Q47" s="386" t="s">
        <v>337</v>
      </c>
      <c r="R47" s="385">
        <v>3</v>
      </c>
      <c r="S47" s="169">
        <f t="shared" si="17"/>
        <v>69</v>
      </c>
      <c r="T47" s="127">
        <v>105</v>
      </c>
    </row>
    <row r="48" spans="1:20" s="127" customFormat="1" ht="26.25" customHeight="1">
      <c r="A48" s="63">
        <f t="shared" si="16"/>
        <v>36</v>
      </c>
      <c r="B48" s="128" t="s">
        <v>256</v>
      </c>
      <c r="C48" s="281">
        <v>7.9</v>
      </c>
      <c r="D48" s="66">
        <f>VLOOKUP(B48,Summary!$B$30:$AK$475,5,FALSE)</f>
        <v>7</v>
      </c>
      <c r="E48" s="62">
        <f t="shared" si="9"/>
        <v>55.300000000000004</v>
      </c>
      <c r="F48" s="100"/>
      <c r="G48" s="280">
        <f>SUMIF('DAILY FOC'!$A$9:$A$62,'SIDE ORDER &amp; FOC'!B48,'DAILY FOC'!$BN$9:$BN$63)</f>
        <v>0</v>
      </c>
      <c r="H48" s="62">
        <f t="shared" si="10"/>
        <v>0</v>
      </c>
      <c r="I48" s="99">
        <f t="shared" si="11"/>
        <v>7</v>
      </c>
      <c r="J48" s="281">
        <f t="shared" si="12"/>
        <v>55.300000000000004</v>
      </c>
      <c r="K48" s="282"/>
      <c r="L48" s="346">
        <f ca="1">SUMIF(DATABASE!$F$3:$F$89,B48,DATABASE!$I$3:$I$81)</f>
        <v>2.1800000000000002</v>
      </c>
      <c r="M48" s="347">
        <f t="shared" ca="1" si="13"/>
        <v>15.260000000000002</v>
      </c>
      <c r="N48" s="117">
        <f t="shared" ca="1" si="14"/>
        <v>2.1800000000000002</v>
      </c>
      <c r="O48" s="283">
        <f t="shared" ca="1" si="15"/>
        <v>0</v>
      </c>
      <c r="Q48" s="386"/>
      <c r="R48" s="385"/>
      <c r="S48" s="169">
        <f t="shared" si="17"/>
        <v>0</v>
      </c>
    </row>
    <row r="49" spans="1:20" s="127" customFormat="1" ht="26.25" customHeight="1">
      <c r="A49" s="63">
        <f t="shared" si="16"/>
        <v>37</v>
      </c>
      <c r="B49" s="128" t="s">
        <v>257</v>
      </c>
      <c r="C49" s="281">
        <v>7.9</v>
      </c>
      <c r="D49" s="66">
        <f>VLOOKUP(B49,Summary!$B$30:$AK$475,5,FALSE)</f>
        <v>2</v>
      </c>
      <c r="E49" s="62">
        <f t="shared" si="9"/>
        <v>15.8</v>
      </c>
      <c r="F49" s="100"/>
      <c r="G49" s="280">
        <f>SUMIF('DAILY FOC'!$A$9:$A$62,'SIDE ORDER &amp; FOC'!B49,'DAILY FOC'!$BN$9:$BN$63)</f>
        <v>0</v>
      </c>
      <c r="H49" s="62">
        <f t="shared" si="10"/>
        <v>0</v>
      </c>
      <c r="I49" s="99">
        <f t="shared" si="11"/>
        <v>2</v>
      </c>
      <c r="J49" s="281">
        <f t="shared" si="12"/>
        <v>15.8</v>
      </c>
      <c r="K49" s="282"/>
      <c r="L49" s="346">
        <f ca="1">SUMIF(DATABASE!$F$3:$F$89,B49,DATABASE!$I$3:$I$81)</f>
        <v>3.61</v>
      </c>
      <c r="M49" s="347">
        <f t="shared" ca="1" si="13"/>
        <v>7.22</v>
      </c>
      <c r="N49" s="117">
        <f t="shared" ca="1" si="14"/>
        <v>3.61</v>
      </c>
      <c r="O49" s="283">
        <f t="shared" ca="1" si="15"/>
        <v>0</v>
      </c>
      <c r="Q49" s="386" t="s">
        <v>94</v>
      </c>
      <c r="R49" s="385">
        <v>7</v>
      </c>
      <c r="S49" s="169">
        <f t="shared" si="17"/>
        <v>14</v>
      </c>
    </row>
    <row r="50" spans="1:20" s="127" customFormat="1" ht="26.25" customHeight="1">
      <c r="A50" s="63">
        <f t="shared" si="16"/>
        <v>38</v>
      </c>
      <c r="B50" s="128" t="s">
        <v>258</v>
      </c>
      <c r="C50" s="281">
        <v>7.9</v>
      </c>
      <c r="D50" s="66">
        <f>VLOOKUP(B50,Summary!$B$30:$AK$475,5,FALSE)</f>
        <v>0</v>
      </c>
      <c r="E50" s="62">
        <f t="shared" si="9"/>
        <v>0</v>
      </c>
      <c r="F50" s="100"/>
      <c r="G50" s="280">
        <f>SUMIF('DAILY FOC'!$A$9:$A$62,'SIDE ORDER &amp; FOC'!B50,'DAILY FOC'!$BN$9:$BN$63)</f>
        <v>0</v>
      </c>
      <c r="H50" s="62">
        <f t="shared" si="10"/>
        <v>0</v>
      </c>
      <c r="I50" s="99">
        <f t="shared" si="11"/>
        <v>0</v>
      </c>
      <c r="J50" s="281">
        <f t="shared" si="12"/>
        <v>0</v>
      </c>
      <c r="K50" s="282"/>
      <c r="L50" s="346">
        <f ca="1">SUMIF(DATABASE!$F$3:$F$89,B50,DATABASE!$I$3:$I$81)</f>
        <v>0</v>
      </c>
      <c r="M50" s="347">
        <f t="shared" ca="1" si="13"/>
        <v>0</v>
      </c>
      <c r="N50" s="117">
        <f t="shared" ca="1" si="14"/>
        <v>0</v>
      </c>
      <c r="O50" s="283">
        <f t="shared" ca="1" si="15"/>
        <v>0</v>
      </c>
      <c r="Q50" s="386"/>
      <c r="R50" s="385"/>
      <c r="S50" s="169">
        <f t="shared" si="17"/>
        <v>0</v>
      </c>
    </row>
    <row r="51" spans="1:20" s="127" customFormat="1" ht="26.25" customHeight="1">
      <c r="A51" s="63">
        <f t="shared" si="16"/>
        <v>39</v>
      </c>
      <c r="B51" s="128" t="s">
        <v>259</v>
      </c>
      <c r="C51" s="281">
        <v>7.9</v>
      </c>
      <c r="D51" s="1348">
        <f>VLOOKUP(B51,Summary!$B$30:$AK$475,5,FALSE)</f>
        <v>10</v>
      </c>
      <c r="E51" s="62">
        <f t="shared" si="9"/>
        <v>79</v>
      </c>
      <c r="F51" s="100"/>
      <c r="G51" s="280">
        <f>SUMIF('DAILY FOC'!$A$9:$A$62,'SIDE ORDER &amp; FOC'!B51,'DAILY FOC'!$BN$9:$BN$63)</f>
        <v>0</v>
      </c>
      <c r="H51" s="62">
        <f t="shared" si="10"/>
        <v>0</v>
      </c>
      <c r="I51" s="99">
        <f t="shared" si="11"/>
        <v>10</v>
      </c>
      <c r="J51" s="281">
        <f t="shared" si="12"/>
        <v>79</v>
      </c>
      <c r="K51" s="282"/>
      <c r="L51" s="346">
        <f ca="1">SUMIF(DATABASE!$F$3:$F$89,B51,DATABASE!$I$3:$I$81)</f>
        <v>4.3099999999999996</v>
      </c>
      <c r="M51" s="347">
        <f t="shared" ca="1" si="13"/>
        <v>43.099999999999994</v>
      </c>
      <c r="N51" s="117">
        <f t="shared" ca="1" si="14"/>
        <v>4.3099999999999996</v>
      </c>
      <c r="O51" s="283">
        <f t="shared" ca="1" si="15"/>
        <v>0</v>
      </c>
      <c r="Q51" s="386" t="s">
        <v>337</v>
      </c>
      <c r="R51" s="385">
        <v>3</v>
      </c>
      <c r="S51" s="169">
        <f t="shared" si="17"/>
        <v>30</v>
      </c>
      <c r="T51" s="127">
        <v>48</v>
      </c>
    </row>
    <row r="52" spans="1:20" s="127" customFormat="1" ht="26.25" customHeight="1">
      <c r="A52" s="63">
        <f t="shared" si="16"/>
        <v>40</v>
      </c>
      <c r="B52" s="128" t="s">
        <v>260</v>
      </c>
      <c r="C52" s="281">
        <v>7.9</v>
      </c>
      <c r="D52" s="1348">
        <f>VLOOKUP(B52,Summary!$B$30:$AK$475,5,FALSE)</f>
        <v>2</v>
      </c>
      <c r="E52" s="62">
        <f t="shared" si="9"/>
        <v>15.8</v>
      </c>
      <c r="F52" s="100"/>
      <c r="G52" s="280">
        <f>SUMIF('DAILY FOC'!$A$9:$A$62,'SIDE ORDER &amp; FOC'!B52,'DAILY FOC'!$BN$9:$BN$63)</f>
        <v>0</v>
      </c>
      <c r="H52" s="62">
        <f t="shared" si="10"/>
        <v>0</v>
      </c>
      <c r="I52" s="99">
        <f t="shared" si="11"/>
        <v>2</v>
      </c>
      <c r="J52" s="281">
        <f t="shared" si="12"/>
        <v>15.8</v>
      </c>
      <c r="K52" s="282"/>
      <c r="L52" s="346">
        <f ca="1">SUMIF(DATABASE!$F$3:$F$89,B52,DATABASE!$I$3:$I$81)</f>
        <v>3.69</v>
      </c>
      <c r="M52" s="347">
        <f t="shared" ca="1" si="13"/>
        <v>7.38</v>
      </c>
      <c r="N52" s="117">
        <f t="shared" ca="1" si="14"/>
        <v>3.69</v>
      </c>
      <c r="O52" s="283">
        <f t="shared" ca="1" si="15"/>
        <v>0</v>
      </c>
      <c r="Q52" s="386" t="s">
        <v>343</v>
      </c>
      <c r="R52" s="385">
        <v>7</v>
      </c>
      <c r="S52" s="169">
        <f t="shared" si="17"/>
        <v>14</v>
      </c>
    </row>
    <row r="53" spans="1:20" s="127" customFormat="1" ht="26.25" customHeight="1">
      <c r="A53" s="63">
        <f t="shared" si="16"/>
        <v>41</v>
      </c>
      <c r="B53" s="128" t="s">
        <v>261</v>
      </c>
      <c r="C53" s="281">
        <v>7.9</v>
      </c>
      <c r="D53" s="1348">
        <f>VLOOKUP(B53,Summary!$B$30:$AK$475,5,FALSE)</f>
        <v>3</v>
      </c>
      <c r="E53" s="62">
        <f t="shared" si="9"/>
        <v>23.700000000000003</v>
      </c>
      <c r="F53" s="100"/>
      <c r="G53" s="280">
        <f>SUMIF('DAILY FOC'!$A$9:$A$62,'SIDE ORDER &amp; FOC'!B53,'DAILY FOC'!$BN$9:$BN$63)</f>
        <v>0</v>
      </c>
      <c r="H53" s="62">
        <f t="shared" si="10"/>
        <v>0</v>
      </c>
      <c r="I53" s="99">
        <f t="shared" si="11"/>
        <v>3</v>
      </c>
      <c r="J53" s="281">
        <f t="shared" si="12"/>
        <v>23.700000000000003</v>
      </c>
      <c r="K53" s="282"/>
      <c r="L53" s="346">
        <f ca="1">SUMIF(DATABASE!$F$3:$F$89,B53,DATABASE!$I$3:$I$81)</f>
        <v>1.72</v>
      </c>
      <c r="M53" s="347">
        <f t="shared" ca="1" si="13"/>
        <v>5.16</v>
      </c>
      <c r="N53" s="117">
        <f t="shared" ca="1" si="14"/>
        <v>1.72</v>
      </c>
      <c r="O53" s="283">
        <f t="shared" ca="1" si="15"/>
        <v>0</v>
      </c>
      <c r="Q53" s="386" t="s">
        <v>336</v>
      </c>
      <c r="R53" s="385">
        <v>8</v>
      </c>
      <c r="S53" s="169">
        <f t="shared" si="17"/>
        <v>24</v>
      </c>
      <c r="T53" s="199"/>
    </row>
    <row r="54" spans="1:20" s="127" customFormat="1" ht="26.25" customHeight="1">
      <c r="A54" s="63">
        <f t="shared" si="16"/>
        <v>42</v>
      </c>
      <c r="B54" s="128" t="s">
        <v>158</v>
      </c>
      <c r="C54" s="281">
        <v>7.9</v>
      </c>
      <c r="D54" s="1348">
        <f>VLOOKUP(B54,Summary!$B$30:$AK$475,5,FALSE)</f>
        <v>5</v>
      </c>
      <c r="E54" s="62">
        <f t="shared" si="9"/>
        <v>39.5</v>
      </c>
      <c r="F54" s="100"/>
      <c r="G54" s="280">
        <f>SUMIF('DAILY FOC'!$A$9:$A$62,'SIDE ORDER &amp; FOC'!B54,'DAILY FOC'!$BN$9:$BN$63)</f>
        <v>0</v>
      </c>
      <c r="H54" s="62">
        <f t="shared" si="10"/>
        <v>0</v>
      </c>
      <c r="I54" s="99">
        <f t="shared" si="11"/>
        <v>5</v>
      </c>
      <c r="J54" s="281">
        <f t="shared" si="12"/>
        <v>39.5</v>
      </c>
      <c r="K54" s="282"/>
      <c r="L54" s="346">
        <f ca="1">SUMIF(DATABASE!$F$3:$F$89,B54,DATABASE!$I$3:$I$81)</f>
        <v>1.72</v>
      </c>
      <c r="M54" s="347">
        <f t="shared" ca="1" si="13"/>
        <v>8.6</v>
      </c>
      <c r="N54" s="117">
        <f t="shared" ca="1" si="14"/>
        <v>1.72</v>
      </c>
      <c r="O54" s="283">
        <f t="shared" ca="1" si="15"/>
        <v>0</v>
      </c>
      <c r="Q54" s="386" t="s">
        <v>413</v>
      </c>
      <c r="R54" s="385">
        <v>0.22</v>
      </c>
      <c r="S54" s="169">
        <f t="shared" si="17"/>
        <v>1.1000000000000001</v>
      </c>
    </row>
    <row r="55" spans="1:20" s="127" customFormat="1" ht="26.25" customHeight="1">
      <c r="A55" s="63">
        <f t="shared" si="16"/>
        <v>43</v>
      </c>
      <c r="B55" s="128" t="s">
        <v>262</v>
      </c>
      <c r="C55" s="281">
        <v>7.9</v>
      </c>
      <c r="D55" s="1348">
        <f>VLOOKUP(B55,Summary!$B$30:$AK$475,5,FALSE)</f>
        <v>1</v>
      </c>
      <c r="E55" s="62">
        <f t="shared" si="9"/>
        <v>7.9</v>
      </c>
      <c r="F55" s="100"/>
      <c r="G55" s="280">
        <f>SUMIF('DAILY FOC'!$A$9:$A$62,'SIDE ORDER &amp; FOC'!B55,'DAILY FOC'!$BN$9:$BN$63)</f>
        <v>0</v>
      </c>
      <c r="H55" s="62">
        <f t="shared" si="10"/>
        <v>0</v>
      </c>
      <c r="I55" s="99">
        <f t="shared" si="11"/>
        <v>1</v>
      </c>
      <c r="J55" s="281">
        <f t="shared" si="12"/>
        <v>7.9</v>
      </c>
      <c r="K55" s="282"/>
      <c r="L55" s="346">
        <f ca="1">SUMIF(DATABASE!$F$3:$F$89,B55,DATABASE!$I$3:$I$81)</f>
        <v>1.34</v>
      </c>
      <c r="M55" s="347">
        <f t="shared" ca="1" si="13"/>
        <v>1.34</v>
      </c>
      <c r="N55" s="117">
        <f t="shared" ca="1" si="14"/>
        <v>1.34</v>
      </c>
      <c r="O55" s="283">
        <f t="shared" ca="1" si="15"/>
        <v>0</v>
      </c>
      <c r="Q55" s="386" t="s">
        <v>335</v>
      </c>
      <c r="R55" s="385">
        <v>8</v>
      </c>
      <c r="S55" s="169">
        <f t="shared" si="17"/>
        <v>8</v>
      </c>
      <c r="T55" s="199"/>
    </row>
    <row r="56" spans="1:20" s="127" customFormat="1" ht="26.25" customHeight="1">
      <c r="A56" s="63">
        <f t="shared" si="16"/>
        <v>44</v>
      </c>
      <c r="B56" s="128" t="s">
        <v>263</v>
      </c>
      <c r="C56" s="281">
        <v>7.9</v>
      </c>
      <c r="D56" s="1348">
        <f>VLOOKUP(B56,Summary!$B$30:$AK$475,5,FALSE)</f>
        <v>3</v>
      </c>
      <c r="E56" s="62">
        <f t="shared" si="9"/>
        <v>23.700000000000003</v>
      </c>
      <c r="F56" s="100"/>
      <c r="G56" s="280">
        <f>SUMIF('DAILY FOC'!$A$9:$A$62,'SIDE ORDER &amp; FOC'!B56,'DAILY FOC'!$BN$9:$BN$63)</f>
        <v>0</v>
      </c>
      <c r="H56" s="62">
        <f t="shared" si="10"/>
        <v>0</v>
      </c>
      <c r="I56" s="99">
        <f t="shared" si="11"/>
        <v>3</v>
      </c>
      <c r="J56" s="281">
        <f t="shared" si="12"/>
        <v>23.700000000000003</v>
      </c>
      <c r="K56" s="282"/>
      <c r="L56" s="346">
        <f ca="1">SUMIF(DATABASE!$F$3:$F$89,B56,DATABASE!$I$3:$I$81)</f>
        <v>0.59</v>
      </c>
      <c r="M56" s="347">
        <f t="shared" ca="1" si="13"/>
        <v>1.77</v>
      </c>
      <c r="N56" s="117">
        <f t="shared" ca="1" si="14"/>
        <v>0.59</v>
      </c>
      <c r="O56" s="283">
        <f t="shared" ca="1" si="15"/>
        <v>0</v>
      </c>
      <c r="Q56" s="386" t="s">
        <v>372</v>
      </c>
      <c r="R56" s="385">
        <v>15</v>
      </c>
      <c r="S56" s="169">
        <f t="shared" si="17"/>
        <v>45</v>
      </c>
    </row>
    <row r="57" spans="1:20" s="127" customFormat="1" ht="26.25" customHeight="1" thickBot="1">
      <c r="A57" s="1167"/>
      <c r="B57" s="300"/>
      <c r="C57" s="1168"/>
      <c r="D57" s="1169"/>
      <c r="E57" s="1170"/>
      <c r="F57" s="1171"/>
      <c r="G57" s="1172"/>
      <c r="H57" s="1170"/>
      <c r="I57" s="1173"/>
      <c r="J57" s="1168"/>
      <c r="K57" s="1174"/>
      <c r="L57" s="1175"/>
      <c r="M57" s="1176"/>
      <c r="N57" s="1177"/>
      <c r="O57" s="1178"/>
      <c r="P57" s="1179"/>
      <c r="Q57" s="387"/>
      <c r="R57" s="561"/>
      <c r="S57" s="562"/>
    </row>
    <row r="58" spans="1:20" s="127" customFormat="1" ht="26.25" customHeight="1" thickBot="1">
      <c r="A58" s="63"/>
      <c r="B58" s="299" t="s">
        <v>368</v>
      </c>
      <c r="C58" s="281"/>
      <c r="D58" s="66"/>
      <c r="E58" s="62"/>
      <c r="F58" s="100"/>
      <c r="G58" s="280"/>
      <c r="H58" s="62"/>
      <c r="I58" s="99"/>
      <c r="J58" s="281"/>
      <c r="K58" s="282"/>
      <c r="L58" s="346"/>
      <c r="M58" s="347"/>
      <c r="N58" s="117"/>
      <c r="O58" s="283"/>
      <c r="Q58" s="386"/>
      <c r="R58" s="385"/>
      <c r="S58" s="178"/>
    </row>
    <row r="59" spans="1:20" s="127" customFormat="1" ht="26.25" customHeight="1">
      <c r="A59" s="63">
        <v>1</v>
      </c>
      <c r="B59" s="128" t="s">
        <v>347</v>
      </c>
      <c r="C59" s="281">
        <v>4.95</v>
      </c>
      <c r="D59" s="66">
        <f>VLOOKUP(B59,Summary!$B$30:$AK$475,5,FALSE)</f>
        <v>14</v>
      </c>
      <c r="E59" s="62">
        <f>D59*C59</f>
        <v>69.3</v>
      </c>
      <c r="F59" s="100"/>
      <c r="G59" s="280"/>
      <c r="H59" s="62"/>
      <c r="I59" s="99">
        <f>+D59-G59</f>
        <v>14</v>
      </c>
      <c r="J59" s="281">
        <f>+I59*C59</f>
        <v>69.3</v>
      </c>
      <c r="K59" s="282"/>
      <c r="L59" s="346">
        <f ca="1">SUMIF(DATABASE!$F$3:$F$89,B59,DATABASE!$I$3:$I$81)</f>
        <v>2</v>
      </c>
      <c r="M59" s="347">
        <f ca="1">+L59*I59</f>
        <v>28</v>
      </c>
      <c r="N59" s="117">
        <f ca="1">+L59</f>
        <v>2</v>
      </c>
      <c r="O59" s="283">
        <f ca="1">+N59*G59</f>
        <v>0</v>
      </c>
      <c r="Q59" s="386" t="s">
        <v>338</v>
      </c>
      <c r="R59" s="385">
        <v>2</v>
      </c>
      <c r="S59" s="169">
        <f>+R59*D59</f>
        <v>28</v>
      </c>
    </row>
    <row r="60" spans="1:20" s="127" customFormat="1" ht="26.25" customHeight="1">
      <c r="A60" s="63"/>
      <c r="B60" s="128"/>
      <c r="C60" s="281"/>
      <c r="D60" s="66"/>
      <c r="E60" s="62"/>
      <c r="F60" s="100"/>
      <c r="G60" s="280"/>
      <c r="H60" s="62"/>
      <c r="I60" s="99"/>
      <c r="J60" s="281"/>
      <c r="K60" s="282"/>
      <c r="L60" s="346"/>
      <c r="M60" s="347"/>
      <c r="N60" s="117"/>
      <c r="O60" s="283"/>
      <c r="Q60" s="386" t="s">
        <v>339</v>
      </c>
      <c r="R60" s="385">
        <v>2</v>
      </c>
      <c r="S60" s="169">
        <f>+R60*$D$59</f>
        <v>28</v>
      </c>
    </row>
    <row r="61" spans="1:20" s="127" customFormat="1" ht="18" customHeight="1">
      <c r="A61" s="63"/>
      <c r="B61" s="128"/>
      <c r="C61" s="281"/>
      <c r="D61" s="66"/>
      <c r="E61" s="62"/>
      <c r="F61" s="100"/>
      <c r="G61" s="280"/>
      <c r="H61" s="62"/>
      <c r="I61" s="99"/>
      <c r="J61" s="281"/>
      <c r="K61" s="282"/>
      <c r="L61" s="346"/>
      <c r="M61" s="347"/>
      <c r="N61" s="117"/>
      <c r="O61" s="283"/>
      <c r="Q61" s="386" t="s">
        <v>57</v>
      </c>
      <c r="R61" s="385">
        <v>2</v>
      </c>
      <c r="S61" s="169">
        <f>+R61*$D$59</f>
        <v>28</v>
      </c>
    </row>
    <row r="62" spans="1:20" s="127" customFormat="1" ht="26.25" customHeight="1">
      <c r="A62" s="63">
        <f>+A59+1</f>
        <v>2</v>
      </c>
      <c r="B62" s="128" t="s">
        <v>348</v>
      </c>
      <c r="C62" s="281">
        <v>4.95</v>
      </c>
      <c r="D62" s="66">
        <f>VLOOKUP(B62,Summary!$B$30:$AK$475,5,FALSE)</f>
        <v>110</v>
      </c>
      <c r="E62" s="62">
        <f t="shared" ref="E62:E76" si="18">D62*C62</f>
        <v>544.5</v>
      </c>
      <c r="F62" s="100"/>
      <c r="G62" s="280"/>
      <c r="H62" s="62"/>
      <c r="I62" s="99">
        <f t="shared" ref="I62:I76" si="19">+D62-G62</f>
        <v>110</v>
      </c>
      <c r="J62" s="281">
        <f t="shared" ref="J62:J76" si="20">+I62*C62</f>
        <v>544.5</v>
      </c>
      <c r="K62" s="282"/>
      <c r="L62" s="346">
        <f ca="1">SUMIF(DATABASE!$F$3:$F$89,B62,DATABASE!$I$3:$I$81)</f>
        <v>1.76</v>
      </c>
      <c r="M62" s="347">
        <f t="shared" ref="M62:M76" ca="1" si="21">+L62*I62</f>
        <v>193.6</v>
      </c>
      <c r="N62" s="117">
        <f t="shared" ref="N62:N76" ca="1" si="22">+L62</f>
        <v>1.76</v>
      </c>
      <c r="O62" s="283">
        <f t="shared" ref="O62:O76" ca="1" si="23">+N62*G62</f>
        <v>0</v>
      </c>
      <c r="Q62" s="386"/>
      <c r="R62" s="385"/>
      <c r="S62" s="169">
        <f t="shared" ref="S62:S76" si="24">+R62*D62</f>
        <v>0</v>
      </c>
    </row>
    <row r="63" spans="1:20" s="127" customFormat="1" ht="26.25" customHeight="1">
      <c r="A63" s="63">
        <f t="shared" ref="A63:A76" si="25">+A62+1</f>
        <v>3</v>
      </c>
      <c r="B63" s="128" t="s">
        <v>349</v>
      </c>
      <c r="C63" s="281">
        <v>4.95</v>
      </c>
      <c r="D63" s="66">
        <f>VLOOKUP(B63,Summary!$B$30:$AK$475,5,FALSE)</f>
        <v>35</v>
      </c>
      <c r="E63" s="62">
        <f t="shared" si="18"/>
        <v>173.25</v>
      </c>
      <c r="F63" s="100"/>
      <c r="G63" s="280"/>
      <c r="H63" s="62"/>
      <c r="I63" s="99">
        <f t="shared" si="19"/>
        <v>35</v>
      </c>
      <c r="J63" s="281">
        <f t="shared" si="20"/>
        <v>173.25</v>
      </c>
      <c r="K63" s="282"/>
      <c r="L63" s="346">
        <f ca="1">SUMIF(DATABASE!$F$3:$F$89,B63,DATABASE!$I$3:$I$81)</f>
        <v>2.15</v>
      </c>
      <c r="M63" s="347">
        <f t="shared" ca="1" si="21"/>
        <v>75.25</v>
      </c>
      <c r="N63" s="117">
        <f t="shared" ca="1" si="22"/>
        <v>2.15</v>
      </c>
      <c r="O63" s="283">
        <f t="shared" ca="1" si="23"/>
        <v>0</v>
      </c>
      <c r="Q63" s="386"/>
      <c r="R63" s="385"/>
      <c r="S63" s="169">
        <f t="shared" si="24"/>
        <v>0</v>
      </c>
    </row>
    <row r="64" spans="1:20" s="127" customFormat="1" ht="26.25" customHeight="1">
      <c r="A64" s="63">
        <f t="shared" si="25"/>
        <v>4</v>
      </c>
      <c r="B64" s="128" t="s">
        <v>350</v>
      </c>
      <c r="C64" s="281">
        <v>4.95</v>
      </c>
      <c r="D64" s="66">
        <f>VLOOKUP(B64,Summary!$B$30:$AK$475,5,FALSE)</f>
        <v>17</v>
      </c>
      <c r="E64" s="62">
        <f t="shared" si="18"/>
        <v>84.15</v>
      </c>
      <c r="F64" s="100"/>
      <c r="G64" s="280"/>
      <c r="H64" s="62"/>
      <c r="I64" s="99">
        <f t="shared" si="19"/>
        <v>17</v>
      </c>
      <c r="J64" s="281">
        <f t="shared" si="20"/>
        <v>84.15</v>
      </c>
      <c r="K64" s="282"/>
      <c r="L64" s="346">
        <f ca="1">SUMIF(DATABASE!$F$3:$F$89,B64,DATABASE!$I$3:$I$81)</f>
        <v>1.56</v>
      </c>
      <c r="M64" s="347">
        <f t="shared" ca="1" si="21"/>
        <v>26.52</v>
      </c>
      <c r="N64" s="117">
        <f t="shared" ca="1" si="22"/>
        <v>1.56</v>
      </c>
      <c r="O64" s="283">
        <f t="shared" ca="1" si="23"/>
        <v>0</v>
      </c>
      <c r="Q64" s="386" t="s">
        <v>340</v>
      </c>
      <c r="R64" s="385">
        <v>6</v>
      </c>
      <c r="S64" s="169">
        <f t="shared" si="24"/>
        <v>102</v>
      </c>
    </row>
    <row r="65" spans="1:19" s="127" customFormat="1" ht="26.25" customHeight="1">
      <c r="A65" s="63">
        <f t="shared" si="25"/>
        <v>5</v>
      </c>
      <c r="B65" s="128" t="s">
        <v>351</v>
      </c>
      <c r="C65" s="281">
        <v>4.95</v>
      </c>
      <c r="D65" s="66">
        <f>VLOOKUP(B65,Summary!$B$30:$AK$475,5,FALSE)</f>
        <v>33</v>
      </c>
      <c r="E65" s="62">
        <f t="shared" si="18"/>
        <v>163.35</v>
      </c>
      <c r="F65" s="100"/>
      <c r="G65" s="280"/>
      <c r="H65" s="62"/>
      <c r="I65" s="99">
        <f t="shared" si="19"/>
        <v>33</v>
      </c>
      <c r="J65" s="281">
        <f t="shared" si="20"/>
        <v>163.35</v>
      </c>
      <c r="K65" s="282"/>
      <c r="L65" s="346">
        <f ca="1">SUMIF(DATABASE!$F$3:$F$89,B65,DATABASE!$I$3:$I$81)</f>
        <v>2.5</v>
      </c>
      <c r="M65" s="347">
        <f t="shared" ca="1" si="21"/>
        <v>82.5</v>
      </c>
      <c r="N65" s="117">
        <f t="shared" ca="1" si="22"/>
        <v>2.5</v>
      </c>
      <c r="O65" s="283">
        <f t="shared" ca="1" si="23"/>
        <v>0</v>
      </c>
      <c r="Q65" s="386" t="s">
        <v>55</v>
      </c>
      <c r="R65" s="385">
        <v>8</v>
      </c>
      <c r="S65" s="169">
        <f t="shared" si="24"/>
        <v>264</v>
      </c>
    </row>
    <row r="66" spans="1:19" s="127" customFormat="1" ht="26.25" customHeight="1">
      <c r="A66" s="63">
        <f t="shared" si="25"/>
        <v>6</v>
      </c>
      <c r="B66" s="128" t="s">
        <v>352</v>
      </c>
      <c r="C66" s="281">
        <v>4.95</v>
      </c>
      <c r="D66" s="66">
        <f>VLOOKUP(B66,Summary!$B$30:$AK$475,5,FALSE)</f>
        <v>45</v>
      </c>
      <c r="E66" s="62">
        <f t="shared" si="18"/>
        <v>222.75</v>
      </c>
      <c r="F66" s="100"/>
      <c r="G66" s="280"/>
      <c r="H66" s="62"/>
      <c r="I66" s="99">
        <f t="shared" si="19"/>
        <v>45</v>
      </c>
      <c r="J66" s="281">
        <f t="shared" si="20"/>
        <v>222.75</v>
      </c>
      <c r="K66" s="282"/>
      <c r="L66" s="346">
        <f ca="1">SUMIF(DATABASE!$F$3:$F$89,B66,DATABASE!$I$3:$I$81)</f>
        <v>2.67</v>
      </c>
      <c r="M66" s="347">
        <f t="shared" ca="1" si="21"/>
        <v>120.14999999999999</v>
      </c>
      <c r="N66" s="117">
        <f t="shared" ca="1" si="22"/>
        <v>2.67</v>
      </c>
      <c r="O66" s="283">
        <f t="shared" ca="1" si="23"/>
        <v>0</v>
      </c>
      <c r="Q66" s="386" t="s">
        <v>58</v>
      </c>
      <c r="R66" s="385">
        <v>4</v>
      </c>
      <c r="S66" s="169">
        <f t="shared" si="24"/>
        <v>180</v>
      </c>
    </row>
    <row r="67" spans="1:19" s="127" customFormat="1" ht="26.25" customHeight="1">
      <c r="A67" s="63">
        <f t="shared" si="25"/>
        <v>7</v>
      </c>
      <c r="B67" s="128" t="s">
        <v>353</v>
      </c>
      <c r="C67" s="281">
        <v>6.95</v>
      </c>
      <c r="D67" s="66">
        <f>VLOOKUP(B67,Summary!$B$30:$AK$475,5,FALSE)</f>
        <v>40</v>
      </c>
      <c r="E67" s="62">
        <f t="shared" si="18"/>
        <v>278</v>
      </c>
      <c r="F67" s="100"/>
      <c r="G67" s="280"/>
      <c r="H67" s="62"/>
      <c r="I67" s="99">
        <f t="shared" si="19"/>
        <v>40</v>
      </c>
      <c r="J67" s="281">
        <f t="shared" si="20"/>
        <v>278</v>
      </c>
      <c r="K67" s="282"/>
      <c r="L67" s="346">
        <f ca="1">SUMIF(DATABASE!$F$3:$F$89,B67,DATABASE!$I$3:$I$81)</f>
        <v>1.24</v>
      </c>
      <c r="M67" s="347">
        <f t="shared" ca="1" si="21"/>
        <v>49.6</v>
      </c>
      <c r="N67" s="117">
        <f t="shared" ca="1" si="22"/>
        <v>1.24</v>
      </c>
      <c r="O67" s="283">
        <f t="shared" ca="1" si="23"/>
        <v>0</v>
      </c>
      <c r="Q67" s="386" t="s">
        <v>56</v>
      </c>
      <c r="R67" s="385">
        <v>8</v>
      </c>
      <c r="S67" s="169">
        <f t="shared" si="24"/>
        <v>320</v>
      </c>
    </row>
    <row r="68" spans="1:19" s="127" customFormat="1" ht="26.25" customHeight="1">
      <c r="A68" s="63">
        <f t="shared" si="25"/>
        <v>8</v>
      </c>
      <c r="B68" s="128" t="s">
        <v>354</v>
      </c>
      <c r="C68" s="281">
        <v>6.95</v>
      </c>
      <c r="D68" s="66">
        <f>VLOOKUP(B68,Summary!$B$30:$AK$475,5,FALSE)</f>
        <v>52</v>
      </c>
      <c r="E68" s="62">
        <f t="shared" si="18"/>
        <v>361.40000000000003</v>
      </c>
      <c r="F68" s="100"/>
      <c r="G68" s="280"/>
      <c r="H68" s="62"/>
      <c r="I68" s="99">
        <f t="shared" si="19"/>
        <v>52</v>
      </c>
      <c r="J68" s="281">
        <f t="shared" si="20"/>
        <v>361.40000000000003</v>
      </c>
      <c r="K68" s="282"/>
      <c r="L68" s="346">
        <f ca="1">SUMIF(DATABASE!$F$3:$F$89,B68,DATABASE!$I$3:$I$81)</f>
        <v>3.97</v>
      </c>
      <c r="M68" s="347">
        <f t="shared" ca="1" si="21"/>
        <v>206.44</v>
      </c>
      <c r="N68" s="117">
        <f t="shared" ca="1" si="22"/>
        <v>3.97</v>
      </c>
      <c r="O68" s="283">
        <f t="shared" ca="1" si="23"/>
        <v>0</v>
      </c>
      <c r="Q68" s="386" t="s">
        <v>337</v>
      </c>
      <c r="R68" s="385">
        <v>3</v>
      </c>
      <c r="S68" s="169">
        <f t="shared" si="24"/>
        <v>156</v>
      </c>
    </row>
    <row r="69" spans="1:19" s="127" customFormat="1" ht="26.25" customHeight="1">
      <c r="A69" s="63">
        <f t="shared" si="25"/>
        <v>9</v>
      </c>
      <c r="B69" s="128" t="s">
        <v>355</v>
      </c>
      <c r="C69" s="281">
        <v>6.95</v>
      </c>
      <c r="D69" s="66">
        <f>VLOOKUP(B69,Summary!$B$30:$AK$475,5,FALSE)</f>
        <v>9</v>
      </c>
      <c r="E69" s="62">
        <f t="shared" si="18"/>
        <v>62.550000000000004</v>
      </c>
      <c r="F69" s="100"/>
      <c r="G69" s="280"/>
      <c r="H69" s="62"/>
      <c r="I69" s="99">
        <f t="shared" si="19"/>
        <v>9</v>
      </c>
      <c r="J69" s="281">
        <f t="shared" si="20"/>
        <v>62.550000000000004</v>
      </c>
      <c r="K69" s="282"/>
      <c r="L69" s="346">
        <f ca="1">SUMIF(DATABASE!$F$3:$F$89,B69,DATABASE!$I$3:$I$81)</f>
        <v>2.1800000000000002</v>
      </c>
      <c r="M69" s="347">
        <f t="shared" ca="1" si="21"/>
        <v>19.62</v>
      </c>
      <c r="N69" s="117">
        <f t="shared" ca="1" si="22"/>
        <v>2.1800000000000002</v>
      </c>
      <c r="O69" s="283">
        <f t="shared" ca="1" si="23"/>
        <v>0</v>
      </c>
      <c r="Q69" s="386"/>
      <c r="R69" s="385"/>
      <c r="S69" s="169">
        <f t="shared" si="24"/>
        <v>0</v>
      </c>
    </row>
    <row r="70" spans="1:19" s="127" customFormat="1" ht="26.25" customHeight="1">
      <c r="A70" s="63">
        <f t="shared" si="25"/>
        <v>10</v>
      </c>
      <c r="B70" s="128" t="s">
        <v>356</v>
      </c>
      <c r="C70" s="281">
        <v>6.95</v>
      </c>
      <c r="D70" s="66">
        <f>VLOOKUP(B70,Summary!$B$30:$AK$475,5,FALSE)</f>
        <v>9</v>
      </c>
      <c r="E70" s="62">
        <f t="shared" si="18"/>
        <v>62.550000000000004</v>
      </c>
      <c r="F70" s="100"/>
      <c r="G70" s="280"/>
      <c r="H70" s="62"/>
      <c r="I70" s="99">
        <f t="shared" si="19"/>
        <v>9</v>
      </c>
      <c r="J70" s="281">
        <f t="shared" si="20"/>
        <v>62.550000000000004</v>
      </c>
      <c r="K70" s="282"/>
      <c r="L70" s="346">
        <f ca="1">SUMIF(DATABASE!$F$3:$F$89,B70,DATABASE!$I$3:$I$81)</f>
        <v>3.61</v>
      </c>
      <c r="M70" s="347">
        <f t="shared" ca="1" si="21"/>
        <v>32.49</v>
      </c>
      <c r="N70" s="117">
        <f t="shared" ca="1" si="22"/>
        <v>3.61</v>
      </c>
      <c r="O70" s="283">
        <f t="shared" ca="1" si="23"/>
        <v>0</v>
      </c>
      <c r="Q70" s="386" t="s">
        <v>94</v>
      </c>
      <c r="R70" s="385">
        <v>7</v>
      </c>
      <c r="S70" s="169">
        <f t="shared" si="24"/>
        <v>63</v>
      </c>
    </row>
    <row r="71" spans="1:19" s="127" customFormat="1" ht="26.25" customHeight="1">
      <c r="A71" s="63">
        <f t="shared" si="25"/>
        <v>11</v>
      </c>
      <c r="B71" s="128" t="s">
        <v>357</v>
      </c>
      <c r="C71" s="281">
        <v>6.95</v>
      </c>
      <c r="D71" s="66">
        <f>VLOOKUP(B71,Summary!$B$30:$AK$475,5,FALSE)</f>
        <v>22</v>
      </c>
      <c r="E71" s="62">
        <f t="shared" si="18"/>
        <v>152.9</v>
      </c>
      <c r="F71" s="100"/>
      <c r="G71" s="280"/>
      <c r="H71" s="62"/>
      <c r="I71" s="99">
        <f t="shared" si="19"/>
        <v>22</v>
      </c>
      <c r="J71" s="281">
        <f t="shared" si="20"/>
        <v>152.9</v>
      </c>
      <c r="K71" s="282"/>
      <c r="L71" s="346">
        <f ca="1">SUMIF(DATABASE!$F$3:$F$89,B71,DATABASE!$I$3:$I$81)</f>
        <v>4.3099999999999996</v>
      </c>
      <c r="M71" s="347">
        <f t="shared" ca="1" si="21"/>
        <v>94.82</v>
      </c>
      <c r="N71" s="117">
        <f t="shared" ca="1" si="22"/>
        <v>4.3099999999999996</v>
      </c>
      <c r="O71" s="283">
        <f t="shared" ca="1" si="23"/>
        <v>0</v>
      </c>
      <c r="Q71" s="386" t="s">
        <v>337</v>
      </c>
      <c r="R71" s="385">
        <v>3</v>
      </c>
      <c r="S71" s="169">
        <f t="shared" si="24"/>
        <v>66</v>
      </c>
    </row>
    <row r="72" spans="1:19" s="127" customFormat="1" ht="26.25" customHeight="1">
      <c r="A72" s="63">
        <f t="shared" si="25"/>
        <v>12</v>
      </c>
      <c r="B72" s="128" t="s">
        <v>358</v>
      </c>
      <c r="C72" s="281">
        <v>6.95</v>
      </c>
      <c r="D72" s="66">
        <f>VLOOKUP(B72,Summary!$B$30:$AK$475,5,FALSE)</f>
        <v>9</v>
      </c>
      <c r="E72" s="62">
        <f t="shared" si="18"/>
        <v>62.550000000000004</v>
      </c>
      <c r="F72" s="100"/>
      <c r="G72" s="280"/>
      <c r="H72" s="62"/>
      <c r="I72" s="99">
        <f t="shared" si="19"/>
        <v>9</v>
      </c>
      <c r="J72" s="281">
        <f t="shared" si="20"/>
        <v>62.550000000000004</v>
      </c>
      <c r="K72" s="282"/>
      <c r="L72" s="346">
        <f ca="1">SUMIF(DATABASE!$F$3:$F$89,B72,DATABASE!$I$3:$I$81)</f>
        <v>3.69</v>
      </c>
      <c r="M72" s="347">
        <f t="shared" ca="1" si="21"/>
        <v>33.21</v>
      </c>
      <c r="N72" s="117">
        <f t="shared" ca="1" si="22"/>
        <v>3.69</v>
      </c>
      <c r="O72" s="283">
        <f t="shared" ca="1" si="23"/>
        <v>0</v>
      </c>
      <c r="Q72" s="386" t="s">
        <v>343</v>
      </c>
      <c r="R72" s="385">
        <v>7</v>
      </c>
      <c r="S72" s="169">
        <f t="shared" si="24"/>
        <v>63</v>
      </c>
    </row>
    <row r="73" spans="1:19" s="127" customFormat="1" ht="26.25" customHeight="1">
      <c r="A73" s="63">
        <f t="shared" si="25"/>
        <v>13</v>
      </c>
      <c r="B73" s="128" t="s">
        <v>359</v>
      </c>
      <c r="C73" s="281">
        <v>6.95</v>
      </c>
      <c r="D73" s="66">
        <f>VLOOKUP(B73,Summary!$B$30:$AK$475,5,FALSE)</f>
        <v>10</v>
      </c>
      <c r="E73" s="62">
        <f t="shared" si="18"/>
        <v>69.5</v>
      </c>
      <c r="F73" s="100"/>
      <c r="G73" s="280"/>
      <c r="H73" s="62"/>
      <c r="I73" s="99">
        <f t="shared" si="19"/>
        <v>10</v>
      </c>
      <c r="J73" s="281">
        <f t="shared" si="20"/>
        <v>69.5</v>
      </c>
      <c r="K73" s="282"/>
      <c r="L73" s="346">
        <f ca="1">SUMIF(DATABASE!$F$3:$F$89,B73,DATABASE!$I$3:$I$81)</f>
        <v>1.72</v>
      </c>
      <c r="M73" s="347">
        <f t="shared" ca="1" si="21"/>
        <v>17.2</v>
      </c>
      <c r="N73" s="117">
        <f t="shared" ca="1" si="22"/>
        <v>1.72</v>
      </c>
      <c r="O73" s="283">
        <f t="shared" ca="1" si="23"/>
        <v>0</v>
      </c>
      <c r="Q73" s="386" t="s">
        <v>336</v>
      </c>
      <c r="R73" s="385">
        <v>8</v>
      </c>
      <c r="S73" s="169">
        <f t="shared" si="24"/>
        <v>80</v>
      </c>
    </row>
    <row r="74" spans="1:19" s="127" customFormat="1" ht="26.25" customHeight="1">
      <c r="A74" s="63">
        <f t="shared" si="25"/>
        <v>14</v>
      </c>
      <c r="B74" s="128" t="s">
        <v>360</v>
      </c>
      <c r="C74" s="281">
        <v>6.95</v>
      </c>
      <c r="D74" s="66">
        <f>VLOOKUP(B74,Summary!$B$30:$AK$475,5,FALSE)</f>
        <v>7</v>
      </c>
      <c r="E74" s="62">
        <f t="shared" si="18"/>
        <v>48.65</v>
      </c>
      <c r="F74" s="100"/>
      <c r="G74" s="280"/>
      <c r="H74" s="62"/>
      <c r="I74" s="99">
        <f t="shared" si="19"/>
        <v>7</v>
      </c>
      <c r="J74" s="281">
        <f t="shared" si="20"/>
        <v>48.65</v>
      </c>
      <c r="K74" s="282"/>
      <c r="L74" s="346">
        <f ca="1">SUMIF(DATABASE!$F$3:$F$89,B74,DATABASE!$I$3:$I$81)</f>
        <v>1.72</v>
      </c>
      <c r="M74" s="347">
        <f t="shared" ca="1" si="21"/>
        <v>12.04</v>
      </c>
      <c r="N74" s="117">
        <f t="shared" ca="1" si="22"/>
        <v>1.72</v>
      </c>
      <c r="O74" s="283">
        <f t="shared" ca="1" si="23"/>
        <v>0</v>
      </c>
      <c r="Q74" s="386" t="s">
        <v>413</v>
      </c>
      <c r="R74" s="385">
        <v>0.22</v>
      </c>
      <c r="S74" s="169">
        <f t="shared" si="24"/>
        <v>1.54</v>
      </c>
    </row>
    <row r="75" spans="1:19" s="127" customFormat="1" ht="26.25" customHeight="1">
      <c r="A75" s="63">
        <f t="shared" si="25"/>
        <v>15</v>
      </c>
      <c r="B75" s="128" t="s">
        <v>361</v>
      </c>
      <c r="C75" s="281">
        <v>6.95</v>
      </c>
      <c r="D75" s="66">
        <f>VLOOKUP(B75,Summary!$B$30:$AK$475,5,FALSE)</f>
        <v>4</v>
      </c>
      <c r="E75" s="62">
        <f t="shared" si="18"/>
        <v>27.8</v>
      </c>
      <c r="F75" s="100"/>
      <c r="G75" s="280"/>
      <c r="H75" s="62"/>
      <c r="I75" s="99">
        <f t="shared" si="19"/>
        <v>4</v>
      </c>
      <c r="J75" s="281">
        <f t="shared" si="20"/>
        <v>27.8</v>
      </c>
      <c r="K75" s="282"/>
      <c r="L75" s="346">
        <f ca="1">SUMIF(DATABASE!$F$3:$F$89,B75,DATABASE!$I$3:$I$81)</f>
        <v>1.34</v>
      </c>
      <c r="M75" s="347">
        <f t="shared" ca="1" si="21"/>
        <v>5.36</v>
      </c>
      <c r="N75" s="117">
        <f t="shared" ca="1" si="22"/>
        <v>1.34</v>
      </c>
      <c r="O75" s="283">
        <f t="shared" ca="1" si="23"/>
        <v>0</v>
      </c>
      <c r="Q75" s="386" t="s">
        <v>335</v>
      </c>
      <c r="R75" s="385">
        <v>8</v>
      </c>
      <c r="S75" s="169">
        <f t="shared" si="24"/>
        <v>32</v>
      </c>
    </row>
    <row r="76" spans="1:19" s="127" customFormat="1" ht="26.25" customHeight="1">
      <c r="A76" s="63">
        <f t="shared" si="25"/>
        <v>16</v>
      </c>
      <c r="B76" s="128" t="s">
        <v>362</v>
      </c>
      <c r="C76" s="281">
        <v>6.95</v>
      </c>
      <c r="D76" s="66">
        <f>VLOOKUP(B76,Summary!$B$30:$AK$475,5,FALSE)</f>
        <v>14</v>
      </c>
      <c r="E76" s="62">
        <f t="shared" si="18"/>
        <v>97.3</v>
      </c>
      <c r="F76" s="100"/>
      <c r="G76" s="280"/>
      <c r="H76" s="62"/>
      <c r="I76" s="99">
        <f t="shared" si="19"/>
        <v>14</v>
      </c>
      <c r="J76" s="281">
        <f t="shared" si="20"/>
        <v>97.3</v>
      </c>
      <c r="K76" s="282"/>
      <c r="L76" s="346">
        <f ca="1">SUMIF(DATABASE!$F$3:$F$89,B76,DATABASE!$I$3:$I$81)</f>
        <v>0.59</v>
      </c>
      <c r="M76" s="347">
        <f t="shared" ca="1" si="21"/>
        <v>8.26</v>
      </c>
      <c r="N76" s="117">
        <f t="shared" ca="1" si="22"/>
        <v>0.59</v>
      </c>
      <c r="O76" s="283">
        <f t="shared" ca="1" si="23"/>
        <v>0</v>
      </c>
      <c r="Q76" s="386" t="s">
        <v>372</v>
      </c>
      <c r="R76" s="385">
        <v>15</v>
      </c>
      <c r="S76" s="169">
        <f t="shared" si="24"/>
        <v>210</v>
      </c>
    </row>
    <row r="77" spans="1:19" s="127" customFormat="1" ht="2.25" customHeight="1">
      <c r="A77" s="63"/>
      <c r="B77" s="128"/>
      <c r="C77" s="281"/>
      <c r="D77" s="66"/>
      <c r="E77" s="62"/>
      <c r="F77" s="100"/>
      <c r="G77" s="280"/>
      <c r="H77" s="62"/>
      <c r="I77" s="99"/>
      <c r="J77" s="281"/>
      <c r="K77" s="282"/>
      <c r="L77" s="346"/>
      <c r="M77" s="347"/>
      <c r="N77" s="117"/>
      <c r="O77" s="283"/>
      <c r="Q77" s="386"/>
      <c r="R77" s="385"/>
      <c r="S77" s="169"/>
    </row>
    <row r="78" spans="1:19" s="127" customFormat="1" ht="26.25" customHeight="1" thickBot="1">
      <c r="A78" s="63"/>
      <c r="B78" s="299" t="s">
        <v>96</v>
      </c>
      <c r="C78" s="281"/>
      <c r="D78" s="66"/>
      <c r="E78" s="62"/>
      <c r="F78" s="100"/>
      <c r="G78" s="280"/>
      <c r="H78" s="62"/>
      <c r="I78" s="99"/>
      <c r="J78" s="281"/>
      <c r="K78" s="282"/>
      <c r="L78" s="346"/>
      <c r="M78" s="347"/>
      <c r="N78" s="117"/>
      <c r="O78" s="283"/>
      <c r="Q78" s="386"/>
      <c r="R78" s="385"/>
      <c r="S78" s="169"/>
    </row>
    <row r="79" spans="1:19" s="127" customFormat="1" ht="26.25" customHeight="1">
      <c r="A79" s="63">
        <v>1</v>
      </c>
      <c r="B79" s="128" t="s">
        <v>308</v>
      </c>
      <c r="C79" s="281">
        <v>12.9</v>
      </c>
      <c r="D79" s="66">
        <f>VLOOKUP(B79,Summary!$B$30:$AK$475,5,FALSE)</f>
        <v>0</v>
      </c>
      <c r="E79" s="62">
        <f>D79*C79</f>
        <v>0</v>
      </c>
      <c r="F79" s="100"/>
      <c r="G79" s="280">
        <f>SUMIF('DAILY FOC'!$A$9:$A$62,'SIDE ORDER &amp; FOC'!B79,'DAILY FOC'!$BN$9:$BN$63)</f>
        <v>0</v>
      </c>
      <c r="H79" s="62">
        <f>G79*C79</f>
        <v>0</v>
      </c>
      <c r="I79" s="99">
        <f>+D79-G79</f>
        <v>0</v>
      </c>
      <c r="J79" s="281">
        <f>+I79*C79</f>
        <v>0</v>
      </c>
      <c r="K79" s="282"/>
      <c r="L79" s="346">
        <f ca="1">SUMIF(DATABASE!$F$3:$F$89,B79,DATABASE!$I$3:$I$81)</f>
        <v>3.25</v>
      </c>
      <c r="M79" s="347">
        <f ca="1">+L79*I79</f>
        <v>0</v>
      </c>
      <c r="N79" s="117">
        <f ca="1">+L79</f>
        <v>3.25</v>
      </c>
      <c r="O79" s="283">
        <f ca="1">+N79*G79</f>
        <v>0</v>
      </c>
      <c r="Q79" s="386" t="s">
        <v>341</v>
      </c>
      <c r="R79" s="385">
        <v>1</v>
      </c>
      <c r="S79" s="169">
        <f>+R79*D79</f>
        <v>0</v>
      </c>
    </row>
    <row r="80" spans="1:19" s="127" customFormat="1" ht="26.25" customHeight="1">
      <c r="A80" s="63">
        <f>+A79+1</f>
        <v>2</v>
      </c>
      <c r="B80" s="128" t="s">
        <v>309</v>
      </c>
      <c r="C80" s="281">
        <v>12.9</v>
      </c>
      <c r="D80" s="66">
        <f>VLOOKUP(B80,Summary!$B$30:$AK$475,5,FALSE)</f>
        <v>0</v>
      </c>
      <c r="E80" s="62">
        <f>D80*C80</f>
        <v>0</v>
      </c>
      <c r="F80" s="100"/>
      <c r="G80" s="280">
        <f>SUMIF('DAILY FOC'!$A$9:$A$62,'SIDE ORDER &amp; FOC'!B80,'DAILY FOC'!$BN$9:$BN$63)</f>
        <v>0</v>
      </c>
      <c r="H80" s="62">
        <f>G80*C80</f>
        <v>0</v>
      </c>
      <c r="I80" s="99">
        <f>+D80-G80</f>
        <v>0</v>
      </c>
      <c r="J80" s="281">
        <f>+I80*C80</f>
        <v>0</v>
      </c>
      <c r="K80" s="282"/>
      <c r="L80" s="346">
        <f ca="1">SUMIF(DATABASE!$F$3:$F$89,B80,DATABASE!$I$3:$I$81)</f>
        <v>4.59</v>
      </c>
      <c r="M80" s="347">
        <f ca="1">+L80*I80</f>
        <v>0</v>
      </c>
      <c r="N80" s="117">
        <f ca="1">+L80</f>
        <v>4.59</v>
      </c>
      <c r="O80" s="283">
        <f ca="1">+N80*G80</f>
        <v>0</v>
      </c>
      <c r="Q80" s="386" t="s">
        <v>53</v>
      </c>
      <c r="R80" s="385">
        <v>0.5</v>
      </c>
      <c r="S80" s="169">
        <f>+R80*$D$80</f>
        <v>0</v>
      </c>
    </row>
    <row r="81" spans="1:19" s="127" customFormat="1" ht="26.25" customHeight="1">
      <c r="A81" s="63"/>
      <c r="B81" s="128"/>
      <c r="C81" s="281"/>
      <c r="D81" s="66"/>
      <c r="E81" s="62"/>
      <c r="F81" s="100"/>
      <c r="G81" s="280"/>
      <c r="H81" s="62"/>
      <c r="I81" s="99"/>
      <c r="J81" s="281"/>
      <c r="K81" s="282"/>
      <c r="L81" s="346"/>
      <c r="M81" s="347"/>
      <c r="N81" s="117"/>
      <c r="O81" s="283"/>
      <c r="Q81" s="386" t="s">
        <v>341</v>
      </c>
      <c r="R81" s="385">
        <v>1</v>
      </c>
      <c r="S81" s="169">
        <f>+R81*$D$80</f>
        <v>0</v>
      </c>
    </row>
    <row r="82" spans="1:19" s="127" customFormat="1" ht="26.25" customHeight="1">
      <c r="A82" s="63">
        <f>+A80+1</f>
        <v>3</v>
      </c>
      <c r="B82" s="128" t="s">
        <v>310</v>
      </c>
      <c r="C82" s="281">
        <v>12.9</v>
      </c>
      <c r="D82" s="66">
        <f>VLOOKUP(B82,Summary!$B$30:$AK$475,5,FALSE)</f>
        <v>0</v>
      </c>
      <c r="E82" s="62">
        <f>D82*C82</f>
        <v>0</v>
      </c>
      <c r="F82" s="100"/>
      <c r="G82" s="280">
        <f>SUMIF('DAILY FOC'!$A$9:$A$62,'SIDE ORDER &amp; FOC'!B82,'DAILY FOC'!$BN$9:$BN$63)</f>
        <v>0</v>
      </c>
      <c r="H82" s="62">
        <f>G82*C82</f>
        <v>0</v>
      </c>
      <c r="I82" s="99">
        <f>+D82-G82</f>
        <v>0</v>
      </c>
      <c r="J82" s="281">
        <f>+I82*C82</f>
        <v>0</v>
      </c>
      <c r="K82" s="282"/>
      <c r="L82" s="346">
        <f ca="1">SUMIF(DATABASE!$F$3:$F$89,B82,DATABASE!$I$3:$I$81)</f>
        <v>5.13</v>
      </c>
      <c r="M82" s="347">
        <f ca="1">+L82*I82</f>
        <v>0</v>
      </c>
      <c r="N82" s="117">
        <f ca="1">+L82</f>
        <v>5.13</v>
      </c>
      <c r="O82" s="283">
        <f ca="1">+N82*G82</f>
        <v>0</v>
      </c>
      <c r="Q82" s="386" t="s">
        <v>341</v>
      </c>
      <c r="R82" s="385">
        <v>1</v>
      </c>
      <c r="S82" s="169">
        <f>+R82*D82</f>
        <v>0</v>
      </c>
    </row>
    <row r="83" spans="1:19" s="127" customFormat="1" ht="26.25" customHeight="1">
      <c r="A83" s="63">
        <f>+A82+1</f>
        <v>4</v>
      </c>
      <c r="B83" s="128" t="s">
        <v>311</v>
      </c>
      <c r="C83" s="281">
        <v>12.9</v>
      </c>
      <c r="D83" s="66">
        <f>VLOOKUP(B83,Summary!$B$30:$AK$475,5,FALSE)</f>
        <v>0</v>
      </c>
      <c r="E83" s="62">
        <f>D83*C83</f>
        <v>0</v>
      </c>
      <c r="F83" s="100"/>
      <c r="G83" s="280">
        <f>SUMIF('DAILY FOC'!$A$9:$A$62,'SIDE ORDER &amp; FOC'!B83,'DAILY FOC'!$BN$9:$BN$63)</f>
        <v>0</v>
      </c>
      <c r="H83" s="62">
        <f>G83*C83</f>
        <v>0</v>
      </c>
      <c r="I83" s="99">
        <f>+D83-G83</f>
        <v>0</v>
      </c>
      <c r="J83" s="281">
        <f>+I83*C83</f>
        <v>0</v>
      </c>
      <c r="K83" s="282"/>
      <c r="L83" s="346">
        <f ca="1">SUMIF(DATABASE!$F$3:$F$89,B83,DATABASE!$I$3:$I$81)</f>
        <v>2.99</v>
      </c>
      <c r="M83" s="347">
        <f ca="1">+L83*I83</f>
        <v>0</v>
      </c>
      <c r="N83" s="117">
        <f ca="1">+L83</f>
        <v>2.99</v>
      </c>
      <c r="O83" s="283">
        <f ca="1">+N83*G83</f>
        <v>0</v>
      </c>
      <c r="Q83" s="386" t="s">
        <v>58</v>
      </c>
      <c r="R83" s="385">
        <v>1</v>
      </c>
      <c r="S83" s="169">
        <f>+R83*$D$83</f>
        <v>0</v>
      </c>
    </row>
    <row r="84" spans="1:19" s="127" customFormat="1" ht="26.25" customHeight="1">
      <c r="A84" s="63"/>
      <c r="B84" s="128"/>
      <c r="C84" s="281"/>
      <c r="D84" s="66"/>
      <c r="E84" s="62"/>
      <c r="F84" s="100"/>
      <c r="G84" s="280"/>
      <c r="H84" s="62"/>
      <c r="I84" s="99"/>
      <c r="J84" s="281"/>
      <c r="K84" s="282"/>
      <c r="L84" s="346"/>
      <c r="M84" s="347"/>
      <c r="N84" s="117"/>
      <c r="O84" s="283"/>
      <c r="Q84" s="386" t="s">
        <v>341</v>
      </c>
      <c r="R84" s="385">
        <v>1</v>
      </c>
      <c r="S84" s="169">
        <f t="shared" ref="S84:S90" si="26">+R84*D84</f>
        <v>0</v>
      </c>
    </row>
    <row r="85" spans="1:19" s="127" customFormat="1" ht="26.25" customHeight="1">
      <c r="A85" s="63">
        <f>+A83+1</f>
        <v>5</v>
      </c>
      <c r="B85" s="128" t="s">
        <v>312</v>
      </c>
      <c r="C85" s="281">
        <v>12.9</v>
      </c>
      <c r="D85" s="66">
        <f>VLOOKUP(B85,Summary!$B$30:$AK$475,5,FALSE)</f>
        <v>0</v>
      </c>
      <c r="E85" s="62">
        <f>D85*C85</f>
        <v>0</v>
      </c>
      <c r="F85" s="100"/>
      <c r="G85" s="280">
        <f>SUMIF('DAILY FOC'!$A$9:$A$62,'SIDE ORDER &amp; FOC'!B85,'DAILY FOC'!$BN$9:$BN$63)</f>
        <v>0</v>
      </c>
      <c r="H85" s="62">
        <f>G85*C85</f>
        <v>0</v>
      </c>
      <c r="I85" s="99">
        <f>+D85-G85</f>
        <v>0</v>
      </c>
      <c r="J85" s="281">
        <f>+I85*C85</f>
        <v>0</v>
      </c>
      <c r="K85" s="282"/>
      <c r="L85" s="346">
        <f ca="1">SUMIF(DATABASE!$F$3:$F$89,B85,DATABASE!$I$3:$I$81)</f>
        <v>3.62</v>
      </c>
      <c r="M85" s="347">
        <f ca="1">+L85*I85</f>
        <v>0</v>
      </c>
      <c r="N85" s="117">
        <f ca="1">+L85</f>
        <v>3.62</v>
      </c>
      <c r="O85" s="283">
        <f ca="1">+N85*G85</f>
        <v>0</v>
      </c>
      <c r="Q85" s="386" t="s">
        <v>341</v>
      </c>
      <c r="R85" s="385">
        <v>1</v>
      </c>
      <c r="S85" s="169">
        <f t="shared" si="26"/>
        <v>0</v>
      </c>
    </row>
    <row r="86" spans="1:19" s="127" customFormat="1" ht="26.25" customHeight="1">
      <c r="A86" s="63">
        <f>+A85+1</f>
        <v>6</v>
      </c>
      <c r="B86" s="128" t="s">
        <v>313</v>
      </c>
      <c r="C86" s="281">
        <v>16.899999999999999</v>
      </c>
      <c r="D86" s="66">
        <f>VLOOKUP(B86,Summary!$B$30:$AK$475,5,FALSE)</f>
        <v>0</v>
      </c>
      <c r="E86" s="62">
        <f>D86*C86</f>
        <v>0</v>
      </c>
      <c r="F86" s="100"/>
      <c r="G86" s="280">
        <f>SUMIF('DAILY FOC'!$A$9:$A$62,'SIDE ORDER &amp; FOC'!B86,'DAILY FOC'!$BN$9:$BN$63)</f>
        <v>0</v>
      </c>
      <c r="H86" s="62">
        <f>G86*C86</f>
        <v>0</v>
      </c>
      <c r="I86" s="99">
        <f>+D86-G86</f>
        <v>0</v>
      </c>
      <c r="J86" s="281">
        <f>+I86*C86</f>
        <v>0</v>
      </c>
      <c r="K86" s="282"/>
      <c r="L86" s="346">
        <f ca="1">SUMIF(DATABASE!$F$3:$F$89,B86,DATABASE!$I$3:$I$81)</f>
        <v>5.79</v>
      </c>
      <c r="M86" s="347">
        <f ca="1">+L86*I86</f>
        <v>0</v>
      </c>
      <c r="N86" s="117">
        <f ca="1">+L86</f>
        <v>5.79</v>
      </c>
      <c r="O86" s="283">
        <f ca="1">+N86*G86</f>
        <v>0</v>
      </c>
      <c r="Q86" s="386" t="s">
        <v>342</v>
      </c>
      <c r="R86" s="385">
        <v>1</v>
      </c>
      <c r="S86" s="169">
        <f t="shared" si="26"/>
        <v>0</v>
      </c>
    </row>
    <row r="87" spans="1:19" s="127" customFormat="1" ht="26.25" customHeight="1">
      <c r="A87" s="63"/>
      <c r="B87" s="128"/>
      <c r="C87" s="281"/>
      <c r="D87" s="66"/>
      <c r="E87" s="62"/>
      <c r="F87" s="100"/>
      <c r="G87" s="280"/>
      <c r="H87" s="62"/>
      <c r="I87" s="99"/>
      <c r="J87" s="281"/>
      <c r="K87" s="282"/>
      <c r="L87" s="346"/>
      <c r="M87" s="347"/>
      <c r="N87" s="117"/>
      <c r="O87" s="283"/>
      <c r="Q87" s="386" t="s">
        <v>59</v>
      </c>
      <c r="R87" s="385">
        <v>2</v>
      </c>
      <c r="S87" s="169">
        <f t="shared" si="26"/>
        <v>0</v>
      </c>
    </row>
    <row r="88" spans="1:19" s="127" customFormat="1" ht="26.25" customHeight="1">
      <c r="A88" s="63">
        <f>+A86+1</f>
        <v>7</v>
      </c>
      <c r="B88" s="128" t="s">
        <v>314</v>
      </c>
      <c r="C88" s="281">
        <v>16.899999999999999</v>
      </c>
      <c r="D88" s="66">
        <f>VLOOKUP(B88,Summary!$B$30:$AK$475,5,FALSE)</f>
        <v>0</v>
      </c>
      <c r="E88" s="62">
        <f>D88*C88</f>
        <v>0</v>
      </c>
      <c r="F88" s="100"/>
      <c r="G88" s="280">
        <f>SUMIF('DAILY FOC'!$A$9:$A$62,'SIDE ORDER &amp; FOC'!B88,'DAILY FOC'!$BN$9:$BN$63)</f>
        <v>0</v>
      </c>
      <c r="H88" s="62">
        <f>G88*C88</f>
        <v>0</v>
      </c>
      <c r="I88" s="99">
        <f>+D88-G88</f>
        <v>0</v>
      </c>
      <c r="J88" s="281">
        <f>+I88*C88</f>
        <v>0</v>
      </c>
      <c r="K88" s="282"/>
      <c r="L88" s="346">
        <f ca="1">SUMIF(DATABASE!$F$3:$F$89,B88,DATABASE!$I$3:$I$81)</f>
        <v>8.2100000000000009</v>
      </c>
      <c r="M88" s="347">
        <f ca="1">+L88*I88</f>
        <v>0</v>
      </c>
      <c r="N88" s="117">
        <f ca="1">+L88</f>
        <v>8.2100000000000009</v>
      </c>
      <c r="O88" s="283">
        <f ca="1">+N88*G88</f>
        <v>0</v>
      </c>
      <c r="Q88" s="386" t="s">
        <v>342</v>
      </c>
      <c r="R88" s="385">
        <v>1</v>
      </c>
      <c r="S88" s="169">
        <f t="shared" si="26"/>
        <v>0</v>
      </c>
    </row>
    <row r="89" spans="1:19" s="127" customFormat="1" ht="26.25" customHeight="1">
      <c r="A89" s="63"/>
      <c r="B89" s="128"/>
      <c r="C89" s="281"/>
      <c r="D89" s="66"/>
      <c r="E89" s="62"/>
      <c r="F89" s="100"/>
      <c r="G89" s="280"/>
      <c r="H89" s="62"/>
      <c r="I89" s="99"/>
      <c r="J89" s="281"/>
      <c r="K89" s="282"/>
      <c r="L89" s="346"/>
      <c r="M89" s="347"/>
      <c r="N89" s="117"/>
      <c r="O89" s="283"/>
      <c r="Q89" s="386" t="s">
        <v>337</v>
      </c>
      <c r="R89" s="385">
        <v>1</v>
      </c>
      <c r="S89" s="169">
        <f t="shared" si="26"/>
        <v>0</v>
      </c>
    </row>
    <row r="90" spans="1:19" s="127" customFormat="1" ht="26.25" customHeight="1">
      <c r="A90" s="63">
        <f>+A88+1</f>
        <v>8</v>
      </c>
      <c r="B90" s="128" t="s">
        <v>315</v>
      </c>
      <c r="C90" s="281">
        <v>16.899999999999999</v>
      </c>
      <c r="D90" s="66">
        <f>VLOOKUP(B90,Summary!$B$30:$AK$475,5,FALSE)</f>
        <v>0</v>
      </c>
      <c r="E90" s="62">
        <f>D90*C90</f>
        <v>0</v>
      </c>
      <c r="F90" s="100"/>
      <c r="G90" s="280">
        <f>SUMIF('DAILY FOC'!$A$9:$A$62,'SIDE ORDER &amp; FOC'!B90,'DAILY FOC'!$BN$9:$BN$63)</f>
        <v>0</v>
      </c>
      <c r="H90" s="62">
        <f>G90*C90</f>
        <v>0</v>
      </c>
      <c r="I90" s="99">
        <f>+D90-G90</f>
        <v>0</v>
      </c>
      <c r="J90" s="281">
        <f>+I90*C90</f>
        <v>0</v>
      </c>
      <c r="K90" s="282"/>
      <c r="L90" s="346">
        <f ca="1">SUMIF(DATABASE!$F$3:$F$89,B90,DATABASE!$I$3:$I$81)</f>
        <v>9.48</v>
      </c>
      <c r="M90" s="347">
        <f ca="1">+L90*I90</f>
        <v>0</v>
      </c>
      <c r="N90" s="117">
        <f ca="1">+L90</f>
        <v>9.48</v>
      </c>
      <c r="O90" s="283">
        <f ca="1">+N90*G90</f>
        <v>0</v>
      </c>
      <c r="Q90" s="386" t="s">
        <v>342</v>
      </c>
      <c r="R90" s="1183">
        <v>1</v>
      </c>
      <c r="S90" s="169">
        <f t="shared" si="26"/>
        <v>0</v>
      </c>
    </row>
    <row r="91" spans="1:19" s="127" customFormat="1" ht="26.25" customHeight="1">
      <c r="A91" s="63">
        <f>+A90+1</f>
        <v>9</v>
      </c>
      <c r="B91" s="128" t="s">
        <v>316</v>
      </c>
      <c r="C91" s="281">
        <v>16.899999999999999</v>
      </c>
      <c r="D91" s="66">
        <f>VLOOKUP(B91,Summary!$B$30:$AK$475,5,FALSE)</f>
        <v>0</v>
      </c>
      <c r="E91" s="62">
        <f>D91*C91</f>
        <v>0</v>
      </c>
      <c r="F91" s="100"/>
      <c r="G91" s="280">
        <f>SUMIF('DAILY FOC'!$A$9:$A$62,'SIDE ORDER &amp; FOC'!B91,'DAILY FOC'!$BN$9:$BN$63)</f>
        <v>0</v>
      </c>
      <c r="H91" s="62">
        <f>G91*C91</f>
        <v>0</v>
      </c>
      <c r="I91" s="99">
        <f>+D91-G91</f>
        <v>0</v>
      </c>
      <c r="J91" s="281">
        <f>+I91*C91</f>
        <v>0</v>
      </c>
      <c r="K91" s="282"/>
      <c r="L91" s="346">
        <f ca="1">SUMIF(DATABASE!$F$3:$F$89,B91,DATABASE!$I$3:$I$81)</f>
        <v>5.38</v>
      </c>
      <c r="M91" s="347">
        <f ca="1">+L91*I91</f>
        <v>0</v>
      </c>
      <c r="N91" s="117">
        <f ca="1">+L91</f>
        <v>5.38</v>
      </c>
      <c r="O91" s="283">
        <f ca="1">+N91*G91</f>
        <v>0</v>
      </c>
      <c r="Q91" s="386" t="s">
        <v>58</v>
      </c>
      <c r="R91" s="1183">
        <v>1</v>
      </c>
      <c r="S91" s="169">
        <f>+R91*$D$91</f>
        <v>0</v>
      </c>
    </row>
    <row r="92" spans="1:19" s="127" customFormat="1" ht="26.25" customHeight="1">
      <c r="A92" s="63"/>
      <c r="B92" s="128"/>
      <c r="C92" s="281"/>
      <c r="D92" s="66"/>
      <c r="E92" s="62"/>
      <c r="F92" s="100"/>
      <c r="G92" s="280"/>
      <c r="H92" s="62"/>
      <c r="I92" s="99"/>
      <c r="J92" s="281"/>
      <c r="K92" s="282"/>
      <c r="L92" s="346"/>
      <c r="M92" s="347"/>
      <c r="N92" s="117"/>
      <c r="O92" s="283"/>
      <c r="Q92" s="386" t="s">
        <v>342</v>
      </c>
      <c r="R92" s="1183">
        <v>1</v>
      </c>
      <c r="S92" s="169">
        <f>+R92*$D$91</f>
        <v>0</v>
      </c>
    </row>
    <row r="93" spans="1:19" s="127" customFormat="1" ht="26.25" customHeight="1">
      <c r="A93" s="63">
        <v>10</v>
      </c>
      <c r="B93" s="128" t="s">
        <v>317</v>
      </c>
      <c r="C93" s="281">
        <v>16.899999999999999</v>
      </c>
      <c r="D93" s="66">
        <f>VLOOKUP(B93,Summary!$B$30:$AK$475,5,FALSE)</f>
        <v>0</v>
      </c>
      <c r="E93" s="62">
        <f>D93*C93</f>
        <v>0</v>
      </c>
      <c r="F93" s="100"/>
      <c r="G93" s="280">
        <f>SUMIF('DAILY FOC'!$A$9:$A$62,'SIDE ORDER &amp; FOC'!B93,'DAILY FOC'!$BN$9:$BN$63)</f>
        <v>0</v>
      </c>
      <c r="H93" s="62">
        <f>G93*C93</f>
        <v>0</v>
      </c>
      <c r="I93" s="381">
        <f>+D93-G93</f>
        <v>0</v>
      </c>
      <c r="J93" s="281">
        <f>+I93*C93</f>
        <v>0</v>
      </c>
      <c r="K93" s="282"/>
      <c r="L93" s="346">
        <f ca="1">SUMIF(DATABASE!$F$3:$F$89,B93,DATABASE!$I$3:$I$81)</f>
        <v>6.96</v>
      </c>
      <c r="M93" s="347">
        <f ca="1">+L93*I93</f>
        <v>0</v>
      </c>
      <c r="N93" s="117">
        <f ca="1">+L93</f>
        <v>6.96</v>
      </c>
      <c r="O93" s="283">
        <f ca="1">+N93*G93</f>
        <v>0</v>
      </c>
      <c r="Q93" s="386" t="s">
        <v>342</v>
      </c>
      <c r="R93" s="1183">
        <v>1</v>
      </c>
      <c r="S93" s="169">
        <f>+R93*D93</f>
        <v>0</v>
      </c>
    </row>
    <row r="94" spans="1:19" s="127" customFormat="1" ht="7.5" customHeight="1">
      <c r="A94" s="63"/>
      <c r="B94" s="128"/>
      <c r="C94" s="281"/>
      <c r="D94" s="377"/>
      <c r="E94" s="62"/>
      <c r="F94" s="100"/>
      <c r="G94" s="280"/>
      <c r="H94" s="62"/>
      <c r="I94" s="381"/>
      <c r="J94" s="281"/>
      <c r="K94" s="282"/>
      <c r="L94" s="346"/>
      <c r="M94" s="347"/>
      <c r="N94" s="117"/>
      <c r="O94" s="283"/>
      <c r="Q94" s="386"/>
      <c r="R94" s="1183"/>
      <c r="S94" s="169"/>
    </row>
    <row r="95" spans="1:19" s="127" customFormat="1" ht="26.25" customHeight="1" thickBot="1">
      <c r="A95" s="63"/>
      <c r="B95" s="299" t="s">
        <v>28</v>
      </c>
      <c r="C95" s="281"/>
      <c r="D95" s="377"/>
      <c r="E95" s="62"/>
      <c r="F95" s="100"/>
      <c r="G95" s="280"/>
      <c r="H95" s="62"/>
      <c r="I95" s="381"/>
      <c r="J95" s="281"/>
      <c r="K95" s="282"/>
      <c r="L95" s="346"/>
      <c r="M95" s="347"/>
      <c r="N95" s="117"/>
      <c r="O95" s="283"/>
      <c r="Q95" s="386"/>
      <c r="R95" s="1183"/>
      <c r="S95" s="169"/>
    </row>
    <row r="96" spans="1:19" s="127" customFormat="1" ht="26.25" customHeight="1">
      <c r="A96" s="63">
        <v>1</v>
      </c>
      <c r="B96" s="376" t="s">
        <v>318</v>
      </c>
      <c r="C96" s="281">
        <v>16.899999999999999</v>
      </c>
      <c r="D96" s="377">
        <f>VLOOKUP(B96,Summary!$B$30:$AK$475,5,FALSE)</f>
        <v>8</v>
      </c>
      <c r="E96" s="62">
        <f>D96*C96</f>
        <v>135.19999999999999</v>
      </c>
      <c r="F96" s="100"/>
      <c r="G96" s="280">
        <f>SUMIF('DAILY FOC'!$A$9:$A$62,'SIDE ORDER &amp; FOC'!B96,'DAILY FOC'!$BN$9:$BN$63)</f>
        <v>0</v>
      </c>
      <c r="H96" s="62"/>
      <c r="I96" s="381">
        <f>+D96-G96</f>
        <v>8</v>
      </c>
      <c r="J96" s="281">
        <f>+I96*C96</f>
        <v>135.19999999999999</v>
      </c>
      <c r="K96" s="282"/>
      <c r="L96" s="346">
        <f ca="1">SUMIF(DATABASE!$F$3:$F$89,B96,DATABASE!$I$3:$I$81)</f>
        <v>4.5999999999999996</v>
      </c>
      <c r="M96" s="347">
        <f ca="1">+L96*I96</f>
        <v>36.799999999999997</v>
      </c>
      <c r="N96" s="117">
        <f ca="1">+L96</f>
        <v>4.5999999999999996</v>
      </c>
      <c r="O96" s="283">
        <f ca="1">+N96*G96</f>
        <v>0</v>
      </c>
      <c r="Q96" s="386" t="s">
        <v>372</v>
      </c>
      <c r="R96" s="1183">
        <v>8</v>
      </c>
      <c r="S96" s="169">
        <f>+R96*$D$96</f>
        <v>64</v>
      </c>
    </row>
    <row r="97" spans="1:19" s="127" customFormat="1" ht="26.25" customHeight="1">
      <c r="A97" s="63"/>
      <c r="B97" s="376"/>
      <c r="C97" s="281"/>
      <c r="D97" s="377"/>
      <c r="E97" s="62"/>
      <c r="F97" s="100"/>
      <c r="G97" s="280"/>
      <c r="H97" s="62"/>
      <c r="I97" s="381"/>
      <c r="J97" s="281"/>
      <c r="K97" s="282"/>
      <c r="L97" s="346"/>
      <c r="M97" s="347"/>
      <c r="N97" s="117"/>
      <c r="O97" s="283"/>
      <c r="Q97" s="386" t="s">
        <v>335</v>
      </c>
      <c r="R97" s="1183">
        <v>6</v>
      </c>
      <c r="S97" s="169">
        <f>+R97*$D$96</f>
        <v>48</v>
      </c>
    </row>
    <row r="98" spans="1:19" s="127" customFormat="1" ht="26.25" customHeight="1">
      <c r="A98" s="63"/>
      <c r="B98" s="376"/>
      <c r="C98" s="281"/>
      <c r="D98" s="377"/>
      <c r="E98" s="62"/>
      <c r="F98" s="100"/>
      <c r="G98" s="280"/>
      <c r="H98" s="62"/>
      <c r="I98" s="381"/>
      <c r="J98" s="281"/>
      <c r="K98" s="282"/>
      <c r="L98" s="346"/>
      <c r="M98" s="347"/>
      <c r="N98" s="117"/>
      <c r="O98" s="283"/>
      <c r="Q98" s="386" t="s">
        <v>336</v>
      </c>
      <c r="R98" s="1183">
        <v>8</v>
      </c>
      <c r="S98" s="169">
        <f>+R98*$D$96</f>
        <v>64</v>
      </c>
    </row>
    <row r="99" spans="1:19" s="127" customFormat="1" ht="26.25" customHeight="1">
      <c r="A99" s="63"/>
      <c r="B99" s="376"/>
      <c r="C99" s="281"/>
      <c r="D99" s="377"/>
      <c r="E99" s="62"/>
      <c r="F99" s="100"/>
      <c r="G99" s="379"/>
      <c r="H99" s="62"/>
      <c r="I99" s="381"/>
      <c r="J99" s="281"/>
      <c r="K99" s="282"/>
      <c r="L99" s="346"/>
      <c r="M99" s="347"/>
      <c r="N99" s="117"/>
      <c r="O99" s="283"/>
      <c r="Q99" s="386" t="s">
        <v>413</v>
      </c>
      <c r="R99" s="1183">
        <v>0.12</v>
      </c>
      <c r="S99" s="169">
        <f>+R99*$D$96</f>
        <v>0.96</v>
      </c>
    </row>
    <row r="100" spans="1:19" s="127" customFormat="1" ht="26.25" customHeight="1">
      <c r="A100" s="63">
        <v>2</v>
      </c>
      <c r="B100" s="376" t="s">
        <v>319</v>
      </c>
      <c r="C100" s="281">
        <v>12.9</v>
      </c>
      <c r="D100" s="377">
        <f>VLOOKUP(B100,Summary!$B$30:$AK$475,5,FALSE)</f>
        <v>4</v>
      </c>
      <c r="E100" s="62">
        <f>D100*C100</f>
        <v>51.6</v>
      </c>
      <c r="F100" s="100"/>
      <c r="G100" s="379"/>
      <c r="H100" s="62"/>
      <c r="I100" s="381">
        <f>+D100-G100</f>
        <v>4</v>
      </c>
      <c r="J100" s="281">
        <f>+I100*C100</f>
        <v>51.6</v>
      </c>
      <c r="K100" s="282"/>
      <c r="L100" s="346">
        <f ca="1">SUMIF(DATABASE!$F$3:$F$89,B100,DATABASE!$I$3:$I$81)</f>
        <v>4.5999999999999996</v>
      </c>
      <c r="M100" s="347">
        <f ca="1">+L100*I100</f>
        <v>18.399999999999999</v>
      </c>
      <c r="N100" s="117">
        <f ca="1">+L100</f>
        <v>4.5999999999999996</v>
      </c>
      <c r="O100" s="283">
        <f ca="1">+N100*G100</f>
        <v>0</v>
      </c>
      <c r="Q100" s="386" t="s">
        <v>372</v>
      </c>
      <c r="R100" s="1183">
        <v>8</v>
      </c>
      <c r="S100" s="169">
        <f>+R100*$D$100</f>
        <v>32</v>
      </c>
    </row>
    <row r="101" spans="1:19" s="127" customFormat="1" ht="26.25" customHeight="1">
      <c r="A101" s="63"/>
      <c r="B101" s="376"/>
      <c r="C101" s="281"/>
      <c r="D101" s="377"/>
      <c r="E101" s="62"/>
      <c r="F101" s="100"/>
      <c r="G101" s="379"/>
      <c r="H101" s="62"/>
      <c r="I101" s="381"/>
      <c r="J101" s="281"/>
      <c r="K101" s="282"/>
      <c r="L101" s="346"/>
      <c r="M101" s="347"/>
      <c r="N101" s="117"/>
      <c r="O101" s="283"/>
      <c r="Q101" s="386" t="s">
        <v>335</v>
      </c>
      <c r="R101" s="1183">
        <v>6</v>
      </c>
      <c r="S101" s="169">
        <f>+R101*$D$100</f>
        <v>24</v>
      </c>
    </row>
    <row r="102" spans="1:19" s="127" customFormat="1" ht="26.25" customHeight="1">
      <c r="A102" s="63"/>
      <c r="B102" s="376"/>
      <c r="C102" s="281"/>
      <c r="D102" s="377"/>
      <c r="E102" s="62"/>
      <c r="F102" s="100"/>
      <c r="G102" s="379"/>
      <c r="H102" s="62"/>
      <c r="I102" s="381"/>
      <c r="J102" s="281"/>
      <c r="K102" s="282"/>
      <c r="L102" s="346"/>
      <c r="M102" s="347"/>
      <c r="N102" s="117"/>
      <c r="O102" s="283"/>
      <c r="Q102" s="386" t="s">
        <v>336</v>
      </c>
      <c r="R102" s="1183">
        <v>8</v>
      </c>
      <c r="S102" s="169">
        <f>+R102*$D$100</f>
        <v>32</v>
      </c>
    </row>
    <row r="103" spans="1:19" s="127" customFormat="1" ht="26.25" customHeight="1">
      <c r="A103" s="63"/>
      <c r="B103" s="376"/>
      <c r="C103" s="281"/>
      <c r="D103" s="377"/>
      <c r="E103" s="62"/>
      <c r="F103" s="100"/>
      <c r="G103" s="379"/>
      <c r="H103" s="62"/>
      <c r="I103" s="381"/>
      <c r="J103" s="281"/>
      <c r="K103" s="282"/>
      <c r="L103" s="346"/>
      <c r="M103" s="347"/>
      <c r="N103" s="117"/>
      <c r="O103" s="283"/>
      <c r="Q103" s="386" t="s">
        <v>413</v>
      </c>
      <c r="R103" s="1183">
        <v>0.12</v>
      </c>
      <c r="S103" s="169">
        <f>+R103*$D$96</f>
        <v>0.96</v>
      </c>
    </row>
    <row r="104" spans="1:19" s="127" customFormat="1" ht="26.25" customHeight="1">
      <c r="A104" s="63">
        <v>3</v>
      </c>
      <c r="B104" s="376" t="s">
        <v>320</v>
      </c>
      <c r="C104" s="281">
        <v>19.899999999999999</v>
      </c>
      <c r="D104" s="377">
        <f>VLOOKUP(B104,Summary!$B$30:$AK$475,5,FALSE)</f>
        <v>0</v>
      </c>
      <c r="E104" s="62">
        <f>D104*C104</f>
        <v>0</v>
      </c>
      <c r="F104" s="100"/>
      <c r="G104" s="379"/>
      <c r="H104" s="62"/>
      <c r="I104" s="381">
        <f>+D104-G104</f>
        <v>0</v>
      </c>
      <c r="J104" s="281">
        <f>+I104*C104</f>
        <v>0</v>
      </c>
      <c r="K104" s="282"/>
      <c r="L104" s="346">
        <f ca="1">SUMIF(DATABASE!$F$3:$F$89,B104,DATABASE!$I$3:$I$81)</f>
        <v>9.81</v>
      </c>
      <c r="M104" s="347">
        <f ca="1">+L104*I104</f>
        <v>0</v>
      </c>
      <c r="N104" s="117">
        <f ca="1">+L104</f>
        <v>9.81</v>
      </c>
      <c r="O104" s="283">
        <f ca="1">+N104*G104</f>
        <v>0</v>
      </c>
      <c r="Q104" s="386" t="s">
        <v>90</v>
      </c>
      <c r="R104" s="385">
        <v>4</v>
      </c>
      <c r="S104" s="169">
        <f>+R104*D104</f>
        <v>0</v>
      </c>
    </row>
    <row r="105" spans="1:19" s="127" customFormat="1" ht="26.25" customHeight="1">
      <c r="A105" s="63"/>
      <c r="B105" s="376"/>
      <c r="C105" s="281"/>
      <c r="D105" s="377"/>
      <c r="E105" s="62"/>
      <c r="F105" s="100"/>
      <c r="G105" s="379"/>
      <c r="H105" s="62"/>
      <c r="I105" s="381"/>
      <c r="J105" s="281"/>
      <c r="K105" s="282"/>
      <c r="L105" s="346"/>
      <c r="M105" s="347"/>
      <c r="N105" s="117"/>
      <c r="O105" s="283"/>
      <c r="Q105" s="386" t="s">
        <v>336</v>
      </c>
      <c r="R105" s="1183">
        <v>8</v>
      </c>
      <c r="S105" s="169">
        <f>+R105*$D$104</f>
        <v>0</v>
      </c>
    </row>
    <row r="106" spans="1:19" s="127" customFormat="1" ht="26.25" customHeight="1">
      <c r="A106" s="63">
        <v>4</v>
      </c>
      <c r="B106" s="376" t="s">
        <v>321</v>
      </c>
      <c r="C106" s="281">
        <v>23.9</v>
      </c>
      <c r="D106" s="377">
        <f>VLOOKUP(B106,Summary!$B$30:$AK$475,5,FALSE)</f>
        <v>0</v>
      </c>
      <c r="E106" s="62">
        <f>D106*C106</f>
        <v>0</v>
      </c>
      <c r="F106" s="100"/>
      <c r="G106" s="379"/>
      <c r="H106" s="62"/>
      <c r="I106" s="381">
        <f>+D106-G106</f>
        <v>0</v>
      </c>
      <c r="J106" s="281">
        <f>+I106*C106</f>
        <v>0</v>
      </c>
      <c r="K106" s="282"/>
      <c r="L106" s="346">
        <f ca="1">SUMIF(DATABASE!$F$3:$F$89,B106,DATABASE!$I$3:$I$81)</f>
        <v>9.81</v>
      </c>
      <c r="M106" s="347">
        <f ca="1">+L106*I106</f>
        <v>0</v>
      </c>
      <c r="N106" s="117">
        <f ca="1">+L106</f>
        <v>9.81</v>
      </c>
      <c r="O106" s="283">
        <f ca="1">+N106*G106</f>
        <v>0</v>
      </c>
      <c r="Q106" s="386" t="s">
        <v>90</v>
      </c>
      <c r="R106" s="385">
        <v>4</v>
      </c>
      <c r="S106" s="169">
        <f>+R106*$D$106</f>
        <v>0</v>
      </c>
    </row>
    <row r="107" spans="1:19" s="127" customFormat="1" ht="26.25" customHeight="1">
      <c r="A107" s="63"/>
      <c r="B107" s="376"/>
      <c r="C107" s="281"/>
      <c r="D107" s="377"/>
      <c r="E107" s="62"/>
      <c r="F107" s="100"/>
      <c r="G107" s="379"/>
      <c r="H107" s="62"/>
      <c r="I107" s="381"/>
      <c r="J107" s="281"/>
      <c r="K107" s="282"/>
      <c r="L107" s="346"/>
      <c r="M107" s="347"/>
      <c r="N107" s="117"/>
      <c r="O107" s="283"/>
      <c r="Q107" s="386" t="s">
        <v>336</v>
      </c>
      <c r="R107" s="1183">
        <v>8</v>
      </c>
      <c r="S107" s="169">
        <f>+R107*$D$106</f>
        <v>0</v>
      </c>
    </row>
    <row r="108" spans="1:19" s="127" customFormat="1" ht="11.25" customHeight="1" thickBot="1">
      <c r="A108" s="63"/>
      <c r="B108" s="376"/>
      <c r="C108" s="281"/>
      <c r="D108" s="377"/>
      <c r="E108" s="62"/>
      <c r="F108" s="100"/>
      <c r="G108" s="379"/>
      <c r="H108" s="62"/>
      <c r="I108" s="381"/>
      <c r="J108" s="281"/>
      <c r="K108" s="282"/>
      <c r="L108" s="346"/>
      <c r="M108" s="347"/>
      <c r="N108" s="117"/>
      <c r="O108" s="283"/>
      <c r="Q108" s="387"/>
      <c r="R108" s="383"/>
      <c r="S108" s="384"/>
    </row>
    <row r="109" spans="1:19" s="127" customFormat="1" ht="26.25" customHeight="1" thickBot="1">
      <c r="A109" s="63"/>
      <c r="B109" s="300"/>
      <c r="C109" s="281"/>
      <c r="D109" s="378"/>
      <c r="E109" s="62"/>
      <c r="F109" s="100"/>
      <c r="G109" s="380"/>
      <c r="H109" s="62"/>
      <c r="I109" s="382"/>
      <c r="J109" s="281"/>
      <c r="K109" s="282"/>
      <c r="L109" s="346"/>
      <c r="M109" s="347"/>
      <c r="N109" s="117"/>
      <c r="O109" s="283"/>
      <c r="S109" s="199"/>
    </row>
    <row r="110" spans="1:19" s="127" customFormat="1" ht="26.25" customHeight="1" thickBot="1">
      <c r="A110" s="1316" t="s">
        <v>37</v>
      </c>
      <c r="B110" s="1317"/>
      <c r="C110" s="1318"/>
      <c r="D110" s="85">
        <f>SUM(D11:D109)</f>
        <v>1099</v>
      </c>
      <c r="E110" s="86">
        <f>SUM(E11:E109)</f>
        <v>9055.899999999996</v>
      </c>
      <c r="F110" s="101"/>
      <c r="G110" s="126">
        <f>SUM(G11:G108)</f>
        <v>0</v>
      </c>
      <c r="H110" s="86">
        <f>SUM(H11:H109)</f>
        <v>0</v>
      </c>
      <c r="I110" s="85">
        <f>SUM(I11:I109)</f>
        <v>1099</v>
      </c>
      <c r="J110" s="86">
        <f>SUM(J11:J109)</f>
        <v>9055.899999999996</v>
      </c>
      <c r="K110" s="289"/>
      <c r="L110" s="348"/>
      <c r="M110" s="349">
        <f ca="1">SUM(M11:M109)</f>
        <v>3159.1800000000003</v>
      </c>
      <c r="N110" s="118"/>
      <c r="O110" s="290">
        <f ca="1">SUM(O11:O109)</f>
        <v>0</v>
      </c>
      <c r="S110" s="199"/>
    </row>
    <row r="111" spans="1:19" s="127" customFormat="1" ht="25.5" customHeight="1">
      <c r="A111" s="87"/>
      <c r="B111" s="49"/>
      <c r="C111" s="97"/>
      <c r="D111" s="83"/>
      <c r="E111" s="59"/>
      <c r="F111" s="88"/>
      <c r="G111" s="83"/>
      <c r="H111" s="59"/>
      <c r="I111" s="291"/>
      <c r="J111" s="83"/>
      <c r="K111" s="83"/>
      <c r="L111" s="84"/>
      <c r="M111" s="292"/>
      <c r="N111" s="301"/>
      <c r="O111" s="301"/>
      <c r="S111" s="199"/>
    </row>
    <row r="163" spans="2:19" s="53" customFormat="1" ht="25.5" customHeight="1">
      <c r="B163" s="96"/>
      <c r="C163" s="309"/>
      <c r="E163" s="93"/>
      <c r="G163" s="287"/>
      <c r="H163" s="93"/>
      <c r="I163" s="287"/>
      <c r="J163" s="287"/>
      <c r="K163" s="287"/>
      <c r="L163" s="95"/>
      <c r="M163" s="288"/>
      <c r="N163" s="95"/>
      <c r="O163" s="95"/>
      <c r="S163" s="122"/>
    </row>
    <row r="164" spans="2:19" s="53" customFormat="1" ht="25.5" customHeight="1">
      <c r="B164" s="96"/>
      <c r="C164" s="309"/>
      <c r="E164" s="93"/>
      <c r="G164" s="287"/>
      <c r="H164" s="93"/>
      <c r="I164" s="287"/>
      <c r="J164" s="287"/>
      <c r="K164" s="287"/>
      <c r="L164" s="95"/>
      <c r="M164" s="288"/>
      <c r="N164" s="95"/>
      <c r="O164" s="95"/>
      <c r="S164" s="122"/>
    </row>
    <row r="165" spans="2:19" s="53" customFormat="1" ht="25.5" customHeight="1">
      <c r="B165" s="96"/>
      <c r="C165" s="309"/>
      <c r="E165" s="93"/>
      <c r="G165" s="287"/>
      <c r="H165" s="93"/>
      <c r="I165" s="287"/>
      <c r="J165" s="287"/>
      <c r="K165" s="287"/>
      <c r="L165" s="119"/>
      <c r="M165" s="288"/>
      <c r="N165" s="95"/>
      <c r="O165" s="95"/>
      <c r="S165" s="122"/>
    </row>
    <row r="166" spans="2:19" s="53" customFormat="1" ht="25.5" customHeight="1">
      <c r="B166" s="96"/>
      <c r="C166" s="309"/>
      <c r="E166" s="93"/>
      <c r="G166" s="287"/>
      <c r="H166" s="93"/>
      <c r="I166" s="287"/>
      <c r="J166" s="1332"/>
      <c r="K166" s="1332"/>
      <c r="L166" s="1332"/>
      <c r="M166" s="288"/>
      <c r="N166" s="95"/>
      <c r="O166" s="95"/>
      <c r="S166" s="122"/>
    </row>
    <row r="167" spans="2:19" s="53" customFormat="1" ht="25.5" customHeight="1">
      <c r="B167" s="96"/>
      <c r="C167" s="309"/>
      <c r="E167" s="93"/>
      <c r="G167" s="287"/>
      <c r="H167" s="93"/>
      <c r="I167" s="287"/>
      <c r="J167" s="1332"/>
      <c r="K167" s="1332"/>
      <c r="L167" s="1332"/>
      <c r="M167" s="288"/>
      <c r="N167" s="95"/>
      <c r="O167" s="95"/>
      <c r="S167" s="122"/>
    </row>
    <row r="168" spans="2:19" s="53" customFormat="1" ht="25.5" customHeight="1">
      <c r="B168" s="96"/>
      <c r="C168" s="309"/>
      <c r="E168" s="93"/>
      <c r="G168" s="287"/>
      <c r="H168" s="93"/>
      <c r="I168" s="287"/>
      <c r="J168" s="287"/>
      <c r="K168" s="287"/>
      <c r="L168" s="95"/>
      <c r="M168" s="288"/>
      <c r="N168" s="95"/>
      <c r="O168" s="95"/>
      <c r="S168" s="122"/>
    </row>
    <row r="169" spans="2:19" s="53" customFormat="1" ht="25.5" customHeight="1">
      <c r="B169" s="96"/>
      <c r="C169" s="309"/>
      <c r="E169" s="93"/>
      <c r="G169" s="287"/>
      <c r="H169" s="93"/>
      <c r="I169" s="287"/>
      <c r="J169" s="287"/>
      <c r="K169" s="287"/>
      <c r="L169" s="95"/>
      <c r="M169" s="288"/>
      <c r="N169" s="95"/>
      <c r="O169" s="95"/>
      <c r="S169" s="122"/>
    </row>
    <row r="170" spans="2:19" s="53" customFormat="1" ht="25.5" customHeight="1">
      <c r="B170" s="96"/>
      <c r="C170" s="309"/>
      <c r="E170" s="93"/>
      <c r="G170" s="287"/>
      <c r="H170" s="93"/>
      <c r="I170" s="287"/>
      <c r="J170" s="287"/>
      <c r="K170" s="287"/>
      <c r="L170" s="95"/>
      <c r="M170" s="288"/>
      <c r="N170" s="95"/>
      <c r="O170" s="95"/>
      <c r="S170" s="122"/>
    </row>
    <row r="171" spans="2:19" s="53" customFormat="1" ht="25.5" customHeight="1">
      <c r="B171" s="96"/>
      <c r="C171" s="309"/>
      <c r="E171" s="93"/>
      <c r="G171" s="287"/>
      <c r="H171" s="93"/>
      <c r="I171" s="287"/>
      <c r="J171" s="287"/>
      <c r="K171" s="287"/>
      <c r="L171" s="95"/>
      <c r="M171" s="288"/>
      <c r="N171" s="95"/>
      <c r="O171" s="95"/>
      <c r="S171" s="122"/>
    </row>
    <row r="172" spans="2:19" s="53" customFormat="1" ht="25.5" customHeight="1">
      <c r="B172" s="96"/>
      <c r="C172" s="309"/>
      <c r="E172" s="93"/>
      <c r="G172" s="287"/>
      <c r="H172" s="93"/>
      <c r="I172" s="287"/>
      <c r="J172" s="287"/>
      <c r="K172" s="287"/>
      <c r="L172" s="95"/>
      <c r="M172" s="288"/>
      <c r="N172" s="95"/>
      <c r="O172" s="95"/>
      <c r="S172" s="122"/>
    </row>
    <row r="173" spans="2:19" s="53" customFormat="1" ht="25.5" customHeight="1">
      <c r="B173" s="96"/>
      <c r="C173" s="309"/>
      <c r="E173" s="93"/>
      <c r="G173" s="287"/>
      <c r="H173" s="93"/>
      <c r="I173" s="287"/>
      <c r="J173" s="287"/>
      <c r="K173" s="287"/>
      <c r="L173" s="95"/>
      <c r="M173" s="288"/>
      <c r="N173" s="95"/>
      <c r="O173" s="95"/>
      <c r="S173" s="122"/>
    </row>
    <row r="174" spans="2:19" s="53" customFormat="1" ht="25.5" customHeight="1">
      <c r="B174" s="96"/>
      <c r="C174" s="309"/>
      <c r="E174" s="93"/>
      <c r="G174" s="287"/>
      <c r="H174" s="93"/>
      <c r="I174" s="287"/>
      <c r="J174" s="287"/>
      <c r="K174" s="287"/>
      <c r="L174" s="95"/>
      <c r="M174" s="288"/>
      <c r="N174" s="95"/>
      <c r="O174" s="95"/>
      <c r="S174" s="122"/>
    </row>
    <row r="175" spans="2:19" s="53" customFormat="1" ht="25.5" customHeight="1">
      <c r="B175" s="96"/>
      <c r="C175" s="309"/>
      <c r="E175" s="93"/>
      <c r="G175" s="287"/>
      <c r="H175" s="93"/>
      <c r="I175" s="287"/>
      <c r="J175" s="287"/>
      <c r="K175" s="287"/>
      <c r="L175" s="95"/>
      <c r="M175" s="288"/>
      <c r="N175" s="95"/>
      <c r="O175" s="95"/>
      <c r="S175" s="122"/>
    </row>
    <row r="176" spans="2:19" s="53" customFormat="1" ht="25.5" customHeight="1">
      <c r="B176" s="96"/>
      <c r="C176" s="309"/>
      <c r="E176" s="93"/>
      <c r="G176" s="287"/>
      <c r="H176" s="93"/>
      <c r="I176" s="287"/>
      <c r="J176" s="287"/>
      <c r="K176" s="287"/>
      <c r="L176" s="95"/>
      <c r="M176" s="288"/>
      <c r="N176" s="95"/>
      <c r="O176" s="95"/>
      <c r="S176" s="122"/>
    </row>
    <row r="177" spans="2:19" s="53" customFormat="1" ht="25.5" customHeight="1">
      <c r="B177" s="96"/>
      <c r="C177" s="309"/>
      <c r="E177" s="93"/>
      <c r="G177" s="287"/>
      <c r="H177" s="93"/>
      <c r="I177" s="287"/>
      <c r="J177" s="287"/>
      <c r="K177" s="287"/>
      <c r="L177" s="95"/>
      <c r="M177" s="288"/>
      <c r="N177" s="95"/>
      <c r="O177" s="95"/>
      <c r="S177" s="122"/>
    </row>
    <row r="178" spans="2:19" s="53" customFormat="1" ht="25.5" customHeight="1">
      <c r="B178" s="96"/>
      <c r="C178" s="309"/>
      <c r="E178" s="93"/>
      <c r="G178" s="287"/>
      <c r="H178" s="93"/>
      <c r="I178" s="287"/>
      <c r="J178" s="287"/>
      <c r="K178" s="287"/>
      <c r="L178" s="95"/>
      <c r="M178" s="288"/>
      <c r="N178" s="95"/>
      <c r="O178" s="95"/>
      <c r="S178" s="122"/>
    </row>
    <row r="179" spans="2:19" s="53" customFormat="1" ht="25.5" customHeight="1">
      <c r="B179" s="96"/>
      <c r="C179" s="309"/>
      <c r="E179" s="93"/>
      <c r="G179" s="287"/>
      <c r="H179" s="93"/>
      <c r="I179" s="287"/>
      <c r="J179" s="287"/>
      <c r="K179" s="287"/>
      <c r="L179" s="95"/>
      <c r="M179" s="288"/>
      <c r="N179" s="95"/>
      <c r="O179" s="95"/>
      <c r="S179" s="122"/>
    </row>
    <row r="180" spans="2:19" s="53" customFormat="1" ht="25.5" customHeight="1">
      <c r="B180" s="96"/>
      <c r="C180" s="309"/>
      <c r="E180" s="93"/>
      <c r="G180" s="287"/>
      <c r="H180" s="93"/>
      <c r="I180" s="287"/>
      <c r="J180" s="287"/>
      <c r="K180" s="287"/>
      <c r="L180" s="95"/>
      <c r="M180" s="288"/>
      <c r="N180" s="95"/>
      <c r="O180" s="95"/>
      <c r="S180" s="122"/>
    </row>
    <row r="181" spans="2:19" s="53" customFormat="1" ht="25.5" customHeight="1">
      <c r="B181" s="96"/>
      <c r="C181" s="309"/>
      <c r="E181" s="93"/>
      <c r="G181" s="287"/>
      <c r="H181" s="93"/>
      <c r="I181" s="287"/>
      <c r="J181" s="287"/>
      <c r="K181" s="287"/>
      <c r="L181" s="95"/>
      <c r="M181" s="288"/>
      <c r="N181" s="95"/>
      <c r="O181" s="95"/>
      <c r="S181" s="122"/>
    </row>
    <row r="182" spans="2:19" s="53" customFormat="1" ht="25.5" customHeight="1">
      <c r="B182" s="96"/>
      <c r="C182" s="309"/>
      <c r="E182" s="93"/>
      <c r="G182" s="287"/>
      <c r="H182" s="93"/>
      <c r="I182" s="287"/>
      <c r="J182" s="287"/>
      <c r="K182" s="287"/>
      <c r="L182" s="95"/>
      <c r="M182" s="288"/>
      <c r="N182" s="95"/>
      <c r="O182" s="95"/>
      <c r="S182" s="122"/>
    </row>
    <row r="183" spans="2:19" s="53" customFormat="1" ht="25.5" customHeight="1">
      <c r="B183" s="96"/>
      <c r="C183" s="309"/>
      <c r="E183" s="93"/>
      <c r="G183" s="287"/>
      <c r="H183" s="93"/>
      <c r="I183" s="287"/>
      <c r="J183" s="287"/>
      <c r="K183" s="287"/>
      <c r="L183" s="95"/>
      <c r="M183" s="288"/>
      <c r="N183" s="95"/>
      <c r="O183" s="95"/>
      <c r="S183" s="122"/>
    </row>
    <row r="184" spans="2:19" s="53" customFormat="1" ht="25.5" customHeight="1">
      <c r="B184" s="96"/>
      <c r="C184" s="309"/>
      <c r="E184" s="93"/>
      <c r="G184" s="287"/>
      <c r="H184" s="93"/>
      <c r="I184" s="287"/>
      <c r="J184" s="287"/>
      <c r="K184" s="287"/>
      <c r="L184" s="95"/>
      <c r="M184" s="288"/>
      <c r="N184" s="95"/>
      <c r="O184" s="95"/>
      <c r="S184" s="122"/>
    </row>
    <row r="185" spans="2:19" s="53" customFormat="1" ht="25.5" customHeight="1">
      <c r="B185" s="96"/>
      <c r="C185" s="309"/>
      <c r="E185" s="93"/>
      <c r="G185" s="287"/>
      <c r="H185" s="93"/>
      <c r="I185" s="287"/>
      <c r="J185" s="287"/>
      <c r="K185" s="287"/>
      <c r="L185" s="95"/>
      <c r="M185" s="288"/>
      <c r="N185" s="95"/>
      <c r="O185" s="95"/>
      <c r="S185" s="122"/>
    </row>
    <row r="186" spans="2:19" s="53" customFormat="1" ht="25.5" customHeight="1">
      <c r="B186" s="96"/>
      <c r="C186" s="309"/>
      <c r="E186" s="93"/>
      <c r="G186" s="287"/>
      <c r="H186" s="93"/>
      <c r="I186" s="287"/>
      <c r="J186" s="287"/>
      <c r="K186" s="287"/>
      <c r="L186" s="95"/>
      <c r="M186" s="288"/>
      <c r="N186" s="95"/>
      <c r="O186" s="95"/>
      <c r="S186" s="122"/>
    </row>
    <row r="187" spans="2:19" s="53" customFormat="1" ht="25.5" customHeight="1">
      <c r="B187" s="96"/>
      <c r="C187" s="309"/>
      <c r="E187" s="93"/>
      <c r="G187" s="287"/>
      <c r="H187" s="93"/>
      <c r="I187" s="287"/>
      <c r="J187" s="287"/>
      <c r="K187" s="287"/>
      <c r="L187" s="95"/>
      <c r="M187" s="288"/>
      <c r="N187" s="95"/>
      <c r="O187" s="95"/>
      <c r="S187" s="122"/>
    </row>
    <row r="188" spans="2:19" s="53" customFormat="1" ht="25.5" customHeight="1">
      <c r="B188" s="96"/>
      <c r="C188" s="309"/>
      <c r="E188" s="93"/>
      <c r="G188" s="287"/>
      <c r="H188" s="93"/>
      <c r="I188" s="287"/>
      <c r="J188" s="287"/>
      <c r="K188" s="287"/>
      <c r="L188" s="95"/>
      <c r="M188" s="288"/>
      <c r="N188" s="95"/>
      <c r="O188" s="95"/>
      <c r="S188" s="122"/>
    </row>
    <row r="189" spans="2:19" s="53" customFormat="1" ht="25.5" customHeight="1">
      <c r="B189" s="96"/>
      <c r="C189" s="309"/>
      <c r="E189" s="93"/>
      <c r="G189" s="287"/>
      <c r="H189" s="93"/>
      <c r="I189" s="287"/>
      <c r="J189" s="287"/>
      <c r="K189" s="287"/>
      <c r="L189" s="95"/>
      <c r="M189" s="288"/>
      <c r="N189" s="95"/>
      <c r="O189" s="95"/>
      <c r="S189" s="122"/>
    </row>
    <row r="190" spans="2:19" s="53" customFormat="1" ht="25.5" customHeight="1">
      <c r="B190" s="96"/>
      <c r="C190" s="309"/>
      <c r="E190" s="93"/>
      <c r="G190" s="287"/>
      <c r="H190" s="93"/>
      <c r="I190" s="287"/>
      <c r="J190" s="287"/>
      <c r="K190" s="287"/>
      <c r="L190" s="95"/>
      <c r="M190" s="288"/>
      <c r="N190" s="95"/>
      <c r="O190" s="95"/>
      <c r="S190" s="122"/>
    </row>
    <row r="191" spans="2:19" s="53" customFormat="1" ht="25.5" customHeight="1">
      <c r="B191" s="96"/>
      <c r="C191" s="309"/>
      <c r="E191" s="93"/>
      <c r="G191" s="287"/>
      <c r="H191" s="93"/>
      <c r="I191" s="287"/>
      <c r="J191" s="287"/>
      <c r="K191" s="287"/>
      <c r="L191" s="95"/>
      <c r="M191" s="288"/>
      <c r="N191" s="95"/>
      <c r="O191" s="95"/>
      <c r="S191" s="122"/>
    </row>
    <row r="192" spans="2:19" s="53" customFormat="1" ht="25.5" customHeight="1">
      <c r="B192" s="96"/>
      <c r="C192" s="309"/>
      <c r="E192" s="93"/>
      <c r="G192" s="287"/>
      <c r="H192" s="93"/>
      <c r="I192" s="287"/>
      <c r="J192" s="287"/>
      <c r="K192" s="287"/>
      <c r="L192" s="95"/>
      <c r="M192" s="288"/>
      <c r="N192" s="95"/>
      <c r="O192" s="95"/>
      <c r="S192" s="122"/>
    </row>
    <row r="193" spans="1:19" s="53" customFormat="1" ht="25.5" customHeight="1">
      <c r="B193" s="96"/>
      <c r="C193" s="309"/>
      <c r="E193" s="93"/>
      <c r="G193" s="287"/>
      <c r="H193" s="93"/>
      <c r="I193" s="287"/>
      <c r="J193" s="287"/>
      <c r="K193" s="287"/>
      <c r="L193" s="95"/>
      <c r="M193" s="288"/>
      <c r="N193" s="95"/>
      <c r="O193" s="95"/>
      <c r="S193" s="122"/>
    </row>
    <row r="194" spans="1:19" s="53" customFormat="1" ht="25.5" customHeight="1">
      <c r="B194" s="96"/>
      <c r="C194" s="309"/>
      <c r="E194" s="93"/>
      <c r="G194" s="287"/>
      <c r="H194" s="93"/>
      <c r="I194" s="287"/>
      <c r="J194" s="287"/>
      <c r="K194" s="287"/>
      <c r="L194" s="95"/>
      <c r="M194" s="288"/>
      <c r="N194" s="95"/>
      <c r="O194" s="95"/>
      <c r="S194" s="122"/>
    </row>
    <row r="195" spans="1:19" s="53" customFormat="1" ht="25.5" customHeight="1">
      <c r="B195" s="96"/>
      <c r="C195" s="309"/>
      <c r="E195" s="93"/>
      <c r="G195" s="287"/>
      <c r="H195" s="93"/>
      <c r="I195" s="287"/>
      <c r="J195" s="287"/>
      <c r="K195" s="287"/>
      <c r="L195" s="95"/>
      <c r="M195" s="288"/>
      <c r="N195" s="95"/>
      <c r="O195" s="95"/>
      <c r="S195" s="122"/>
    </row>
    <row r="196" spans="1:19" s="53" customFormat="1" ht="25.5" customHeight="1">
      <c r="B196" s="96"/>
      <c r="C196" s="309"/>
      <c r="E196" s="93"/>
      <c r="G196" s="287"/>
      <c r="H196" s="93"/>
      <c r="I196" s="287"/>
      <c r="J196" s="287"/>
      <c r="K196" s="287"/>
      <c r="L196" s="95"/>
      <c r="M196" s="288"/>
      <c r="N196" s="95"/>
      <c r="O196" s="95"/>
      <c r="S196" s="122"/>
    </row>
    <row r="197" spans="1:19" s="53" customFormat="1" ht="25.5" customHeight="1">
      <c r="A197" s="54"/>
      <c r="B197" s="55"/>
      <c r="C197" s="308"/>
      <c r="D197" s="54"/>
      <c r="E197" s="61"/>
      <c r="F197" s="54"/>
      <c r="G197" s="56"/>
      <c r="H197" s="61"/>
      <c r="I197" s="56"/>
      <c r="J197" s="56"/>
      <c r="K197" s="56"/>
      <c r="L197" s="95"/>
      <c r="M197" s="288"/>
      <c r="N197" s="95"/>
      <c r="O197" s="95"/>
      <c r="S197" s="122"/>
    </row>
    <row r="198" spans="1:19" s="53" customFormat="1" ht="25.5" customHeight="1">
      <c r="A198" s="54"/>
      <c r="B198" s="55"/>
      <c r="C198" s="308"/>
      <c r="D198" s="54"/>
      <c r="E198" s="61"/>
      <c r="F198" s="54"/>
      <c r="G198" s="56"/>
      <c r="H198" s="61"/>
      <c r="I198" s="56"/>
      <c r="J198" s="56"/>
      <c r="K198" s="56"/>
      <c r="L198" s="95"/>
      <c r="M198" s="288"/>
      <c r="N198" s="95"/>
      <c r="O198" s="95"/>
      <c r="S198" s="122"/>
    </row>
    <row r="201" spans="1:19" ht="25.5" customHeight="1">
      <c r="S201" s="123">
        <f>SUBTOTAL(9,S13:S89)</f>
        <v>2442.84</v>
      </c>
    </row>
  </sheetData>
  <autoFilter ref="Q1:S198">
    <filterColumn colId="0"/>
  </autoFilter>
  <mergeCells count="13">
    <mergeCell ref="A1:M1"/>
    <mergeCell ref="L8:M8"/>
    <mergeCell ref="D7:E7"/>
    <mergeCell ref="G7:H7"/>
    <mergeCell ref="I7:J7"/>
    <mergeCell ref="Q8:S8"/>
    <mergeCell ref="J167:L167"/>
    <mergeCell ref="N8:O8"/>
    <mergeCell ref="A110:C110"/>
    <mergeCell ref="D8:E8"/>
    <mergeCell ref="G8:H8"/>
    <mergeCell ref="I8:J8"/>
    <mergeCell ref="J166:L166"/>
  </mergeCells>
  <pageMargins left="0.2" right="0.2" top="0.75" bottom="0.28999999999999998" header="0.3" footer="0.3"/>
  <pageSetup paperSize="9" scale="50" orientation="portrait" verticalDpi="0" r:id="rId1"/>
  <rowBreaks count="1" manualBreakCount="1">
    <brk id="57" max="18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BQ63"/>
  <sheetViews>
    <sheetView showGridLines="0" topLeftCell="A49" zoomScale="75" zoomScaleNormal="75" workbookViewId="0">
      <selection activeCell="AK49" sqref="AK49"/>
    </sheetView>
  </sheetViews>
  <sheetFormatPr defaultRowHeight="24" customHeight="1"/>
  <cols>
    <col min="1" max="1" width="29.140625" customWidth="1"/>
    <col min="2" max="2" width="9.140625" hidden="1" customWidth="1"/>
    <col min="3" max="3" width="9.140625" customWidth="1"/>
    <col min="4" max="4" width="11.140625" customWidth="1"/>
    <col min="5" max="10" width="9.140625" hidden="1" customWidth="1"/>
    <col min="11" max="12" width="9.140625" customWidth="1"/>
    <col min="13" max="36" width="9.140625" hidden="1" customWidth="1"/>
    <col min="37" max="38" width="9.140625" customWidth="1"/>
    <col min="39" max="40" width="9.140625" hidden="1" customWidth="1"/>
    <col min="41" max="42" width="9.140625" customWidth="1"/>
    <col min="43" max="54" width="9.140625" hidden="1" customWidth="1"/>
    <col min="55" max="56" width="0" hidden="1" customWidth="1"/>
    <col min="57" max="64" width="9.140625" hidden="1" customWidth="1"/>
  </cols>
  <sheetData>
    <row r="1" spans="1:69" s="70" customFormat="1" ht="24" customHeight="1" thickBot="1">
      <c r="A1" s="731" t="s">
        <v>1176</v>
      </c>
      <c r="B1" s="731"/>
      <c r="C1" s="731"/>
      <c r="D1" s="731"/>
      <c r="E1" s="731"/>
      <c r="H1" s="120"/>
    </row>
    <row r="2" spans="1:69" s="70" customFormat="1" ht="24" customHeight="1">
      <c r="A2" s="71"/>
      <c r="B2" s="72"/>
      <c r="C2" s="71"/>
      <c r="D2" s="71"/>
      <c r="E2" s="73"/>
      <c r="H2" s="120"/>
    </row>
    <row r="3" spans="1:69" s="114" customFormat="1" ht="24" customHeight="1">
      <c r="A3" s="81" t="s">
        <v>40</v>
      </c>
      <c r="B3" s="1340" t="s">
        <v>69</v>
      </c>
      <c r="C3" s="1340"/>
      <c r="D3" s="1340"/>
      <c r="E3" s="1340"/>
      <c r="F3" s="1340"/>
      <c r="G3" s="1340"/>
      <c r="H3" s="1340"/>
    </row>
    <row r="4" spans="1:69" s="114" customFormat="1" ht="24" customHeight="1">
      <c r="A4" s="82" t="s">
        <v>30</v>
      </c>
      <c r="B4" s="1341">
        <f>+'K-LUNCH &amp; K DINNER'!B4</f>
        <v>41579</v>
      </c>
      <c r="C4" s="1341"/>
      <c r="D4" s="1341"/>
      <c r="E4" s="1341"/>
      <c r="F4" s="1341"/>
      <c r="G4" s="1341"/>
      <c r="H4" s="1341"/>
    </row>
    <row r="5" spans="1:69" ht="24" customHeight="1">
      <c r="A5" s="730"/>
      <c r="B5" s="730"/>
      <c r="C5" s="730"/>
      <c r="D5" s="730"/>
      <c r="E5" s="730"/>
      <c r="F5" s="242"/>
      <c r="G5" s="242"/>
      <c r="H5" s="242"/>
      <c r="I5" s="242"/>
      <c r="J5" s="242"/>
      <c r="K5" s="242"/>
      <c r="L5" s="242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</row>
    <row r="6" spans="1:69" ht="24" customHeight="1" thickBot="1">
      <c r="A6" s="243"/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4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</row>
    <row r="7" spans="1:69" ht="24" customHeight="1" thickBot="1">
      <c r="A7" s="245" t="s">
        <v>32</v>
      </c>
      <c r="B7" s="246" t="s">
        <v>42</v>
      </c>
      <c r="C7" s="1342">
        <v>1</v>
      </c>
      <c r="D7" s="1342"/>
      <c r="E7" s="1342">
        <f>+C7+1</f>
        <v>2</v>
      </c>
      <c r="F7" s="1342"/>
      <c r="G7" s="1342">
        <f>+E7+1</f>
        <v>3</v>
      </c>
      <c r="H7" s="1342"/>
      <c r="I7" s="1342">
        <f>+G7+1</f>
        <v>4</v>
      </c>
      <c r="J7" s="1342"/>
      <c r="K7" s="1342">
        <f>+I7+1</f>
        <v>5</v>
      </c>
      <c r="L7" s="1342"/>
      <c r="M7" s="1342">
        <f>+K7+1</f>
        <v>6</v>
      </c>
      <c r="N7" s="1342"/>
      <c r="O7" s="1342">
        <f>+M7+1</f>
        <v>7</v>
      </c>
      <c r="P7" s="1342"/>
      <c r="Q7" s="1342">
        <f>+O7+1</f>
        <v>8</v>
      </c>
      <c r="R7" s="1342"/>
      <c r="S7" s="1342">
        <f>+Q7+1</f>
        <v>9</v>
      </c>
      <c r="T7" s="1342"/>
      <c r="U7" s="1342">
        <f>+S7+1</f>
        <v>10</v>
      </c>
      <c r="V7" s="1342"/>
      <c r="W7" s="1342">
        <f>+U7+1</f>
        <v>11</v>
      </c>
      <c r="X7" s="1342"/>
      <c r="Y7" s="1342">
        <f>+W7+1</f>
        <v>12</v>
      </c>
      <c r="Z7" s="1342"/>
      <c r="AA7" s="1342">
        <f>+Y7+1</f>
        <v>13</v>
      </c>
      <c r="AB7" s="1342"/>
      <c r="AC7" s="1342">
        <f>+AA7+1</f>
        <v>14</v>
      </c>
      <c r="AD7" s="1342"/>
      <c r="AE7" s="1342">
        <f>+AC7+1</f>
        <v>15</v>
      </c>
      <c r="AF7" s="1342"/>
      <c r="AG7" s="1342">
        <f>+AE7+1</f>
        <v>16</v>
      </c>
      <c r="AH7" s="1342"/>
      <c r="AI7" s="1342">
        <f>+AG7+1</f>
        <v>17</v>
      </c>
      <c r="AJ7" s="1342"/>
      <c r="AK7" s="1342">
        <f>+AI7+1</f>
        <v>18</v>
      </c>
      <c r="AL7" s="1342"/>
      <c r="AM7" s="1342">
        <f>+AK7+1</f>
        <v>19</v>
      </c>
      <c r="AN7" s="1342"/>
      <c r="AO7" s="1342">
        <f>+AM7+1</f>
        <v>20</v>
      </c>
      <c r="AP7" s="1342"/>
      <c r="AQ7" s="1343">
        <f>+AO7+1</f>
        <v>21</v>
      </c>
      <c r="AR7" s="1344"/>
      <c r="AS7" s="1343">
        <f>+AQ7+1</f>
        <v>22</v>
      </c>
      <c r="AT7" s="1344"/>
      <c r="AU7" s="1343">
        <f>+AS7+1</f>
        <v>23</v>
      </c>
      <c r="AV7" s="1344"/>
      <c r="AW7" s="1342">
        <f>+AU7+1</f>
        <v>24</v>
      </c>
      <c r="AX7" s="1342"/>
      <c r="AY7" s="1342">
        <f>+AW7+1</f>
        <v>25</v>
      </c>
      <c r="AZ7" s="1342"/>
      <c r="BA7" s="1342">
        <f>+AY7+1</f>
        <v>26</v>
      </c>
      <c r="BB7" s="1342"/>
      <c r="BC7" s="1342">
        <f>+BA7+1</f>
        <v>27</v>
      </c>
      <c r="BD7" s="1342"/>
      <c r="BE7" s="1342">
        <f>+BC7+1</f>
        <v>28</v>
      </c>
      <c r="BF7" s="1342"/>
      <c r="BG7" s="1342">
        <f>+BE7+1</f>
        <v>29</v>
      </c>
      <c r="BH7" s="1342"/>
      <c r="BI7" s="1342">
        <f>+BG7+1</f>
        <v>30</v>
      </c>
      <c r="BJ7" s="1342"/>
      <c r="BK7" s="1342">
        <f>+BI7+1</f>
        <v>31</v>
      </c>
      <c r="BL7" s="1342"/>
      <c r="BM7" s="247"/>
      <c r="BN7" s="248" t="s">
        <v>19</v>
      </c>
      <c r="BO7" s="249" t="s">
        <v>19</v>
      </c>
      <c r="BP7" s="250" t="s">
        <v>363</v>
      </c>
      <c r="BQ7" s="251"/>
    </row>
    <row r="8" spans="1:69" ht="24" customHeight="1" thickBot="1">
      <c r="A8" s="252"/>
      <c r="B8" s="253" t="s">
        <v>35</v>
      </c>
      <c r="C8" s="254" t="s">
        <v>36</v>
      </c>
      <c r="D8" s="255" t="s">
        <v>35</v>
      </c>
      <c r="E8" s="254" t="s">
        <v>36</v>
      </c>
      <c r="F8" s="255" t="s">
        <v>35</v>
      </c>
      <c r="G8" s="254" t="s">
        <v>36</v>
      </c>
      <c r="H8" s="255" t="s">
        <v>35</v>
      </c>
      <c r="I8" s="254" t="s">
        <v>36</v>
      </c>
      <c r="J8" s="255" t="s">
        <v>35</v>
      </c>
      <c r="K8" s="254" t="s">
        <v>36</v>
      </c>
      <c r="L8" s="255" t="s">
        <v>35</v>
      </c>
      <c r="M8" s="254" t="s">
        <v>36</v>
      </c>
      <c r="N8" s="255" t="s">
        <v>35</v>
      </c>
      <c r="O8" s="254" t="s">
        <v>36</v>
      </c>
      <c r="P8" s="255" t="s">
        <v>35</v>
      </c>
      <c r="Q8" s="254" t="s">
        <v>36</v>
      </c>
      <c r="R8" s="255" t="s">
        <v>35</v>
      </c>
      <c r="S8" s="254" t="s">
        <v>36</v>
      </c>
      <c r="T8" s="255" t="s">
        <v>35</v>
      </c>
      <c r="U8" s="254" t="s">
        <v>36</v>
      </c>
      <c r="V8" s="255" t="s">
        <v>35</v>
      </c>
      <c r="W8" s="254" t="s">
        <v>36</v>
      </c>
      <c r="X8" s="255" t="s">
        <v>35</v>
      </c>
      <c r="Y8" s="254" t="s">
        <v>36</v>
      </c>
      <c r="Z8" s="255" t="s">
        <v>35</v>
      </c>
      <c r="AA8" s="254" t="s">
        <v>36</v>
      </c>
      <c r="AB8" s="255" t="s">
        <v>35</v>
      </c>
      <c r="AC8" s="254" t="s">
        <v>36</v>
      </c>
      <c r="AD8" s="255" t="s">
        <v>35</v>
      </c>
      <c r="AE8" s="254" t="s">
        <v>36</v>
      </c>
      <c r="AF8" s="255" t="s">
        <v>35</v>
      </c>
      <c r="AG8" s="254" t="s">
        <v>36</v>
      </c>
      <c r="AH8" s="255" t="s">
        <v>35</v>
      </c>
      <c r="AI8" s="254" t="s">
        <v>36</v>
      </c>
      <c r="AJ8" s="255" t="s">
        <v>35</v>
      </c>
      <c r="AK8" s="254" t="s">
        <v>36</v>
      </c>
      <c r="AL8" s="255" t="s">
        <v>35</v>
      </c>
      <c r="AM8" s="254" t="s">
        <v>36</v>
      </c>
      <c r="AN8" s="255" t="s">
        <v>35</v>
      </c>
      <c r="AO8" s="254" t="s">
        <v>36</v>
      </c>
      <c r="AP8" s="255" t="s">
        <v>35</v>
      </c>
      <c r="AQ8" s="254" t="s">
        <v>36</v>
      </c>
      <c r="AR8" s="255" t="s">
        <v>35</v>
      </c>
      <c r="AS8" s="254" t="s">
        <v>36</v>
      </c>
      <c r="AT8" s="255" t="s">
        <v>35</v>
      </c>
      <c r="AU8" s="254" t="s">
        <v>36</v>
      </c>
      <c r="AV8" s="255" t="s">
        <v>35</v>
      </c>
      <c r="AW8" s="254" t="s">
        <v>36</v>
      </c>
      <c r="AX8" s="255" t="s">
        <v>35</v>
      </c>
      <c r="AY8" s="254" t="s">
        <v>36</v>
      </c>
      <c r="AZ8" s="255" t="s">
        <v>35</v>
      </c>
      <c r="BA8" s="254" t="s">
        <v>36</v>
      </c>
      <c r="BB8" s="255" t="s">
        <v>35</v>
      </c>
      <c r="BC8" s="254" t="s">
        <v>36</v>
      </c>
      <c r="BD8" s="255" t="s">
        <v>35</v>
      </c>
      <c r="BE8" s="254" t="s">
        <v>36</v>
      </c>
      <c r="BF8" s="255" t="s">
        <v>35</v>
      </c>
      <c r="BG8" s="254" t="s">
        <v>36</v>
      </c>
      <c r="BH8" s="255" t="s">
        <v>35</v>
      </c>
      <c r="BI8" s="254" t="s">
        <v>36</v>
      </c>
      <c r="BJ8" s="255" t="s">
        <v>35</v>
      </c>
      <c r="BK8" s="254" t="s">
        <v>36</v>
      </c>
      <c r="BL8" s="255" t="s">
        <v>35</v>
      </c>
      <c r="BM8" s="256"/>
      <c r="BN8" s="257" t="s">
        <v>36</v>
      </c>
      <c r="BO8" s="254" t="s">
        <v>35</v>
      </c>
      <c r="BP8" s="258"/>
      <c r="BQ8" s="243"/>
    </row>
    <row r="9" spans="1:69" ht="24" customHeight="1" thickBot="1">
      <c r="A9" s="259" t="s">
        <v>264</v>
      </c>
      <c r="B9" s="260">
        <v>1</v>
      </c>
      <c r="C9" s="261">
        <v>0</v>
      </c>
      <c r="D9" s="262">
        <f t="shared" ref="D9:D60" si="0">C9*B9</f>
        <v>0</v>
      </c>
      <c r="E9" s="261">
        <v>0</v>
      </c>
      <c r="F9" s="262">
        <f t="shared" ref="F9:F52" si="1">E9*B9</f>
        <v>0</v>
      </c>
      <c r="G9" s="261">
        <v>0</v>
      </c>
      <c r="H9" s="262">
        <f t="shared" ref="H9:H60" si="2">G9*B9</f>
        <v>0</v>
      </c>
      <c r="I9" s="261">
        <v>0</v>
      </c>
      <c r="J9" s="262">
        <f t="shared" ref="J9:J52" si="3">I9*B9</f>
        <v>0</v>
      </c>
      <c r="K9" s="261">
        <v>0</v>
      </c>
      <c r="L9" s="262">
        <f t="shared" ref="L9:L60" si="4">K9*B9</f>
        <v>0</v>
      </c>
      <c r="M9" s="261">
        <v>0</v>
      </c>
      <c r="N9" s="262">
        <f t="shared" ref="N9:N54" si="5">M9*B9</f>
        <v>0</v>
      </c>
      <c r="O9" s="261">
        <v>0</v>
      </c>
      <c r="P9" s="262">
        <f t="shared" ref="P9:P60" si="6">O9*B9</f>
        <v>0</v>
      </c>
      <c r="Q9" s="261">
        <v>0</v>
      </c>
      <c r="R9" s="262">
        <f t="shared" ref="R9:R60" si="7">Q9*B9</f>
        <v>0</v>
      </c>
      <c r="S9" s="261">
        <v>0</v>
      </c>
      <c r="T9" s="262">
        <f t="shared" ref="T9:T46" si="8">S9*B9</f>
        <v>0</v>
      </c>
      <c r="U9" s="261">
        <v>0</v>
      </c>
      <c r="V9" s="262">
        <f t="shared" ref="V9:V60" si="9">U9*B9</f>
        <v>0</v>
      </c>
      <c r="W9" s="261">
        <v>0</v>
      </c>
      <c r="X9" s="262">
        <f t="shared" ref="X9:X60" si="10">W9*B9</f>
        <v>0</v>
      </c>
      <c r="Y9" s="261">
        <v>0</v>
      </c>
      <c r="Z9" s="262">
        <f t="shared" ref="Z9:Z60" si="11">Y9*B9</f>
        <v>0</v>
      </c>
      <c r="AA9" s="261">
        <v>0</v>
      </c>
      <c r="AB9" s="262">
        <f t="shared" ref="AB9:AB60" si="12">AA9*B9</f>
        <v>0</v>
      </c>
      <c r="AC9" s="261">
        <v>0</v>
      </c>
      <c r="AD9" s="262">
        <f t="shared" ref="AD9:AD60" si="13">AC9*B9</f>
        <v>0</v>
      </c>
      <c r="AE9" s="261">
        <v>0</v>
      </c>
      <c r="AF9" s="262">
        <f t="shared" ref="AF9:AF60" si="14">AE9*B9</f>
        <v>0</v>
      </c>
      <c r="AG9" s="261">
        <v>0</v>
      </c>
      <c r="AH9" s="262">
        <f t="shared" ref="AH9:AH60" si="15">AG9*B9</f>
        <v>0</v>
      </c>
      <c r="AI9" s="261">
        <v>0</v>
      </c>
      <c r="AJ9" s="262">
        <f t="shared" ref="AJ9:AJ60" si="16">AI9*B9</f>
        <v>0</v>
      </c>
      <c r="AK9" s="261">
        <v>0</v>
      </c>
      <c r="AL9" s="262">
        <f t="shared" ref="AL9:AL60" si="17">AK9*B9</f>
        <v>0</v>
      </c>
      <c r="AM9" s="261">
        <v>0</v>
      </c>
      <c r="AN9" s="262">
        <f t="shared" ref="AN9:AN60" si="18">AM9*B9</f>
        <v>0</v>
      </c>
      <c r="AO9" s="261">
        <v>0</v>
      </c>
      <c r="AP9" s="262">
        <f t="shared" ref="AP9:AP60" si="19">AO9*B9</f>
        <v>0</v>
      </c>
      <c r="AQ9" s="261">
        <v>0</v>
      </c>
      <c r="AR9" s="262">
        <f t="shared" ref="AR9:AR60" si="20">AQ9*B9</f>
        <v>0</v>
      </c>
      <c r="AS9" s="261">
        <v>0</v>
      </c>
      <c r="AT9" s="262">
        <f t="shared" ref="AT9:AT60" si="21">AS9*B9</f>
        <v>0</v>
      </c>
      <c r="AU9" s="261">
        <v>0</v>
      </c>
      <c r="AV9" s="262">
        <f t="shared" ref="AV9:AV60" si="22">AU9*B9</f>
        <v>0</v>
      </c>
      <c r="AW9" s="261">
        <v>0</v>
      </c>
      <c r="AX9" s="262">
        <f t="shared" ref="AX9:AX60" si="23">AW9*B9</f>
        <v>0</v>
      </c>
      <c r="AY9" s="261">
        <v>0</v>
      </c>
      <c r="AZ9" s="262">
        <f t="shared" ref="AZ9:AZ60" si="24">AY9*B9</f>
        <v>0</v>
      </c>
      <c r="BA9" s="261">
        <v>0</v>
      </c>
      <c r="BB9" s="262">
        <f t="shared" ref="BB9:BB60" si="25">BA9*B9</f>
        <v>0</v>
      </c>
      <c r="BC9" s="261">
        <v>0</v>
      </c>
      <c r="BD9" s="262">
        <f t="shared" ref="BD9:BD60" si="26">BC9*B9</f>
        <v>0</v>
      </c>
      <c r="BE9" s="261">
        <v>0</v>
      </c>
      <c r="BF9" s="262">
        <f t="shared" ref="BF9:BF60" si="27">BE9*B9</f>
        <v>0</v>
      </c>
      <c r="BG9" s="261">
        <v>0</v>
      </c>
      <c r="BH9" s="262">
        <f t="shared" ref="BH9:BH52" si="28">BG9*B9</f>
        <v>0</v>
      </c>
      <c r="BI9" s="261">
        <v>0</v>
      </c>
      <c r="BJ9" s="262">
        <f t="shared" ref="BJ9:BJ60" si="29">BI9*B9</f>
        <v>0</v>
      </c>
      <c r="BK9" s="261">
        <v>0</v>
      </c>
      <c r="BL9" s="262">
        <f t="shared" ref="BL9:BL60" si="30">BK9*B9</f>
        <v>0</v>
      </c>
      <c r="BM9" s="256"/>
      <c r="BN9" s="263">
        <f t="shared" ref="BN9:BN60" si="31">C9+E9+G9+I9+K9+M9+O9+Q9+S9+U9+W9+Y9+AA9+AC9+AE9+AG9+AI9+AK9+AM9+AO9+AQ9+AS9+AU9+AW9+AY9+BA9+BC9+BE9+BG9+BI9+BK9</f>
        <v>0</v>
      </c>
      <c r="BO9" s="264">
        <f t="shared" ref="BO9:BO60" si="32">BN9*B9</f>
        <v>0</v>
      </c>
      <c r="BP9" s="265"/>
      <c r="BQ9" s="266"/>
    </row>
    <row r="10" spans="1:69" ht="24" customHeight="1" thickBot="1">
      <c r="A10" s="259" t="s">
        <v>265</v>
      </c>
      <c r="B10" s="260">
        <v>1.5</v>
      </c>
      <c r="C10" s="261">
        <v>0</v>
      </c>
      <c r="D10" s="262">
        <f t="shared" si="0"/>
        <v>0</v>
      </c>
      <c r="E10" s="261">
        <v>0</v>
      </c>
      <c r="F10" s="262">
        <f t="shared" si="1"/>
        <v>0</v>
      </c>
      <c r="G10" s="261">
        <v>0</v>
      </c>
      <c r="H10" s="262">
        <f t="shared" si="2"/>
        <v>0</v>
      </c>
      <c r="I10" s="261">
        <v>0</v>
      </c>
      <c r="J10" s="262">
        <f t="shared" si="3"/>
        <v>0</v>
      </c>
      <c r="K10" s="261">
        <v>0</v>
      </c>
      <c r="L10" s="262">
        <f t="shared" si="4"/>
        <v>0</v>
      </c>
      <c r="M10" s="261">
        <v>0</v>
      </c>
      <c r="N10" s="262">
        <f t="shared" si="5"/>
        <v>0</v>
      </c>
      <c r="O10" s="261">
        <v>0</v>
      </c>
      <c r="P10" s="262">
        <f t="shared" si="6"/>
        <v>0</v>
      </c>
      <c r="Q10" s="267">
        <v>0</v>
      </c>
      <c r="R10" s="262">
        <f t="shared" si="7"/>
        <v>0</v>
      </c>
      <c r="S10" s="267">
        <v>0</v>
      </c>
      <c r="T10" s="262">
        <f t="shared" si="8"/>
        <v>0</v>
      </c>
      <c r="U10" s="267">
        <v>0</v>
      </c>
      <c r="V10" s="262">
        <f t="shared" si="9"/>
        <v>0</v>
      </c>
      <c r="W10" s="267">
        <v>0</v>
      </c>
      <c r="X10" s="262">
        <f t="shared" si="10"/>
        <v>0</v>
      </c>
      <c r="Y10" s="267">
        <v>0</v>
      </c>
      <c r="Z10" s="262">
        <f t="shared" si="11"/>
        <v>0</v>
      </c>
      <c r="AA10" s="267">
        <v>0</v>
      </c>
      <c r="AB10" s="262">
        <f t="shared" si="12"/>
        <v>0</v>
      </c>
      <c r="AC10" s="267">
        <v>0</v>
      </c>
      <c r="AD10" s="262">
        <f t="shared" si="13"/>
        <v>0</v>
      </c>
      <c r="AE10" s="267">
        <v>0</v>
      </c>
      <c r="AF10" s="262">
        <f t="shared" si="14"/>
        <v>0</v>
      </c>
      <c r="AG10" s="261">
        <v>0</v>
      </c>
      <c r="AH10" s="262">
        <f t="shared" si="15"/>
        <v>0</v>
      </c>
      <c r="AI10" s="261">
        <v>0</v>
      </c>
      <c r="AJ10" s="262">
        <f t="shared" si="16"/>
        <v>0</v>
      </c>
      <c r="AK10" s="261">
        <v>0</v>
      </c>
      <c r="AL10" s="262">
        <f t="shared" si="17"/>
        <v>0</v>
      </c>
      <c r="AM10" s="261">
        <v>0</v>
      </c>
      <c r="AN10" s="262">
        <f t="shared" si="18"/>
        <v>0</v>
      </c>
      <c r="AO10" s="261">
        <v>0</v>
      </c>
      <c r="AP10" s="262">
        <f t="shared" si="19"/>
        <v>0</v>
      </c>
      <c r="AQ10" s="261">
        <v>0</v>
      </c>
      <c r="AR10" s="262">
        <f t="shared" si="20"/>
        <v>0</v>
      </c>
      <c r="AS10" s="261">
        <v>0</v>
      </c>
      <c r="AT10" s="262">
        <f t="shared" si="21"/>
        <v>0</v>
      </c>
      <c r="AU10" s="267">
        <v>0</v>
      </c>
      <c r="AV10" s="262">
        <f t="shared" si="22"/>
        <v>0</v>
      </c>
      <c r="AW10" s="267">
        <v>0</v>
      </c>
      <c r="AX10" s="262">
        <f t="shared" si="23"/>
        <v>0</v>
      </c>
      <c r="AY10" s="267">
        <v>0</v>
      </c>
      <c r="AZ10" s="262">
        <f t="shared" si="24"/>
        <v>0</v>
      </c>
      <c r="BA10" s="267">
        <v>0</v>
      </c>
      <c r="BB10" s="262">
        <f t="shared" si="25"/>
        <v>0</v>
      </c>
      <c r="BC10" s="267">
        <v>0</v>
      </c>
      <c r="BD10" s="262">
        <f t="shared" si="26"/>
        <v>0</v>
      </c>
      <c r="BE10" s="267">
        <v>0</v>
      </c>
      <c r="BF10" s="262">
        <f t="shared" si="27"/>
        <v>0</v>
      </c>
      <c r="BG10" s="267">
        <v>0</v>
      </c>
      <c r="BH10" s="262">
        <f t="shared" si="28"/>
        <v>0</v>
      </c>
      <c r="BI10" s="267">
        <v>0</v>
      </c>
      <c r="BJ10" s="262">
        <f t="shared" si="29"/>
        <v>0</v>
      </c>
      <c r="BK10" s="267">
        <v>0</v>
      </c>
      <c r="BL10" s="262">
        <f t="shared" si="30"/>
        <v>0</v>
      </c>
      <c r="BM10" s="256"/>
      <c r="BN10" s="263">
        <f t="shared" si="31"/>
        <v>0</v>
      </c>
      <c r="BO10" s="264">
        <f t="shared" si="32"/>
        <v>0</v>
      </c>
      <c r="BP10" s="268"/>
      <c r="BQ10" s="266"/>
    </row>
    <row r="11" spans="1:69" ht="24" customHeight="1" thickBot="1">
      <c r="A11" s="271" t="s">
        <v>239</v>
      </c>
      <c r="B11" s="260">
        <v>9.9</v>
      </c>
      <c r="C11" s="267">
        <v>0</v>
      </c>
      <c r="D11" s="262">
        <f t="shared" ref="D11:D26" si="33">C11*B11</f>
        <v>0</v>
      </c>
      <c r="E11" s="267">
        <v>0</v>
      </c>
      <c r="F11" s="262">
        <f t="shared" ref="F11:F26" si="34">E11*B11</f>
        <v>0</v>
      </c>
      <c r="G11" s="267">
        <v>0</v>
      </c>
      <c r="H11" s="262">
        <f t="shared" ref="H11:H26" si="35">G11*B11</f>
        <v>0</v>
      </c>
      <c r="I11" s="261">
        <v>0</v>
      </c>
      <c r="J11" s="262">
        <f t="shared" ref="J11:J26" si="36">I11*B11</f>
        <v>0</v>
      </c>
      <c r="K11" s="267">
        <v>0</v>
      </c>
      <c r="L11" s="262">
        <f t="shared" ref="L11:L26" si="37">K11*B11</f>
        <v>0</v>
      </c>
      <c r="M11" s="261">
        <v>0</v>
      </c>
      <c r="N11" s="262">
        <f t="shared" ref="N11:N26" si="38">M11*B11</f>
        <v>0</v>
      </c>
      <c r="O11" s="261">
        <v>0</v>
      </c>
      <c r="P11" s="262">
        <f t="shared" ref="P11:P26" si="39">O11*B11</f>
        <v>0</v>
      </c>
      <c r="Q11" s="267">
        <v>0</v>
      </c>
      <c r="R11" s="262">
        <f t="shared" ref="R11:R26" si="40">Q11*B11</f>
        <v>0</v>
      </c>
      <c r="S11" s="267">
        <v>0</v>
      </c>
      <c r="T11" s="262">
        <f t="shared" ref="T11:T26" si="41">S11*B11</f>
        <v>0</v>
      </c>
      <c r="U11" s="267">
        <v>0</v>
      </c>
      <c r="V11" s="262">
        <f t="shared" ref="V11:V26" si="42">U11*B11</f>
        <v>0</v>
      </c>
      <c r="W11" s="267">
        <v>0</v>
      </c>
      <c r="X11" s="262">
        <f t="shared" ref="X11:X26" si="43">W11*B11</f>
        <v>0</v>
      </c>
      <c r="Y11" s="267">
        <v>0</v>
      </c>
      <c r="Z11" s="262">
        <f t="shared" ref="Z11:Z26" si="44">Y11*B11</f>
        <v>0</v>
      </c>
      <c r="AA11" s="267">
        <v>0</v>
      </c>
      <c r="AB11" s="262">
        <f t="shared" ref="AB11:AB26" si="45">AA11*B11</f>
        <v>0</v>
      </c>
      <c r="AC11" s="267">
        <v>0</v>
      </c>
      <c r="AD11" s="262">
        <f t="shared" ref="AD11:AD26" si="46">AC11*B11</f>
        <v>0</v>
      </c>
      <c r="AE11" s="267">
        <v>0</v>
      </c>
      <c r="AF11" s="262">
        <f t="shared" ref="AF11:AF26" si="47">AE11*B11</f>
        <v>0</v>
      </c>
      <c r="AG11" s="267">
        <v>0</v>
      </c>
      <c r="AH11" s="262">
        <f t="shared" ref="AH11:AH26" si="48">AG11*B11</f>
        <v>0</v>
      </c>
      <c r="AI11" s="267">
        <v>0</v>
      </c>
      <c r="AJ11" s="262">
        <f t="shared" ref="AJ11:AJ26" si="49">AI11*B11</f>
        <v>0</v>
      </c>
      <c r="AK11" s="267">
        <v>0</v>
      </c>
      <c r="AL11" s="262">
        <f t="shared" ref="AL11:AL26" si="50">AK11*B11</f>
        <v>0</v>
      </c>
      <c r="AM11" s="267">
        <v>0</v>
      </c>
      <c r="AN11" s="262">
        <f t="shared" ref="AN11:AN26" si="51">AM11*B11</f>
        <v>0</v>
      </c>
      <c r="AO11" s="267">
        <v>0</v>
      </c>
      <c r="AP11" s="262">
        <f t="shared" ref="AP11:AP26" si="52">AO11*B11</f>
        <v>0</v>
      </c>
      <c r="AQ11" s="267">
        <v>0</v>
      </c>
      <c r="AR11" s="262">
        <f t="shared" ref="AR11:AR26" si="53">AQ11*B11</f>
        <v>0</v>
      </c>
      <c r="AS11" s="267">
        <v>0</v>
      </c>
      <c r="AT11" s="262">
        <f t="shared" ref="AT11:AT26" si="54">AS11*B11</f>
        <v>0</v>
      </c>
      <c r="AU11" s="267">
        <v>0</v>
      </c>
      <c r="AV11" s="262">
        <f t="shared" ref="AV11:AV26" si="55">AU11*B11</f>
        <v>0</v>
      </c>
      <c r="AW11" s="267">
        <v>0</v>
      </c>
      <c r="AX11" s="262">
        <f t="shared" ref="AX11:AX26" si="56">AW11*B11</f>
        <v>0</v>
      </c>
      <c r="AY11" s="267">
        <v>0</v>
      </c>
      <c r="AZ11" s="262">
        <f t="shared" ref="AZ11:AZ26" si="57">AY11*B11</f>
        <v>0</v>
      </c>
      <c r="BA11" s="267">
        <v>0</v>
      </c>
      <c r="BB11" s="262">
        <f t="shared" ref="BB11:BB26" si="58">BA11*B11</f>
        <v>0</v>
      </c>
      <c r="BC11" s="267">
        <v>0</v>
      </c>
      <c r="BD11" s="262">
        <f t="shared" ref="BD11:BD26" si="59">BC11*B11</f>
        <v>0</v>
      </c>
      <c r="BE11" s="267">
        <v>0</v>
      </c>
      <c r="BF11" s="262">
        <f t="shared" ref="BF11:BF26" si="60">BE11*B11</f>
        <v>0</v>
      </c>
      <c r="BG11" s="267">
        <v>0</v>
      </c>
      <c r="BH11" s="262">
        <f t="shared" ref="BH11:BH26" si="61">BG11*B11</f>
        <v>0</v>
      </c>
      <c r="BI11" s="267">
        <v>0</v>
      </c>
      <c r="BJ11" s="262">
        <f t="shared" ref="BJ11:BJ26" si="62">BI11*B11</f>
        <v>0</v>
      </c>
      <c r="BK11" s="267">
        <v>0</v>
      </c>
      <c r="BL11" s="262">
        <f t="shared" ref="BL11:BL26" si="63">BK11*B11</f>
        <v>0</v>
      </c>
      <c r="BM11" s="256"/>
      <c r="BN11" s="263">
        <f t="shared" ref="BN11:BN26" si="64">C11+E11+G11+I11+K11+M11+O11+Q11+S11+U11+W11+Y11+AA11+AC11+AE11+AG11+AI11+AK11+AM11+AO11+AQ11+AS11+AU11+AW11+AY11+BA11+BC11+BE11+BG11+BI11+BK11</f>
        <v>0</v>
      </c>
      <c r="BO11" s="264">
        <f t="shared" ref="BO11:BO26" si="65">BN11*B11</f>
        <v>0</v>
      </c>
      <c r="BP11" s="270"/>
      <c r="BQ11" s="266"/>
    </row>
    <row r="12" spans="1:69" ht="24" customHeight="1" thickBot="1">
      <c r="A12" s="271" t="s">
        <v>141</v>
      </c>
      <c r="B12" s="260">
        <v>9.9</v>
      </c>
      <c r="C12" s="267">
        <v>0</v>
      </c>
      <c r="D12" s="262">
        <f t="shared" si="33"/>
        <v>0</v>
      </c>
      <c r="E12" s="267">
        <v>0</v>
      </c>
      <c r="F12" s="262">
        <f t="shared" si="34"/>
        <v>0</v>
      </c>
      <c r="G12" s="267">
        <v>0</v>
      </c>
      <c r="H12" s="262">
        <f t="shared" si="35"/>
        <v>0</v>
      </c>
      <c r="I12" s="261">
        <v>0</v>
      </c>
      <c r="J12" s="262">
        <f t="shared" si="36"/>
        <v>0</v>
      </c>
      <c r="K12" s="267">
        <v>0</v>
      </c>
      <c r="L12" s="262">
        <f t="shared" si="37"/>
        <v>0</v>
      </c>
      <c r="M12" s="261">
        <v>0</v>
      </c>
      <c r="N12" s="262">
        <f t="shared" si="38"/>
        <v>0</v>
      </c>
      <c r="O12" s="261">
        <v>0</v>
      </c>
      <c r="P12" s="262">
        <f t="shared" si="39"/>
        <v>0</v>
      </c>
      <c r="Q12" s="267">
        <v>0</v>
      </c>
      <c r="R12" s="262">
        <f t="shared" si="40"/>
        <v>0</v>
      </c>
      <c r="S12" s="267">
        <v>0</v>
      </c>
      <c r="T12" s="262">
        <f t="shared" si="41"/>
        <v>0</v>
      </c>
      <c r="U12" s="267">
        <v>0</v>
      </c>
      <c r="V12" s="262">
        <f t="shared" si="42"/>
        <v>0</v>
      </c>
      <c r="W12" s="267">
        <v>0</v>
      </c>
      <c r="X12" s="262">
        <f t="shared" si="43"/>
        <v>0</v>
      </c>
      <c r="Y12" s="267">
        <v>0</v>
      </c>
      <c r="Z12" s="262">
        <f t="shared" si="44"/>
        <v>0</v>
      </c>
      <c r="AA12" s="267">
        <v>0</v>
      </c>
      <c r="AB12" s="262">
        <f t="shared" si="45"/>
        <v>0</v>
      </c>
      <c r="AC12" s="267">
        <v>0</v>
      </c>
      <c r="AD12" s="262">
        <f t="shared" si="46"/>
        <v>0</v>
      </c>
      <c r="AE12" s="267">
        <v>0</v>
      </c>
      <c r="AF12" s="262">
        <f t="shared" si="47"/>
        <v>0</v>
      </c>
      <c r="AG12" s="267">
        <v>0</v>
      </c>
      <c r="AH12" s="262">
        <f t="shared" si="48"/>
        <v>0</v>
      </c>
      <c r="AI12" s="267">
        <v>0</v>
      </c>
      <c r="AJ12" s="262">
        <f t="shared" si="49"/>
        <v>0</v>
      </c>
      <c r="AK12" s="267">
        <v>0</v>
      </c>
      <c r="AL12" s="262">
        <f t="shared" si="50"/>
        <v>0</v>
      </c>
      <c r="AM12" s="267">
        <v>0</v>
      </c>
      <c r="AN12" s="262">
        <f t="shared" si="51"/>
        <v>0</v>
      </c>
      <c r="AO12" s="267">
        <v>0</v>
      </c>
      <c r="AP12" s="262">
        <f t="shared" si="52"/>
        <v>0</v>
      </c>
      <c r="AQ12" s="267">
        <v>0</v>
      </c>
      <c r="AR12" s="262">
        <f t="shared" si="53"/>
        <v>0</v>
      </c>
      <c r="AS12" s="267">
        <v>0</v>
      </c>
      <c r="AT12" s="262">
        <f t="shared" si="54"/>
        <v>0</v>
      </c>
      <c r="AU12" s="267">
        <v>0</v>
      </c>
      <c r="AV12" s="262">
        <f t="shared" si="55"/>
        <v>0</v>
      </c>
      <c r="AW12" s="267">
        <v>0</v>
      </c>
      <c r="AX12" s="262">
        <f t="shared" si="56"/>
        <v>0</v>
      </c>
      <c r="AY12" s="267">
        <v>0</v>
      </c>
      <c r="AZ12" s="262">
        <f t="shared" si="57"/>
        <v>0</v>
      </c>
      <c r="BA12" s="267">
        <v>0</v>
      </c>
      <c r="BB12" s="262">
        <f t="shared" si="58"/>
        <v>0</v>
      </c>
      <c r="BC12" s="267">
        <v>0</v>
      </c>
      <c r="BD12" s="262">
        <f t="shared" si="59"/>
        <v>0</v>
      </c>
      <c r="BE12" s="267">
        <v>0</v>
      </c>
      <c r="BF12" s="262">
        <f t="shared" si="60"/>
        <v>0</v>
      </c>
      <c r="BG12" s="267">
        <v>0</v>
      </c>
      <c r="BH12" s="262">
        <f t="shared" si="61"/>
        <v>0</v>
      </c>
      <c r="BI12" s="267">
        <v>0</v>
      </c>
      <c r="BJ12" s="262">
        <f t="shared" si="62"/>
        <v>0</v>
      </c>
      <c r="BK12" s="267">
        <v>0</v>
      </c>
      <c r="BL12" s="262">
        <f t="shared" si="63"/>
        <v>0</v>
      </c>
      <c r="BM12" s="256"/>
      <c r="BN12" s="263">
        <f t="shared" si="64"/>
        <v>0</v>
      </c>
      <c r="BO12" s="264">
        <f t="shared" si="65"/>
        <v>0</v>
      </c>
      <c r="BP12" s="270"/>
      <c r="BQ12" s="266"/>
    </row>
    <row r="13" spans="1:69" ht="24" customHeight="1" thickBot="1">
      <c r="A13" s="271" t="s">
        <v>240</v>
      </c>
      <c r="B13" s="260">
        <v>9.9</v>
      </c>
      <c r="C13" s="267">
        <v>0</v>
      </c>
      <c r="D13" s="262">
        <f t="shared" si="33"/>
        <v>0</v>
      </c>
      <c r="E13" s="267">
        <v>0</v>
      </c>
      <c r="F13" s="262">
        <f t="shared" si="34"/>
        <v>0</v>
      </c>
      <c r="G13" s="267">
        <v>0</v>
      </c>
      <c r="H13" s="262">
        <f t="shared" si="35"/>
        <v>0</v>
      </c>
      <c r="I13" s="261">
        <v>0</v>
      </c>
      <c r="J13" s="262">
        <f t="shared" si="36"/>
        <v>0</v>
      </c>
      <c r="K13" s="267">
        <v>0</v>
      </c>
      <c r="L13" s="262">
        <f t="shared" si="37"/>
        <v>0</v>
      </c>
      <c r="M13" s="261">
        <v>0</v>
      </c>
      <c r="N13" s="262">
        <f t="shared" si="38"/>
        <v>0</v>
      </c>
      <c r="O13" s="261">
        <v>0</v>
      </c>
      <c r="P13" s="262">
        <f t="shared" si="39"/>
        <v>0</v>
      </c>
      <c r="Q13" s="267">
        <v>0</v>
      </c>
      <c r="R13" s="262">
        <f t="shared" si="40"/>
        <v>0</v>
      </c>
      <c r="S13" s="267">
        <v>0</v>
      </c>
      <c r="T13" s="262">
        <f t="shared" si="41"/>
        <v>0</v>
      </c>
      <c r="U13" s="267">
        <v>0</v>
      </c>
      <c r="V13" s="262">
        <f t="shared" si="42"/>
        <v>0</v>
      </c>
      <c r="W13" s="267">
        <v>0</v>
      </c>
      <c r="X13" s="262">
        <f t="shared" si="43"/>
        <v>0</v>
      </c>
      <c r="Y13" s="267">
        <v>0</v>
      </c>
      <c r="Z13" s="262">
        <f t="shared" si="44"/>
        <v>0</v>
      </c>
      <c r="AA13" s="267">
        <v>0</v>
      </c>
      <c r="AB13" s="262">
        <f t="shared" si="45"/>
        <v>0</v>
      </c>
      <c r="AC13" s="267">
        <v>0</v>
      </c>
      <c r="AD13" s="262">
        <f t="shared" si="46"/>
        <v>0</v>
      </c>
      <c r="AE13" s="267">
        <v>0</v>
      </c>
      <c r="AF13" s="262">
        <f t="shared" si="47"/>
        <v>0</v>
      </c>
      <c r="AG13" s="267">
        <v>0</v>
      </c>
      <c r="AH13" s="262">
        <f t="shared" si="48"/>
        <v>0</v>
      </c>
      <c r="AI13" s="267">
        <v>0</v>
      </c>
      <c r="AJ13" s="262">
        <f t="shared" si="49"/>
        <v>0</v>
      </c>
      <c r="AK13" s="267">
        <v>0</v>
      </c>
      <c r="AL13" s="262">
        <f t="shared" si="50"/>
        <v>0</v>
      </c>
      <c r="AM13" s="267">
        <v>0</v>
      </c>
      <c r="AN13" s="262">
        <f t="shared" si="51"/>
        <v>0</v>
      </c>
      <c r="AO13" s="267">
        <v>0</v>
      </c>
      <c r="AP13" s="262">
        <f t="shared" si="52"/>
        <v>0</v>
      </c>
      <c r="AQ13" s="267">
        <v>0</v>
      </c>
      <c r="AR13" s="262">
        <f t="shared" si="53"/>
        <v>0</v>
      </c>
      <c r="AS13" s="267">
        <v>0</v>
      </c>
      <c r="AT13" s="262">
        <f t="shared" si="54"/>
        <v>0</v>
      </c>
      <c r="AU13" s="267">
        <v>0</v>
      </c>
      <c r="AV13" s="262">
        <f t="shared" si="55"/>
        <v>0</v>
      </c>
      <c r="AW13" s="267">
        <v>0</v>
      </c>
      <c r="AX13" s="262">
        <f t="shared" si="56"/>
        <v>0</v>
      </c>
      <c r="AY13" s="267">
        <v>0</v>
      </c>
      <c r="AZ13" s="262">
        <f t="shared" si="57"/>
        <v>0</v>
      </c>
      <c r="BA13" s="267">
        <v>0</v>
      </c>
      <c r="BB13" s="262">
        <f t="shared" si="58"/>
        <v>0</v>
      </c>
      <c r="BC13" s="267">
        <v>0</v>
      </c>
      <c r="BD13" s="262">
        <f t="shared" si="59"/>
        <v>0</v>
      </c>
      <c r="BE13" s="267">
        <v>0</v>
      </c>
      <c r="BF13" s="262">
        <f t="shared" si="60"/>
        <v>0</v>
      </c>
      <c r="BG13" s="267">
        <v>0</v>
      </c>
      <c r="BH13" s="262">
        <f t="shared" si="61"/>
        <v>0</v>
      </c>
      <c r="BI13" s="267">
        <v>0</v>
      </c>
      <c r="BJ13" s="262">
        <f t="shared" si="62"/>
        <v>0</v>
      </c>
      <c r="BK13" s="267">
        <v>0</v>
      </c>
      <c r="BL13" s="262">
        <f t="shared" si="63"/>
        <v>0</v>
      </c>
      <c r="BM13" s="256"/>
      <c r="BN13" s="263">
        <f t="shared" si="64"/>
        <v>0</v>
      </c>
      <c r="BO13" s="264">
        <f t="shared" si="65"/>
        <v>0</v>
      </c>
      <c r="BP13" s="270"/>
      <c r="BQ13" s="266"/>
    </row>
    <row r="14" spans="1:69" ht="24" customHeight="1" thickBot="1">
      <c r="A14" s="271" t="s">
        <v>142</v>
      </c>
      <c r="B14" s="260">
        <v>9.9</v>
      </c>
      <c r="C14" s="267">
        <v>0</v>
      </c>
      <c r="D14" s="262">
        <f t="shared" si="33"/>
        <v>0</v>
      </c>
      <c r="E14" s="267">
        <v>0</v>
      </c>
      <c r="F14" s="262">
        <f t="shared" si="34"/>
        <v>0</v>
      </c>
      <c r="G14" s="267">
        <v>0</v>
      </c>
      <c r="H14" s="262">
        <f t="shared" si="35"/>
        <v>0</v>
      </c>
      <c r="I14" s="261">
        <v>0</v>
      </c>
      <c r="J14" s="262">
        <f t="shared" si="36"/>
        <v>0</v>
      </c>
      <c r="K14" s="267">
        <v>0</v>
      </c>
      <c r="L14" s="262">
        <f t="shared" si="37"/>
        <v>0</v>
      </c>
      <c r="M14" s="261">
        <v>0</v>
      </c>
      <c r="N14" s="262">
        <f t="shared" si="38"/>
        <v>0</v>
      </c>
      <c r="O14" s="261">
        <v>0</v>
      </c>
      <c r="P14" s="262">
        <f t="shared" si="39"/>
        <v>0</v>
      </c>
      <c r="Q14" s="267">
        <v>0</v>
      </c>
      <c r="R14" s="262">
        <f t="shared" si="40"/>
        <v>0</v>
      </c>
      <c r="S14" s="267">
        <v>0</v>
      </c>
      <c r="T14" s="262">
        <f t="shared" si="41"/>
        <v>0</v>
      </c>
      <c r="U14" s="267">
        <v>0</v>
      </c>
      <c r="V14" s="262">
        <f t="shared" si="42"/>
        <v>0</v>
      </c>
      <c r="W14" s="267">
        <v>0</v>
      </c>
      <c r="X14" s="262">
        <f t="shared" si="43"/>
        <v>0</v>
      </c>
      <c r="Y14" s="267">
        <v>0</v>
      </c>
      <c r="Z14" s="262">
        <f t="shared" si="44"/>
        <v>0</v>
      </c>
      <c r="AA14" s="267">
        <v>0</v>
      </c>
      <c r="AB14" s="262">
        <f t="shared" si="45"/>
        <v>0</v>
      </c>
      <c r="AC14" s="267">
        <v>0</v>
      </c>
      <c r="AD14" s="262">
        <f t="shared" si="46"/>
        <v>0</v>
      </c>
      <c r="AE14" s="267">
        <v>0</v>
      </c>
      <c r="AF14" s="262">
        <f t="shared" si="47"/>
        <v>0</v>
      </c>
      <c r="AG14" s="267">
        <v>0</v>
      </c>
      <c r="AH14" s="262">
        <f t="shared" si="48"/>
        <v>0</v>
      </c>
      <c r="AI14" s="267">
        <v>0</v>
      </c>
      <c r="AJ14" s="262">
        <f t="shared" si="49"/>
        <v>0</v>
      </c>
      <c r="AK14" s="267">
        <v>0</v>
      </c>
      <c r="AL14" s="262">
        <f t="shared" si="50"/>
        <v>0</v>
      </c>
      <c r="AM14" s="267">
        <v>0</v>
      </c>
      <c r="AN14" s="262">
        <f t="shared" si="51"/>
        <v>0</v>
      </c>
      <c r="AO14" s="267">
        <v>0</v>
      </c>
      <c r="AP14" s="262">
        <f t="shared" si="52"/>
        <v>0</v>
      </c>
      <c r="AQ14" s="267">
        <v>0</v>
      </c>
      <c r="AR14" s="262">
        <f t="shared" si="53"/>
        <v>0</v>
      </c>
      <c r="AS14" s="267">
        <v>0</v>
      </c>
      <c r="AT14" s="262">
        <f t="shared" si="54"/>
        <v>0</v>
      </c>
      <c r="AU14" s="267">
        <v>0</v>
      </c>
      <c r="AV14" s="262">
        <f t="shared" si="55"/>
        <v>0</v>
      </c>
      <c r="AW14" s="267">
        <v>0</v>
      </c>
      <c r="AX14" s="262">
        <f t="shared" si="56"/>
        <v>0</v>
      </c>
      <c r="AY14" s="267">
        <v>0</v>
      </c>
      <c r="AZ14" s="262">
        <f t="shared" si="57"/>
        <v>0</v>
      </c>
      <c r="BA14" s="267">
        <v>0</v>
      </c>
      <c r="BB14" s="262">
        <f t="shared" si="58"/>
        <v>0</v>
      </c>
      <c r="BC14" s="267">
        <v>0</v>
      </c>
      <c r="BD14" s="262">
        <f t="shared" si="59"/>
        <v>0</v>
      </c>
      <c r="BE14" s="267">
        <v>0</v>
      </c>
      <c r="BF14" s="262">
        <f t="shared" si="60"/>
        <v>0</v>
      </c>
      <c r="BG14" s="267">
        <v>0</v>
      </c>
      <c r="BH14" s="262">
        <f t="shared" si="61"/>
        <v>0</v>
      </c>
      <c r="BI14" s="267">
        <v>0</v>
      </c>
      <c r="BJ14" s="262">
        <f t="shared" si="62"/>
        <v>0</v>
      </c>
      <c r="BK14" s="267">
        <v>0</v>
      </c>
      <c r="BL14" s="262">
        <f t="shared" si="63"/>
        <v>0</v>
      </c>
      <c r="BM14" s="256"/>
      <c r="BN14" s="263">
        <f t="shared" si="64"/>
        <v>0</v>
      </c>
      <c r="BO14" s="264">
        <f t="shared" si="65"/>
        <v>0</v>
      </c>
      <c r="BP14" s="270"/>
      <c r="BQ14" s="266"/>
    </row>
    <row r="15" spans="1:69" ht="24" customHeight="1" thickBot="1">
      <c r="A15" s="271" t="s">
        <v>143</v>
      </c>
      <c r="B15" s="260">
        <v>9.9</v>
      </c>
      <c r="C15" s="267">
        <v>0</v>
      </c>
      <c r="D15" s="262">
        <f t="shared" si="33"/>
        <v>0</v>
      </c>
      <c r="E15" s="267">
        <v>0</v>
      </c>
      <c r="F15" s="262">
        <f t="shared" si="34"/>
        <v>0</v>
      </c>
      <c r="G15" s="267">
        <v>0</v>
      </c>
      <c r="H15" s="262">
        <f t="shared" si="35"/>
        <v>0</v>
      </c>
      <c r="I15" s="261">
        <v>0</v>
      </c>
      <c r="J15" s="262">
        <f t="shared" si="36"/>
        <v>0</v>
      </c>
      <c r="K15" s="267">
        <v>0</v>
      </c>
      <c r="L15" s="262">
        <f t="shared" si="37"/>
        <v>0</v>
      </c>
      <c r="M15" s="261">
        <v>0</v>
      </c>
      <c r="N15" s="262">
        <f t="shared" si="38"/>
        <v>0</v>
      </c>
      <c r="O15" s="261">
        <v>0</v>
      </c>
      <c r="P15" s="262">
        <f t="shared" si="39"/>
        <v>0</v>
      </c>
      <c r="Q15" s="267">
        <v>0</v>
      </c>
      <c r="R15" s="262">
        <f t="shared" si="40"/>
        <v>0</v>
      </c>
      <c r="S15" s="267">
        <v>0</v>
      </c>
      <c r="T15" s="262">
        <f t="shared" si="41"/>
        <v>0</v>
      </c>
      <c r="U15" s="267">
        <v>0</v>
      </c>
      <c r="V15" s="262">
        <f t="shared" si="42"/>
        <v>0</v>
      </c>
      <c r="W15" s="267">
        <v>0</v>
      </c>
      <c r="X15" s="262">
        <f t="shared" si="43"/>
        <v>0</v>
      </c>
      <c r="Y15" s="267">
        <v>0</v>
      </c>
      <c r="Z15" s="262">
        <f t="shared" si="44"/>
        <v>0</v>
      </c>
      <c r="AA15" s="267">
        <v>0</v>
      </c>
      <c r="AB15" s="262">
        <f t="shared" si="45"/>
        <v>0</v>
      </c>
      <c r="AC15" s="267">
        <v>0</v>
      </c>
      <c r="AD15" s="262">
        <f t="shared" si="46"/>
        <v>0</v>
      </c>
      <c r="AE15" s="267">
        <v>0</v>
      </c>
      <c r="AF15" s="262">
        <f t="shared" si="47"/>
        <v>0</v>
      </c>
      <c r="AG15" s="267">
        <v>0</v>
      </c>
      <c r="AH15" s="262">
        <f t="shared" si="48"/>
        <v>0</v>
      </c>
      <c r="AI15" s="267">
        <v>0</v>
      </c>
      <c r="AJ15" s="262">
        <f t="shared" si="49"/>
        <v>0</v>
      </c>
      <c r="AK15" s="267">
        <v>0</v>
      </c>
      <c r="AL15" s="262">
        <f t="shared" si="50"/>
        <v>0</v>
      </c>
      <c r="AM15" s="267">
        <v>0</v>
      </c>
      <c r="AN15" s="262">
        <f t="shared" si="51"/>
        <v>0</v>
      </c>
      <c r="AO15" s="267">
        <v>0</v>
      </c>
      <c r="AP15" s="262">
        <f t="shared" si="52"/>
        <v>0</v>
      </c>
      <c r="AQ15" s="267">
        <v>0</v>
      </c>
      <c r="AR15" s="262">
        <f t="shared" si="53"/>
        <v>0</v>
      </c>
      <c r="AS15" s="267">
        <v>0</v>
      </c>
      <c r="AT15" s="262">
        <f t="shared" si="54"/>
        <v>0</v>
      </c>
      <c r="AU15" s="267">
        <v>0</v>
      </c>
      <c r="AV15" s="262">
        <f t="shared" si="55"/>
        <v>0</v>
      </c>
      <c r="AW15" s="267">
        <v>0</v>
      </c>
      <c r="AX15" s="262">
        <f t="shared" si="56"/>
        <v>0</v>
      </c>
      <c r="AY15" s="267">
        <v>0</v>
      </c>
      <c r="AZ15" s="262">
        <f t="shared" si="57"/>
        <v>0</v>
      </c>
      <c r="BA15" s="267">
        <v>0</v>
      </c>
      <c r="BB15" s="262">
        <f t="shared" si="58"/>
        <v>0</v>
      </c>
      <c r="BC15" s="267">
        <v>0</v>
      </c>
      <c r="BD15" s="262">
        <f t="shared" si="59"/>
        <v>0</v>
      </c>
      <c r="BE15" s="267">
        <v>0</v>
      </c>
      <c r="BF15" s="262">
        <f t="shared" si="60"/>
        <v>0</v>
      </c>
      <c r="BG15" s="267">
        <v>0</v>
      </c>
      <c r="BH15" s="262">
        <f t="shared" si="61"/>
        <v>0</v>
      </c>
      <c r="BI15" s="267">
        <v>0</v>
      </c>
      <c r="BJ15" s="262">
        <f t="shared" si="62"/>
        <v>0</v>
      </c>
      <c r="BK15" s="267">
        <v>0</v>
      </c>
      <c r="BL15" s="262">
        <f t="shared" si="63"/>
        <v>0</v>
      </c>
      <c r="BM15" s="256"/>
      <c r="BN15" s="263">
        <f t="shared" si="64"/>
        <v>0</v>
      </c>
      <c r="BO15" s="264">
        <f t="shared" si="65"/>
        <v>0</v>
      </c>
      <c r="BP15" s="270"/>
      <c r="BQ15" s="266"/>
    </row>
    <row r="16" spans="1:69" ht="24" customHeight="1" thickBot="1">
      <c r="A16" s="271" t="s">
        <v>144</v>
      </c>
      <c r="B16" s="260">
        <v>9.9</v>
      </c>
      <c r="C16" s="267">
        <v>0</v>
      </c>
      <c r="D16" s="262">
        <f t="shared" si="33"/>
        <v>0</v>
      </c>
      <c r="E16" s="267">
        <v>0</v>
      </c>
      <c r="F16" s="262">
        <f t="shared" si="34"/>
        <v>0</v>
      </c>
      <c r="G16" s="267">
        <v>0</v>
      </c>
      <c r="H16" s="262">
        <f t="shared" si="35"/>
        <v>0</v>
      </c>
      <c r="I16" s="261">
        <v>0</v>
      </c>
      <c r="J16" s="262">
        <f t="shared" si="36"/>
        <v>0</v>
      </c>
      <c r="K16" s="267">
        <v>0</v>
      </c>
      <c r="L16" s="262">
        <f t="shared" si="37"/>
        <v>0</v>
      </c>
      <c r="M16" s="261">
        <v>0</v>
      </c>
      <c r="N16" s="262">
        <f t="shared" si="38"/>
        <v>0</v>
      </c>
      <c r="O16" s="261">
        <v>0</v>
      </c>
      <c r="P16" s="262">
        <f t="shared" si="39"/>
        <v>0</v>
      </c>
      <c r="Q16" s="267">
        <v>0</v>
      </c>
      <c r="R16" s="262">
        <f t="shared" si="40"/>
        <v>0</v>
      </c>
      <c r="S16" s="267">
        <v>0</v>
      </c>
      <c r="T16" s="262">
        <f t="shared" si="41"/>
        <v>0</v>
      </c>
      <c r="U16" s="267">
        <v>0</v>
      </c>
      <c r="V16" s="262">
        <f t="shared" si="42"/>
        <v>0</v>
      </c>
      <c r="W16" s="267">
        <v>0</v>
      </c>
      <c r="X16" s="262">
        <f t="shared" si="43"/>
        <v>0</v>
      </c>
      <c r="Y16" s="267">
        <v>0</v>
      </c>
      <c r="Z16" s="262">
        <f t="shared" si="44"/>
        <v>0</v>
      </c>
      <c r="AA16" s="267">
        <v>0</v>
      </c>
      <c r="AB16" s="262">
        <f t="shared" si="45"/>
        <v>0</v>
      </c>
      <c r="AC16" s="267">
        <v>0</v>
      </c>
      <c r="AD16" s="262">
        <f t="shared" si="46"/>
        <v>0</v>
      </c>
      <c r="AE16" s="267">
        <v>0</v>
      </c>
      <c r="AF16" s="262">
        <f t="shared" si="47"/>
        <v>0</v>
      </c>
      <c r="AG16" s="267">
        <v>0</v>
      </c>
      <c r="AH16" s="262">
        <f t="shared" si="48"/>
        <v>0</v>
      </c>
      <c r="AI16" s="267">
        <v>0</v>
      </c>
      <c r="AJ16" s="262">
        <f t="shared" si="49"/>
        <v>0</v>
      </c>
      <c r="AK16" s="267">
        <v>0</v>
      </c>
      <c r="AL16" s="262">
        <f t="shared" si="50"/>
        <v>0</v>
      </c>
      <c r="AM16" s="267">
        <v>0</v>
      </c>
      <c r="AN16" s="262">
        <f t="shared" si="51"/>
        <v>0</v>
      </c>
      <c r="AO16" s="267">
        <v>0</v>
      </c>
      <c r="AP16" s="262">
        <f t="shared" si="52"/>
        <v>0</v>
      </c>
      <c r="AQ16" s="267">
        <v>0</v>
      </c>
      <c r="AR16" s="262">
        <f t="shared" si="53"/>
        <v>0</v>
      </c>
      <c r="AS16" s="267">
        <v>0</v>
      </c>
      <c r="AT16" s="262">
        <f t="shared" si="54"/>
        <v>0</v>
      </c>
      <c r="AU16" s="267">
        <v>0</v>
      </c>
      <c r="AV16" s="262">
        <f t="shared" si="55"/>
        <v>0</v>
      </c>
      <c r="AW16" s="267">
        <v>0</v>
      </c>
      <c r="AX16" s="262">
        <f t="shared" si="56"/>
        <v>0</v>
      </c>
      <c r="AY16" s="267">
        <v>0</v>
      </c>
      <c r="AZ16" s="262">
        <f t="shared" si="57"/>
        <v>0</v>
      </c>
      <c r="BA16" s="267">
        <v>0</v>
      </c>
      <c r="BB16" s="262">
        <f t="shared" si="58"/>
        <v>0</v>
      </c>
      <c r="BC16" s="267">
        <v>0</v>
      </c>
      <c r="BD16" s="262">
        <f t="shared" si="59"/>
        <v>0</v>
      </c>
      <c r="BE16" s="267">
        <v>0</v>
      </c>
      <c r="BF16" s="262">
        <f t="shared" si="60"/>
        <v>0</v>
      </c>
      <c r="BG16" s="267">
        <v>0</v>
      </c>
      <c r="BH16" s="262">
        <f t="shared" si="61"/>
        <v>0</v>
      </c>
      <c r="BI16" s="267">
        <v>0</v>
      </c>
      <c r="BJ16" s="262">
        <f t="shared" si="62"/>
        <v>0</v>
      </c>
      <c r="BK16" s="267">
        <v>0</v>
      </c>
      <c r="BL16" s="262">
        <f t="shared" si="63"/>
        <v>0</v>
      </c>
      <c r="BM16" s="256"/>
      <c r="BN16" s="263">
        <f t="shared" si="64"/>
        <v>0</v>
      </c>
      <c r="BO16" s="264">
        <f t="shared" si="65"/>
        <v>0</v>
      </c>
      <c r="BP16" s="270"/>
      <c r="BQ16" s="266"/>
    </row>
    <row r="17" spans="1:69" ht="24" customHeight="1" thickBot="1">
      <c r="A17" s="271" t="s">
        <v>145</v>
      </c>
      <c r="B17" s="260">
        <v>9.9</v>
      </c>
      <c r="C17" s="267">
        <v>0</v>
      </c>
      <c r="D17" s="262">
        <f t="shared" si="33"/>
        <v>0</v>
      </c>
      <c r="E17" s="267">
        <v>0</v>
      </c>
      <c r="F17" s="262">
        <f t="shared" si="34"/>
        <v>0</v>
      </c>
      <c r="G17" s="267">
        <v>0</v>
      </c>
      <c r="H17" s="262">
        <f t="shared" si="35"/>
        <v>0</v>
      </c>
      <c r="I17" s="261">
        <v>0</v>
      </c>
      <c r="J17" s="262">
        <f t="shared" si="36"/>
        <v>0</v>
      </c>
      <c r="K17" s="267">
        <v>0</v>
      </c>
      <c r="L17" s="262">
        <f t="shared" si="37"/>
        <v>0</v>
      </c>
      <c r="M17" s="261">
        <v>0</v>
      </c>
      <c r="N17" s="262">
        <f t="shared" si="38"/>
        <v>0</v>
      </c>
      <c r="O17" s="261">
        <v>0</v>
      </c>
      <c r="P17" s="262">
        <f t="shared" si="39"/>
        <v>0</v>
      </c>
      <c r="Q17" s="267">
        <v>0</v>
      </c>
      <c r="R17" s="262">
        <f t="shared" si="40"/>
        <v>0</v>
      </c>
      <c r="S17" s="267">
        <v>0</v>
      </c>
      <c r="T17" s="262">
        <f t="shared" si="41"/>
        <v>0</v>
      </c>
      <c r="U17" s="267">
        <v>0</v>
      </c>
      <c r="V17" s="262">
        <f t="shared" si="42"/>
        <v>0</v>
      </c>
      <c r="W17" s="267">
        <v>0</v>
      </c>
      <c r="X17" s="262">
        <f t="shared" si="43"/>
        <v>0</v>
      </c>
      <c r="Y17" s="267">
        <v>0</v>
      </c>
      <c r="Z17" s="262">
        <f t="shared" si="44"/>
        <v>0</v>
      </c>
      <c r="AA17" s="267">
        <v>0</v>
      </c>
      <c r="AB17" s="262">
        <f t="shared" si="45"/>
        <v>0</v>
      </c>
      <c r="AC17" s="267">
        <v>0</v>
      </c>
      <c r="AD17" s="262">
        <f t="shared" si="46"/>
        <v>0</v>
      </c>
      <c r="AE17" s="267">
        <v>0</v>
      </c>
      <c r="AF17" s="262">
        <f t="shared" si="47"/>
        <v>0</v>
      </c>
      <c r="AG17" s="267">
        <v>0</v>
      </c>
      <c r="AH17" s="262">
        <f t="shared" si="48"/>
        <v>0</v>
      </c>
      <c r="AI17" s="267">
        <v>0</v>
      </c>
      <c r="AJ17" s="262">
        <f t="shared" si="49"/>
        <v>0</v>
      </c>
      <c r="AK17" s="267">
        <v>0</v>
      </c>
      <c r="AL17" s="262">
        <f t="shared" si="50"/>
        <v>0</v>
      </c>
      <c r="AM17" s="267">
        <v>0</v>
      </c>
      <c r="AN17" s="262">
        <f t="shared" si="51"/>
        <v>0</v>
      </c>
      <c r="AO17" s="267">
        <v>0</v>
      </c>
      <c r="AP17" s="262">
        <f t="shared" si="52"/>
        <v>0</v>
      </c>
      <c r="AQ17" s="267">
        <v>0</v>
      </c>
      <c r="AR17" s="262">
        <f t="shared" si="53"/>
        <v>0</v>
      </c>
      <c r="AS17" s="267">
        <v>0</v>
      </c>
      <c r="AT17" s="262">
        <f t="shared" si="54"/>
        <v>0</v>
      </c>
      <c r="AU17" s="267">
        <v>0</v>
      </c>
      <c r="AV17" s="262">
        <f t="shared" si="55"/>
        <v>0</v>
      </c>
      <c r="AW17" s="267">
        <v>0</v>
      </c>
      <c r="AX17" s="262">
        <f t="shared" si="56"/>
        <v>0</v>
      </c>
      <c r="AY17" s="267">
        <v>0</v>
      </c>
      <c r="AZ17" s="262">
        <f t="shared" si="57"/>
        <v>0</v>
      </c>
      <c r="BA17" s="267">
        <v>0</v>
      </c>
      <c r="BB17" s="262">
        <f t="shared" si="58"/>
        <v>0</v>
      </c>
      <c r="BC17" s="267">
        <v>0</v>
      </c>
      <c r="BD17" s="262">
        <f t="shared" si="59"/>
        <v>0</v>
      </c>
      <c r="BE17" s="267">
        <v>0</v>
      </c>
      <c r="BF17" s="262">
        <f t="shared" si="60"/>
        <v>0</v>
      </c>
      <c r="BG17" s="267">
        <v>0</v>
      </c>
      <c r="BH17" s="262">
        <f t="shared" si="61"/>
        <v>0</v>
      </c>
      <c r="BI17" s="267">
        <v>0</v>
      </c>
      <c r="BJ17" s="262">
        <f t="shared" si="62"/>
        <v>0</v>
      </c>
      <c r="BK17" s="267">
        <v>0</v>
      </c>
      <c r="BL17" s="262">
        <f t="shared" si="63"/>
        <v>0</v>
      </c>
      <c r="BM17" s="256"/>
      <c r="BN17" s="263">
        <f t="shared" si="64"/>
        <v>0</v>
      </c>
      <c r="BO17" s="264">
        <f t="shared" si="65"/>
        <v>0</v>
      </c>
      <c r="BP17" s="270"/>
      <c r="BQ17" s="266"/>
    </row>
    <row r="18" spans="1:69" ht="24" customHeight="1" thickBot="1">
      <c r="A18" s="271" t="s">
        <v>241</v>
      </c>
      <c r="B18" s="260">
        <v>9.9</v>
      </c>
      <c r="C18" s="267">
        <v>0</v>
      </c>
      <c r="D18" s="262">
        <f t="shared" si="33"/>
        <v>0</v>
      </c>
      <c r="E18" s="267">
        <v>0</v>
      </c>
      <c r="F18" s="262">
        <f t="shared" si="34"/>
        <v>0</v>
      </c>
      <c r="G18" s="267">
        <v>0</v>
      </c>
      <c r="H18" s="262">
        <f t="shared" si="35"/>
        <v>0</v>
      </c>
      <c r="I18" s="261">
        <v>0</v>
      </c>
      <c r="J18" s="262">
        <f t="shared" si="36"/>
        <v>0</v>
      </c>
      <c r="K18" s="267">
        <v>0</v>
      </c>
      <c r="L18" s="262">
        <f t="shared" si="37"/>
        <v>0</v>
      </c>
      <c r="M18" s="261">
        <v>0</v>
      </c>
      <c r="N18" s="262">
        <f t="shared" si="38"/>
        <v>0</v>
      </c>
      <c r="O18" s="261">
        <v>0</v>
      </c>
      <c r="P18" s="262">
        <f t="shared" si="39"/>
        <v>0</v>
      </c>
      <c r="Q18" s="267">
        <v>0</v>
      </c>
      <c r="R18" s="262">
        <f t="shared" si="40"/>
        <v>0</v>
      </c>
      <c r="S18" s="267">
        <v>0</v>
      </c>
      <c r="T18" s="262">
        <f t="shared" si="41"/>
        <v>0</v>
      </c>
      <c r="U18" s="267">
        <v>0</v>
      </c>
      <c r="V18" s="262">
        <f t="shared" si="42"/>
        <v>0</v>
      </c>
      <c r="W18" s="267">
        <v>0</v>
      </c>
      <c r="X18" s="262">
        <f t="shared" si="43"/>
        <v>0</v>
      </c>
      <c r="Y18" s="267">
        <v>0</v>
      </c>
      <c r="Z18" s="262">
        <f t="shared" si="44"/>
        <v>0</v>
      </c>
      <c r="AA18" s="267">
        <v>0</v>
      </c>
      <c r="AB18" s="262">
        <f t="shared" si="45"/>
        <v>0</v>
      </c>
      <c r="AC18" s="267">
        <v>0</v>
      </c>
      <c r="AD18" s="262">
        <f t="shared" si="46"/>
        <v>0</v>
      </c>
      <c r="AE18" s="267">
        <v>0</v>
      </c>
      <c r="AF18" s="262">
        <f t="shared" si="47"/>
        <v>0</v>
      </c>
      <c r="AG18" s="267">
        <v>0</v>
      </c>
      <c r="AH18" s="262">
        <f t="shared" si="48"/>
        <v>0</v>
      </c>
      <c r="AI18" s="267">
        <v>0</v>
      </c>
      <c r="AJ18" s="262">
        <f t="shared" si="49"/>
        <v>0</v>
      </c>
      <c r="AK18" s="267">
        <v>0</v>
      </c>
      <c r="AL18" s="262">
        <f t="shared" si="50"/>
        <v>0</v>
      </c>
      <c r="AM18" s="267">
        <v>0</v>
      </c>
      <c r="AN18" s="262">
        <f t="shared" si="51"/>
        <v>0</v>
      </c>
      <c r="AO18" s="267">
        <v>0</v>
      </c>
      <c r="AP18" s="262">
        <f t="shared" si="52"/>
        <v>0</v>
      </c>
      <c r="AQ18" s="267">
        <v>0</v>
      </c>
      <c r="AR18" s="262">
        <f t="shared" si="53"/>
        <v>0</v>
      </c>
      <c r="AS18" s="267">
        <v>0</v>
      </c>
      <c r="AT18" s="262">
        <f t="shared" si="54"/>
        <v>0</v>
      </c>
      <c r="AU18" s="267">
        <v>0</v>
      </c>
      <c r="AV18" s="262">
        <f t="shared" si="55"/>
        <v>0</v>
      </c>
      <c r="AW18" s="267">
        <v>0</v>
      </c>
      <c r="AX18" s="262">
        <f t="shared" si="56"/>
        <v>0</v>
      </c>
      <c r="AY18" s="267">
        <v>0</v>
      </c>
      <c r="AZ18" s="262">
        <f t="shared" si="57"/>
        <v>0</v>
      </c>
      <c r="BA18" s="267">
        <v>0</v>
      </c>
      <c r="BB18" s="262">
        <f t="shared" si="58"/>
        <v>0</v>
      </c>
      <c r="BC18" s="267">
        <v>0</v>
      </c>
      <c r="BD18" s="262">
        <f t="shared" si="59"/>
        <v>0</v>
      </c>
      <c r="BE18" s="267">
        <v>0</v>
      </c>
      <c r="BF18" s="262">
        <f t="shared" si="60"/>
        <v>0</v>
      </c>
      <c r="BG18" s="267">
        <v>0</v>
      </c>
      <c r="BH18" s="262">
        <f t="shared" si="61"/>
        <v>0</v>
      </c>
      <c r="BI18" s="267">
        <v>0</v>
      </c>
      <c r="BJ18" s="262">
        <f t="shared" si="62"/>
        <v>0</v>
      </c>
      <c r="BK18" s="267">
        <v>0</v>
      </c>
      <c r="BL18" s="262">
        <f t="shared" si="63"/>
        <v>0</v>
      </c>
      <c r="BM18" s="256"/>
      <c r="BN18" s="263">
        <f t="shared" si="64"/>
        <v>0</v>
      </c>
      <c r="BO18" s="264">
        <f t="shared" si="65"/>
        <v>0</v>
      </c>
      <c r="BP18" s="270"/>
      <c r="BQ18" s="266"/>
    </row>
    <row r="19" spans="1:69" ht="24" customHeight="1" thickBot="1">
      <c r="A19" s="271" t="s">
        <v>146</v>
      </c>
      <c r="B19" s="260">
        <v>9.9</v>
      </c>
      <c r="C19" s="267">
        <v>0</v>
      </c>
      <c r="D19" s="262">
        <f t="shared" si="33"/>
        <v>0</v>
      </c>
      <c r="E19" s="267">
        <v>0</v>
      </c>
      <c r="F19" s="262">
        <f t="shared" si="34"/>
        <v>0</v>
      </c>
      <c r="G19" s="267">
        <v>0</v>
      </c>
      <c r="H19" s="262">
        <f t="shared" si="35"/>
        <v>0</v>
      </c>
      <c r="I19" s="261">
        <v>0</v>
      </c>
      <c r="J19" s="262">
        <f t="shared" si="36"/>
        <v>0</v>
      </c>
      <c r="K19" s="267">
        <v>0</v>
      </c>
      <c r="L19" s="262">
        <f t="shared" si="37"/>
        <v>0</v>
      </c>
      <c r="M19" s="261">
        <v>0</v>
      </c>
      <c r="N19" s="262">
        <f t="shared" si="38"/>
        <v>0</v>
      </c>
      <c r="O19" s="261">
        <v>0</v>
      </c>
      <c r="P19" s="262">
        <f t="shared" si="39"/>
        <v>0</v>
      </c>
      <c r="Q19" s="267">
        <v>0</v>
      </c>
      <c r="R19" s="262">
        <f t="shared" si="40"/>
        <v>0</v>
      </c>
      <c r="S19" s="267">
        <v>0</v>
      </c>
      <c r="T19" s="262">
        <f t="shared" si="41"/>
        <v>0</v>
      </c>
      <c r="U19" s="267">
        <v>0</v>
      </c>
      <c r="V19" s="262">
        <f t="shared" si="42"/>
        <v>0</v>
      </c>
      <c r="W19" s="267">
        <v>0</v>
      </c>
      <c r="X19" s="262">
        <f t="shared" si="43"/>
        <v>0</v>
      </c>
      <c r="Y19" s="267">
        <v>0</v>
      </c>
      <c r="Z19" s="262">
        <f t="shared" si="44"/>
        <v>0</v>
      </c>
      <c r="AA19" s="267">
        <v>0</v>
      </c>
      <c r="AB19" s="262">
        <f t="shared" si="45"/>
        <v>0</v>
      </c>
      <c r="AC19" s="267">
        <v>0</v>
      </c>
      <c r="AD19" s="262">
        <f t="shared" si="46"/>
        <v>0</v>
      </c>
      <c r="AE19" s="267">
        <v>0</v>
      </c>
      <c r="AF19" s="262">
        <f t="shared" si="47"/>
        <v>0</v>
      </c>
      <c r="AG19" s="267">
        <v>0</v>
      </c>
      <c r="AH19" s="262">
        <f t="shared" si="48"/>
        <v>0</v>
      </c>
      <c r="AI19" s="267">
        <v>0</v>
      </c>
      <c r="AJ19" s="262">
        <f t="shared" si="49"/>
        <v>0</v>
      </c>
      <c r="AK19" s="267">
        <v>0</v>
      </c>
      <c r="AL19" s="262">
        <f t="shared" si="50"/>
        <v>0</v>
      </c>
      <c r="AM19" s="267">
        <v>0</v>
      </c>
      <c r="AN19" s="262">
        <f t="shared" si="51"/>
        <v>0</v>
      </c>
      <c r="AO19" s="267">
        <v>0</v>
      </c>
      <c r="AP19" s="262">
        <f t="shared" si="52"/>
        <v>0</v>
      </c>
      <c r="AQ19" s="267">
        <v>0</v>
      </c>
      <c r="AR19" s="262">
        <f t="shared" si="53"/>
        <v>0</v>
      </c>
      <c r="AS19" s="267">
        <v>0</v>
      </c>
      <c r="AT19" s="262">
        <f t="shared" si="54"/>
        <v>0</v>
      </c>
      <c r="AU19" s="267">
        <v>0</v>
      </c>
      <c r="AV19" s="262">
        <f t="shared" si="55"/>
        <v>0</v>
      </c>
      <c r="AW19" s="267">
        <v>0</v>
      </c>
      <c r="AX19" s="262">
        <f t="shared" si="56"/>
        <v>0</v>
      </c>
      <c r="AY19" s="267">
        <v>0</v>
      </c>
      <c r="AZ19" s="262">
        <f t="shared" si="57"/>
        <v>0</v>
      </c>
      <c r="BA19" s="267">
        <v>0</v>
      </c>
      <c r="BB19" s="262">
        <f t="shared" si="58"/>
        <v>0</v>
      </c>
      <c r="BC19" s="267">
        <v>0</v>
      </c>
      <c r="BD19" s="262">
        <f t="shared" si="59"/>
        <v>0</v>
      </c>
      <c r="BE19" s="267">
        <v>0</v>
      </c>
      <c r="BF19" s="262">
        <f t="shared" si="60"/>
        <v>0</v>
      </c>
      <c r="BG19" s="267">
        <v>0</v>
      </c>
      <c r="BH19" s="262">
        <f t="shared" si="61"/>
        <v>0</v>
      </c>
      <c r="BI19" s="267">
        <v>0</v>
      </c>
      <c r="BJ19" s="262">
        <f t="shared" si="62"/>
        <v>0</v>
      </c>
      <c r="BK19" s="267">
        <v>0</v>
      </c>
      <c r="BL19" s="262">
        <f t="shared" si="63"/>
        <v>0</v>
      </c>
      <c r="BM19" s="256"/>
      <c r="BN19" s="263">
        <f t="shared" si="64"/>
        <v>0</v>
      </c>
      <c r="BO19" s="264">
        <f t="shared" si="65"/>
        <v>0</v>
      </c>
      <c r="BP19" s="270"/>
      <c r="BQ19" s="266"/>
    </row>
    <row r="20" spans="1:69" ht="24" customHeight="1" thickBot="1">
      <c r="A20" s="271" t="s">
        <v>147</v>
      </c>
      <c r="B20" s="260">
        <v>9.9</v>
      </c>
      <c r="C20" s="267">
        <v>0</v>
      </c>
      <c r="D20" s="262">
        <f t="shared" si="33"/>
        <v>0</v>
      </c>
      <c r="E20" s="267">
        <v>0</v>
      </c>
      <c r="F20" s="262">
        <f t="shared" si="34"/>
        <v>0</v>
      </c>
      <c r="G20" s="267">
        <v>0</v>
      </c>
      <c r="H20" s="262">
        <f t="shared" si="35"/>
        <v>0</v>
      </c>
      <c r="I20" s="261">
        <v>0</v>
      </c>
      <c r="J20" s="262">
        <f t="shared" si="36"/>
        <v>0</v>
      </c>
      <c r="K20" s="267">
        <v>0</v>
      </c>
      <c r="L20" s="262">
        <f t="shared" si="37"/>
        <v>0</v>
      </c>
      <c r="M20" s="261">
        <v>0</v>
      </c>
      <c r="N20" s="262">
        <f t="shared" si="38"/>
        <v>0</v>
      </c>
      <c r="O20" s="261">
        <v>0</v>
      </c>
      <c r="P20" s="262">
        <f t="shared" si="39"/>
        <v>0</v>
      </c>
      <c r="Q20" s="267">
        <v>0</v>
      </c>
      <c r="R20" s="262">
        <f t="shared" si="40"/>
        <v>0</v>
      </c>
      <c r="S20" s="267">
        <v>0</v>
      </c>
      <c r="T20" s="262">
        <f t="shared" si="41"/>
        <v>0</v>
      </c>
      <c r="U20" s="267">
        <v>0</v>
      </c>
      <c r="V20" s="262">
        <f t="shared" si="42"/>
        <v>0</v>
      </c>
      <c r="W20" s="267">
        <v>0</v>
      </c>
      <c r="X20" s="262">
        <f t="shared" si="43"/>
        <v>0</v>
      </c>
      <c r="Y20" s="267">
        <v>0</v>
      </c>
      <c r="Z20" s="262">
        <f t="shared" si="44"/>
        <v>0</v>
      </c>
      <c r="AA20" s="267">
        <v>0</v>
      </c>
      <c r="AB20" s="262">
        <f t="shared" si="45"/>
        <v>0</v>
      </c>
      <c r="AC20" s="267">
        <v>0</v>
      </c>
      <c r="AD20" s="262">
        <f t="shared" si="46"/>
        <v>0</v>
      </c>
      <c r="AE20" s="267">
        <v>0</v>
      </c>
      <c r="AF20" s="262">
        <f t="shared" si="47"/>
        <v>0</v>
      </c>
      <c r="AG20" s="267">
        <v>0</v>
      </c>
      <c r="AH20" s="262">
        <f t="shared" si="48"/>
        <v>0</v>
      </c>
      <c r="AI20" s="267">
        <v>0</v>
      </c>
      <c r="AJ20" s="262">
        <f t="shared" si="49"/>
        <v>0</v>
      </c>
      <c r="AK20" s="267">
        <v>0</v>
      </c>
      <c r="AL20" s="262">
        <f t="shared" si="50"/>
        <v>0</v>
      </c>
      <c r="AM20" s="267">
        <v>0</v>
      </c>
      <c r="AN20" s="262">
        <f t="shared" si="51"/>
        <v>0</v>
      </c>
      <c r="AO20" s="267">
        <v>0</v>
      </c>
      <c r="AP20" s="262">
        <f t="shared" si="52"/>
        <v>0</v>
      </c>
      <c r="AQ20" s="267">
        <v>0</v>
      </c>
      <c r="AR20" s="262">
        <f t="shared" si="53"/>
        <v>0</v>
      </c>
      <c r="AS20" s="267">
        <v>0</v>
      </c>
      <c r="AT20" s="262">
        <f t="shared" si="54"/>
        <v>0</v>
      </c>
      <c r="AU20" s="267">
        <v>0</v>
      </c>
      <c r="AV20" s="262">
        <f t="shared" si="55"/>
        <v>0</v>
      </c>
      <c r="AW20" s="267">
        <v>0</v>
      </c>
      <c r="AX20" s="262">
        <f t="shared" si="56"/>
        <v>0</v>
      </c>
      <c r="AY20" s="267">
        <v>0</v>
      </c>
      <c r="AZ20" s="262">
        <f t="shared" si="57"/>
        <v>0</v>
      </c>
      <c r="BA20" s="267">
        <v>0</v>
      </c>
      <c r="BB20" s="262">
        <f t="shared" si="58"/>
        <v>0</v>
      </c>
      <c r="BC20" s="267">
        <v>0</v>
      </c>
      <c r="BD20" s="262">
        <f t="shared" si="59"/>
        <v>0</v>
      </c>
      <c r="BE20" s="267">
        <v>0</v>
      </c>
      <c r="BF20" s="262">
        <f t="shared" si="60"/>
        <v>0</v>
      </c>
      <c r="BG20" s="267">
        <v>0</v>
      </c>
      <c r="BH20" s="262">
        <f t="shared" si="61"/>
        <v>0</v>
      </c>
      <c r="BI20" s="267">
        <v>0</v>
      </c>
      <c r="BJ20" s="262">
        <f t="shared" si="62"/>
        <v>0</v>
      </c>
      <c r="BK20" s="267">
        <v>0</v>
      </c>
      <c r="BL20" s="262">
        <f t="shared" si="63"/>
        <v>0</v>
      </c>
      <c r="BM20" s="256"/>
      <c r="BN20" s="263">
        <f t="shared" si="64"/>
        <v>0</v>
      </c>
      <c r="BO20" s="264">
        <f t="shared" si="65"/>
        <v>0</v>
      </c>
      <c r="BP20" s="270"/>
      <c r="BQ20" s="266"/>
    </row>
    <row r="21" spans="1:69" ht="24" customHeight="1" thickBot="1">
      <c r="A21" s="271" t="s">
        <v>148</v>
      </c>
      <c r="B21" s="260">
        <v>9.9</v>
      </c>
      <c r="C21" s="267">
        <v>0</v>
      </c>
      <c r="D21" s="262">
        <f t="shared" si="33"/>
        <v>0</v>
      </c>
      <c r="E21" s="267">
        <v>0</v>
      </c>
      <c r="F21" s="262">
        <f t="shared" si="34"/>
        <v>0</v>
      </c>
      <c r="G21" s="267">
        <v>0</v>
      </c>
      <c r="H21" s="262">
        <f t="shared" si="35"/>
        <v>0</v>
      </c>
      <c r="I21" s="261">
        <v>0</v>
      </c>
      <c r="J21" s="262">
        <f t="shared" si="36"/>
        <v>0</v>
      </c>
      <c r="K21" s="267">
        <v>0</v>
      </c>
      <c r="L21" s="262">
        <f t="shared" si="37"/>
        <v>0</v>
      </c>
      <c r="M21" s="261">
        <v>0</v>
      </c>
      <c r="N21" s="262">
        <f t="shared" si="38"/>
        <v>0</v>
      </c>
      <c r="O21" s="261">
        <v>0</v>
      </c>
      <c r="P21" s="262">
        <f t="shared" si="39"/>
        <v>0</v>
      </c>
      <c r="Q21" s="267">
        <v>0</v>
      </c>
      <c r="R21" s="262">
        <f t="shared" si="40"/>
        <v>0</v>
      </c>
      <c r="S21" s="267">
        <v>0</v>
      </c>
      <c r="T21" s="262">
        <f t="shared" si="41"/>
        <v>0</v>
      </c>
      <c r="U21" s="267">
        <v>0</v>
      </c>
      <c r="V21" s="262">
        <f t="shared" si="42"/>
        <v>0</v>
      </c>
      <c r="W21" s="267">
        <v>0</v>
      </c>
      <c r="X21" s="262">
        <f t="shared" si="43"/>
        <v>0</v>
      </c>
      <c r="Y21" s="267">
        <v>0</v>
      </c>
      <c r="Z21" s="262">
        <f t="shared" si="44"/>
        <v>0</v>
      </c>
      <c r="AA21" s="267">
        <v>0</v>
      </c>
      <c r="AB21" s="262">
        <f t="shared" si="45"/>
        <v>0</v>
      </c>
      <c r="AC21" s="267">
        <v>0</v>
      </c>
      <c r="AD21" s="262">
        <f t="shared" si="46"/>
        <v>0</v>
      </c>
      <c r="AE21" s="267">
        <v>0</v>
      </c>
      <c r="AF21" s="262">
        <f t="shared" si="47"/>
        <v>0</v>
      </c>
      <c r="AG21" s="267">
        <v>0</v>
      </c>
      <c r="AH21" s="262">
        <f t="shared" si="48"/>
        <v>0</v>
      </c>
      <c r="AI21" s="267">
        <v>0</v>
      </c>
      <c r="AJ21" s="262">
        <f t="shared" si="49"/>
        <v>0</v>
      </c>
      <c r="AK21" s="267">
        <v>0</v>
      </c>
      <c r="AL21" s="262">
        <f t="shared" si="50"/>
        <v>0</v>
      </c>
      <c r="AM21" s="267">
        <v>0</v>
      </c>
      <c r="AN21" s="262">
        <f t="shared" si="51"/>
        <v>0</v>
      </c>
      <c r="AO21" s="267">
        <v>0</v>
      </c>
      <c r="AP21" s="262">
        <f t="shared" si="52"/>
        <v>0</v>
      </c>
      <c r="AQ21" s="267">
        <v>0</v>
      </c>
      <c r="AR21" s="262">
        <f t="shared" si="53"/>
        <v>0</v>
      </c>
      <c r="AS21" s="267">
        <v>0</v>
      </c>
      <c r="AT21" s="262">
        <f t="shared" si="54"/>
        <v>0</v>
      </c>
      <c r="AU21" s="267">
        <v>0</v>
      </c>
      <c r="AV21" s="262">
        <f t="shared" si="55"/>
        <v>0</v>
      </c>
      <c r="AW21" s="267">
        <v>0</v>
      </c>
      <c r="AX21" s="262">
        <f t="shared" si="56"/>
        <v>0</v>
      </c>
      <c r="AY21" s="267">
        <v>0</v>
      </c>
      <c r="AZ21" s="262">
        <f t="shared" si="57"/>
        <v>0</v>
      </c>
      <c r="BA21" s="267">
        <v>0</v>
      </c>
      <c r="BB21" s="262">
        <f t="shared" si="58"/>
        <v>0</v>
      </c>
      <c r="BC21" s="267">
        <v>0</v>
      </c>
      <c r="BD21" s="262">
        <f t="shared" si="59"/>
        <v>0</v>
      </c>
      <c r="BE21" s="267">
        <v>0</v>
      </c>
      <c r="BF21" s="262">
        <f t="shared" si="60"/>
        <v>0</v>
      </c>
      <c r="BG21" s="267">
        <v>0</v>
      </c>
      <c r="BH21" s="262">
        <f t="shared" si="61"/>
        <v>0</v>
      </c>
      <c r="BI21" s="267">
        <v>0</v>
      </c>
      <c r="BJ21" s="262">
        <f t="shared" si="62"/>
        <v>0</v>
      </c>
      <c r="BK21" s="267">
        <v>0</v>
      </c>
      <c r="BL21" s="262">
        <f t="shared" si="63"/>
        <v>0</v>
      </c>
      <c r="BM21" s="256"/>
      <c r="BN21" s="263">
        <f t="shared" si="64"/>
        <v>0</v>
      </c>
      <c r="BO21" s="264">
        <f t="shared" si="65"/>
        <v>0</v>
      </c>
      <c r="BP21" s="270"/>
      <c r="BQ21" s="266"/>
    </row>
    <row r="22" spans="1:69" ht="24" customHeight="1" thickBot="1">
      <c r="A22" s="271" t="s">
        <v>242</v>
      </c>
      <c r="B22" s="260">
        <v>9.9</v>
      </c>
      <c r="C22" s="267">
        <v>0</v>
      </c>
      <c r="D22" s="262">
        <f t="shared" si="33"/>
        <v>0</v>
      </c>
      <c r="E22" s="267">
        <v>0</v>
      </c>
      <c r="F22" s="262">
        <f t="shared" si="34"/>
        <v>0</v>
      </c>
      <c r="G22" s="267">
        <v>0</v>
      </c>
      <c r="H22" s="262">
        <f t="shared" si="35"/>
        <v>0</v>
      </c>
      <c r="I22" s="261">
        <v>0</v>
      </c>
      <c r="J22" s="262">
        <f t="shared" si="36"/>
        <v>0</v>
      </c>
      <c r="K22" s="267">
        <v>0</v>
      </c>
      <c r="L22" s="262">
        <f t="shared" si="37"/>
        <v>0</v>
      </c>
      <c r="M22" s="261">
        <v>0</v>
      </c>
      <c r="N22" s="262">
        <f t="shared" si="38"/>
        <v>0</v>
      </c>
      <c r="O22" s="261">
        <v>0</v>
      </c>
      <c r="P22" s="262">
        <f t="shared" si="39"/>
        <v>0</v>
      </c>
      <c r="Q22" s="267">
        <v>0</v>
      </c>
      <c r="R22" s="262">
        <f t="shared" si="40"/>
        <v>0</v>
      </c>
      <c r="S22" s="267">
        <v>0</v>
      </c>
      <c r="T22" s="262">
        <f t="shared" si="41"/>
        <v>0</v>
      </c>
      <c r="U22" s="267">
        <v>0</v>
      </c>
      <c r="V22" s="262">
        <f t="shared" si="42"/>
        <v>0</v>
      </c>
      <c r="W22" s="267">
        <v>0</v>
      </c>
      <c r="X22" s="262">
        <f t="shared" si="43"/>
        <v>0</v>
      </c>
      <c r="Y22" s="267">
        <v>0</v>
      </c>
      <c r="Z22" s="262">
        <f t="shared" si="44"/>
        <v>0</v>
      </c>
      <c r="AA22" s="267">
        <v>0</v>
      </c>
      <c r="AB22" s="262">
        <f t="shared" si="45"/>
        <v>0</v>
      </c>
      <c r="AC22" s="267">
        <v>0</v>
      </c>
      <c r="AD22" s="262">
        <f t="shared" si="46"/>
        <v>0</v>
      </c>
      <c r="AE22" s="267">
        <v>0</v>
      </c>
      <c r="AF22" s="262">
        <f t="shared" si="47"/>
        <v>0</v>
      </c>
      <c r="AG22" s="267">
        <v>0</v>
      </c>
      <c r="AH22" s="262">
        <f t="shared" si="48"/>
        <v>0</v>
      </c>
      <c r="AI22" s="267">
        <v>0</v>
      </c>
      <c r="AJ22" s="262">
        <f t="shared" si="49"/>
        <v>0</v>
      </c>
      <c r="AK22" s="267">
        <v>0</v>
      </c>
      <c r="AL22" s="262">
        <f t="shared" si="50"/>
        <v>0</v>
      </c>
      <c r="AM22" s="267">
        <v>0</v>
      </c>
      <c r="AN22" s="262">
        <f t="shared" si="51"/>
        <v>0</v>
      </c>
      <c r="AO22" s="267">
        <v>0</v>
      </c>
      <c r="AP22" s="262">
        <f t="shared" si="52"/>
        <v>0</v>
      </c>
      <c r="AQ22" s="267">
        <v>0</v>
      </c>
      <c r="AR22" s="262">
        <f t="shared" si="53"/>
        <v>0</v>
      </c>
      <c r="AS22" s="267">
        <v>0</v>
      </c>
      <c r="AT22" s="262">
        <f t="shared" si="54"/>
        <v>0</v>
      </c>
      <c r="AU22" s="267">
        <v>0</v>
      </c>
      <c r="AV22" s="262">
        <f t="shared" si="55"/>
        <v>0</v>
      </c>
      <c r="AW22" s="267">
        <v>0</v>
      </c>
      <c r="AX22" s="262">
        <f t="shared" si="56"/>
        <v>0</v>
      </c>
      <c r="AY22" s="267">
        <v>0</v>
      </c>
      <c r="AZ22" s="262">
        <f t="shared" si="57"/>
        <v>0</v>
      </c>
      <c r="BA22" s="267">
        <v>0</v>
      </c>
      <c r="BB22" s="262">
        <f t="shared" si="58"/>
        <v>0</v>
      </c>
      <c r="BC22" s="267">
        <v>0</v>
      </c>
      <c r="BD22" s="262">
        <f t="shared" si="59"/>
        <v>0</v>
      </c>
      <c r="BE22" s="267">
        <v>0</v>
      </c>
      <c r="BF22" s="262">
        <f t="shared" si="60"/>
        <v>0</v>
      </c>
      <c r="BG22" s="267">
        <v>0</v>
      </c>
      <c r="BH22" s="262">
        <f t="shared" si="61"/>
        <v>0</v>
      </c>
      <c r="BI22" s="267">
        <v>0</v>
      </c>
      <c r="BJ22" s="262">
        <f t="shared" si="62"/>
        <v>0</v>
      </c>
      <c r="BK22" s="267">
        <v>0</v>
      </c>
      <c r="BL22" s="262">
        <f t="shared" si="63"/>
        <v>0</v>
      </c>
      <c r="BM22" s="256"/>
      <c r="BN22" s="263">
        <f t="shared" si="64"/>
        <v>0</v>
      </c>
      <c r="BO22" s="264">
        <f t="shared" si="65"/>
        <v>0</v>
      </c>
      <c r="BP22" s="270"/>
      <c r="BQ22" s="266"/>
    </row>
    <row r="23" spans="1:69" ht="24" customHeight="1" thickBot="1">
      <c r="A23" s="271" t="s">
        <v>243</v>
      </c>
      <c r="B23" s="260">
        <v>9.9</v>
      </c>
      <c r="C23" s="267">
        <v>0</v>
      </c>
      <c r="D23" s="262">
        <f t="shared" si="33"/>
        <v>0</v>
      </c>
      <c r="E23" s="267">
        <v>0</v>
      </c>
      <c r="F23" s="262">
        <f t="shared" si="34"/>
        <v>0</v>
      </c>
      <c r="G23" s="267">
        <v>0</v>
      </c>
      <c r="H23" s="262">
        <f t="shared" si="35"/>
        <v>0</v>
      </c>
      <c r="I23" s="261">
        <v>0</v>
      </c>
      <c r="J23" s="262">
        <f t="shared" si="36"/>
        <v>0</v>
      </c>
      <c r="K23" s="267">
        <v>0</v>
      </c>
      <c r="L23" s="262">
        <f t="shared" si="37"/>
        <v>0</v>
      </c>
      <c r="M23" s="261">
        <v>0</v>
      </c>
      <c r="N23" s="262">
        <f t="shared" si="38"/>
        <v>0</v>
      </c>
      <c r="O23" s="261">
        <v>0</v>
      </c>
      <c r="P23" s="262">
        <f t="shared" si="39"/>
        <v>0</v>
      </c>
      <c r="Q23" s="267">
        <v>0</v>
      </c>
      <c r="R23" s="262">
        <f t="shared" si="40"/>
        <v>0</v>
      </c>
      <c r="S23" s="267">
        <v>0</v>
      </c>
      <c r="T23" s="262">
        <f t="shared" si="41"/>
        <v>0</v>
      </c>
      <c r="U23" s="267">
        <v>0</v>
      </c>
      <c r="V23" s="262">
        <f t="shared" si="42"/>
        <v>0</v>
      </c>
      <c r="W23" s="267">
        <v>0</v>
      </c>
      <c r="X23" s="262">
        <f t="shared" si="43"/>
        <v>0</v>
      </c>
      <c r="Y23" s="267">
        <v>0</v>
      </c>
      <c r="Z23" s="262">
        <f t="shared" si="44"/>
        <v>0</v>
      </c>
      <c r="AA23" s="267">
        <v>0</v>
      </c>
      <c r="AB23" s="262">
        <f t="shared" si="45"/>
        <v>0</v>
      </c>
      <c r="AC23" s="267">
        <v>0</v>
      </c>
      <c r="AD23" s="262">
        <f t="shared" si="46"/>
        <v>0</v>
      </c>
      <c r="AE23" s="267">
        <v>0</v>
      </c>
      <c r="AF23" s="262">
        <f t="shared" si="47"/>
        <v>0</v>
      </c>
      <c r="AG23" s="267">
        <v>0</v>
      </c>
      <c r="AH23" s="262">
        <f t="shared" si="48"/>
        <v>0</v>
      </c>
      <c r="AI23" s="267">
        <v>0</v>
      </c>
      <c r="AJ23" s="262">
        <f t="shared" si="49"/>
        <v>0</v>
      </c>
      <c r="AK23" s="267">
        <v>0</v>
      </c>
      <c r="AL23" s="262">
        <f t="shared" si="50"/>
        <v>0</v>
      </c>
      <c r="AM23" s="267">
        <v>0</v>
      </c>
      <c r="AN23" s="262">
        <f t="shared" si="51"/>
        <v>0</v>
      </c>
      <c r="AO23" s="267">
        <v>0</v>
      </c>
      <c r="AP23" s="262">
        <f t="shared" si="52"/>
        <v>0</v>
      </c>
      <c r="AQ23" s="267">
        <v>0</v>
      </c>
      <c r="AR23" s="262">
        <f t="shared" si="53"/>
        <v>0</v>
      </c>
      <c r="AS23" s="267">
        <v>0</v>
      </c>
      <c r="AT23" s="262">
        <f t="shared" si="54"/>
        <v>0</v>
      </c>
      <c r="AU23" s="267">
        <v>0</v>
      </c>
      <c r="AV23" s="262">
        <f t="shared" si="55"/>
        <v>0</v>
      </c>
      <c r="AW23" s="267">
        <v>0</v>
      </c>
      <c r="AX23" s="262">
        <f t="shared" si="56"/>
        <v>0</v>
      </c>
      <c r="AY23" s="267">
        <v>0</v>
      </c>
      <c r="AZ23" s="262">
        <f t="shared" si="57"/>
        <v>0</v>
      </c>
      <c r="BA23" s="267">
        <v>0</v>
      </c>
      <c r="BB23" s="262">
        <f t="shared" si="58"/>
        <v>0</v>
      </c>
      <c r="BC23" s="267">
        <v>0</v>
      </c>
      <c r="BD23" s="262">
        <f t="shared" si="59"/>
        <v>0</v>
      </c>
      <c r="BE23" s="267">
        <v>0</v>
      </c>
      <c r="BF23" s="262">
        <f t="shared" si="60"/>
        <v>0</v>
      </c>
      <c r="BG23" s="267">
        <v>0</v>
      </c>
      <c r="BH23" s="262">
        <f t="shared" si="61"/>
        <v>0</v>
      </c>
      <c r="BI23" s="267">
        <v>0</v>
      </c>
      <c r="BJ23" s="262">
        <f t="shared" si="62"/>
        <v>0</v>
      </c>
      <c r="BK23" s="267">
        <v>0</v>
      </c>
      <c r="BL23" s="262">
        <f t="shared" si="63"/>
        <v>0</v>
      </c>
      <c r="BM23" s="256"/>
      <c r="BN23" s="263">
        <f t="shared" si="64"/>
        <v>0</v>
      </c>
      <c r="BO23" s="264">
        <f t="shared" si="65"/>
        <v>0</v>
      </c>
      <c r="BP23" s="270"/>
      <c r="BQ23" s="266"/>
    </row>
    <row r="24" spans="1:69" ht="24" customHeight="1" thickBot="1">
      <c r="A24" s="271" t="s">
        <v>244</v>
      </c>
      <c r="B24" s="260">
        <v>9.9</v>
      </c>
      <c r="C24" s="267">
        <v>0</v>
      </c>
      <c r="D24" s="262">
        <f t="shared" si="33"/>
        <v>0</v>
      </c>
      <c r="E24" s="267">
        <v>0</v>
      </c>
      <c r="F24" s="262">
        <f t="shared" si="34"/>
        <v>0</v>
      </c>
      <c r="G24" s="267">
        <v>0</v>
      </c>
      <c r="H24" s="262">
        <f t="shared" si="35"/>
        <v>0</v>
      </c>
      <c r="I24" s="261">
        <v>0</v>
      </c>
      <c r="J24" s="262">
        <f t="shared" si="36"/>
        <v>0</v>
      </c>
      <c r="K24" s="267">
        <v>0</v>
      </c>
      <c r="L24" s="262">
        <f t="shared" si="37"/>
        <v>0</v>
      </c>
      <c r="M24" s="261">
        <v>0</v>
      </c>
      <c r="N24" s="262">
        <f t="shared" si="38"/>
        <v>0</v>
      </c>
      <c r="O24" s="261">
        <v>0</v>
      </c>
      <c r="P24" s="262">
        <f t="shared" si="39"/>
        <v>0</v>
      </c>
      <c r="Q24" s="267">
        <v>0</v>
      </c>
      <c r="R24" s="262">
        <f t="shared" si="40"/>
        <v>0</v>
      </c>
      <c r="S24" s="267">
        <v>0</v>
      </c>
      <c r="T24" s="262">
        <f t="shared" si="41"/>
        <v>0</v>
      </c>
      <c r="U24" s="267">
        <v>0</v>
      </c>
      <c r="V24" s="262">
        <f t="shared" si="42"/>
        <v>0</v>
      </c>
      <c r="W24" s="267">
        <v>0</v>
      </c>
      <c r="X24" s="262">
        <f t="shared" si="43"/>
        <v>0</v>
      </c>
      <c r="Y24" s="267">
        <v>0</v>
      </c>
      <c r="Z24" s="262">
        <f t="shared" si="44"/>
        <v>0</v>
      </c>
      <c r="AA24" s="267">
        <v>0</v>
      </c>
      <c r="AB24" s="262">
        <f t="shared" si="45"/>
        <v>0</v>
      </c>
      <c r="AC24" s="267">
        <v>0</v>
      </c>
      <c r="AD24" s="262">
        <f t="shared" si="46"/>
        <v>0</v>
      </c>
      <c r="AE24" s="267">
        <v>0</v>
      </c>
      <c r="AF24" s="262">
        <f t="shared" si="47"/>
        <v>0</v>
      </c>
      <c r="AG24" s="267">
        <v>0</v>
      </c>
      <c r="AH24" s="262">
        <f t="shared" si="48"/>
        <v>0</v>
      </c>
      <c r="AI24" s="267">
        <v>0</v>
      </c>
      <c r="AJ24" s="262">
        <f t="shared" si="49"/>
        <v>0</v>
      </c>
      <c r="AK24" s="267">
        <v>0</v>
      </c>
      <c r="AL24" s="262">
        <f t="shared" si="50"/>
        <v>0</v>
      </c>
      <c r="AM24" s="267">
        <v>0</v>
      </c>
      <c r="AN24" s="262">
        <f t="shared" si="51"/>
        <v>0</v>
      </c>
      <c r="AO24" s="267">
        <v>0</v>
      </c>
      <c r="AP24" s="262">
        <f t="shared" si="52"/>
        <v>0</v>
      </c>
      <c r="AQ24" s="267">
        <v>0</v>
      </c>
      <c r="AR24" s="262">
        <f t="shared" si="53"/>
        <v>0</v>
      </c>
      <c r="AS24" s="267">
        <v>0</v>
      </c>
      <c r="AT24" s="262">
        <f t="shared" si="54"/>
        <v>0</v>
      </c>
      <c r="AU24" s="267">
        <v>0</v>
      </c>
      <c r="AV24" s="262">
        <f t="shared" si="55"/>
        <v>0</v>
      </c>
      <c r="AW24" s="267">
        <v>0</v>
      </c>
      <c r="AX24" s="262">
        <f t="shared" si="56"/>
        <v>0</v>
      </c>
      <c r="AY24" s="267">
        <v>0</v>
      </c>
      <c r="AZ24" s="262">
        <f t="shared" si="57"/>
        <v>0</v>
      </c>
      <c r="BA24" s="267">
        <v>0</v>
      </c>
      <c r="BB24" s="262">
        <f t="shared" si="58"/>
        <v>0</v>
      </c>
      <c r="BC24" s="267">
        <v>0</v>
      </c>
      <c r="BD24" s="262">
        <f t="shared" si="59"/>
        <v>0</v>
      </c>
      <c r="BE24" s="267">
        <v>0</v>
      </c>
      <c r="BF24" s="262">
        <f t="shared" si="60"/>
        <v>0</v>
      </c>
      <c r="BG24" s="267">
        <v>0</v>
      </c>
      <c r="BH24" s="262">
        <f t="shared" si="61"/>
        <v>0</v>
      </c>
      <c r="BI24" s="267">
        <v>0</v>
      </c>
      <c r="BJ24" s="262">
        <f t="shared" si="62"/>
        <v>0</v>
      </c>
      <c r="BK24" s="267">
        <v>0</v>
      </c>
      <c r="BL24" s="262">
        <f t="shared" si="63"/>
        <v>0</v>
      </c>
      <c r="BM24" s="256"/>
      <c r="BN24" s="263">
        <f t="shared" si="64"/>
        <v>0</v>
      </c>
      <c r="BO24" s="264">
        <f t="shared" si="65"/>
        <v>0</v>
      </c>
      <c r="BP24" s="270"/>
      <c r="BQ24" s="266"/>
    </row>
    <row r="25" spans="1:69" ht="24" customHeight="1" thickBot="1">
      <c r="A25" s="271" t="s">
        <v>149</v>
      </c>
      <c r="B25" s="260">
        <v>9.9</v>
      </c>
      <c r="C25" s="267">
        <v>0</v>
      </c>
      <c r="D25" s="262">
        <f t="shared" si="33"/>
        <v>0</v>
      </c>
      <c r="E25" s="267">
        <v>0</v>
      </c>
      <c r="F25" s="262">
        <f t="shared" si="34"/>
        <v>0</v>
      </c>
      <c r="G25" s="267">
        <v>0</v>
      </c>
      <c r="H25" s="262">
        <f t="shared" si="35"/>
        <v>0</v>
      </c>
      <c r="I25" s="261">
        <v>0</v>
      </c>
      <c r="J25" s="262">
        <f t="shared" si="36"/>
        <v>0</v>
      </c>
      <c r="K25" s="267">
        <v>0</v>
      </c>
      <c r="L25" s="262">
        <f t="shared" si="37"/>
        <v>0</v>
      </c>
      <c r="M25" s="261">
        <v>0</v>
      </c>
      <c r="N25" s="262">
        <f t="shared" si="38"/>
        <v>0</v>
      </c>
      <c r="O25" s="261">
        <v>0</v>
      </c>
      <c r="P25" s="262">
        <f t="shared" si="39"/>
        <v>0</v>
      </c>
      <c r="Q25" s="267">
        <v>0</v>
      </c>
      <c r="R25" s="262">
        <f t="shared" si="40"/>
        <v>0</v>
      </c>
      <c r="S25" s="267">
        <v>0</v>
      </c>
      <c r="T25" s="262">
        <f t="shared" si="41"/>
        <v>0</v>
      </c>
      <c r="U25" s="267">
        <v>0</v>
      </c>
      <c r="V25" s="262">
        <f t="shared" si="42"/>
        <v>0</v>
      </c>
      <c r="W25" s="267">
        <v>0</v>
      </c>
      <c r="X25" s="262">
        <f t="shared" si="43"/>
        <v>0</v>
      </c>
      <c r="Y25" s="267">
        <v>0</v>
      </c>
      <c r="Z25" s="262">
        <f t="shared" si="44"/>
        <v>0</v>
      </c>
      <c r="AA25" s="267">
        <v>0</v>
      </c>
      <c r="AB25" s="262">
        <f t="shared" si="45"/>
        <v>0</v>
      </c>
      <c r="AC25" s="267">
        <v>0</v>
      </c>
      <c r="AD25" s="262">
        <f t="shared" si="46"/>
        <v>0</v>
      </c>
      <c r="AE25" s="267">
        <v>0</v>
      </c>
      <c r="AF25" s="262">
        <f t="shared" si="47"/>
        <v>0</v>
      </c>
      <c r="AG25" s="267">
        <v>0</v>
      </c>
      <c r="AH25" s="262">
        <f t="shared" si="48"/>
        <v>0</v>
      </c>
      <c r="AI25" s="267">
        <v>0</v>
      </c>
      <c r="AJ25" s="262">
        <f t="shared" si="49"/>
        <v>0</v>
      </c>
      <c r="AK25" s="267">
        <v>0</v>
      </c>
      <c r="AL25" s="262">
        <f t="shared" si="50"/>
        <v>0</v>
      </c>
      <c r="AM25" s="267">
        <v>0</v>
      </c>
      <c r="AN25" s="262">
        <f t="shared" si="51"/>
        <v>0</v>
      </c>
      <c r="AO25" s="267">
        <v>0</v>
      </c>
      <c r="AP25" s="262">
        <f t="shared" si="52"/>
        <v>0</v>
      </c>
      <c r="AQ25" s="267">
        <v>0</v>
      </c>
      <c r="AR25" s="262">
        <f t="shared" si="53"/>
        <v>0</v>
      </c>
      <c r="AS25" s="267">
        <v>0</v>
      </c>
      <c r="AT25" s="262">
        <f t="shared" si="54"/>
        <v>0</v>
      </c>
      <c r="AU25" s="267">
        <v>0</v>
      </c>
      <c r="AV25" s="262">
        <f t="shared" si="55"/>
        <v>0</v>
      </c>
      <c r="AW25" s="267">
        <v>0</v>
      </c>
      <c r="AX25" s="262">
        <f t="shared" si="56"/>
        <v>0</v>
      </c>
      <c r="AY25" s="267">
        <v>0</v>
      </c>
      <c r="AZ25" s="262">
        <f t="shared" si="57"/>
        <v>0</v>
      </c>
      <c r="BA25" s="267">
        <v>0</v>
      </c>
      <c r="BB25" s="262">
        <f t="shared" si="58"/>
        <v>0</v>
      </c>
      <c r="BC25" s="267">
        <v>0</v>
      </c>
      <c r="BD25" s="262">
        <f t="shared" si="59"/>
        <v>0</v>
      </c>
      <c r="BE25" s="267">
        <v>0</v>
      </c>
      <c r="BF25" s="262">
        <f t="shared" si="60"/>
        <v>0</v>
      </c>
      <c r="BG25" s="267">
        <v>0</v>
      </c>
      <c r="BH25" s="262">
        <f t="shared" si="61"/>
        <v>0</v>
      </c>
      <c r="BI25" s="267">
        <v>0</v>
      </c>
      <c r="BJ25" s="262">
        <f t="shared" si="62"/>
        <v>0</v>
      </c>
      <c r="BK25" s="267">
        <v>0</v>
      </c>
      <c r="BL25" s="262">
        <f t="shared" si="63"/>
        <v>0</v>
      </c>
      <c r="BM25" s="256"/>
      <c r="BN25" s="263">
        <f t="shared" si="64"/>
        <v>0</v>
      </c>
      <c r="BO25" s="264">
        <f t="shared" si="65"/>
        <v>0</v>
      </c>
      <c r="BP25" s="270"/>
      <c r="BQ25" s="266"/>
    </row>
    <row r="26" spans="1:69" ht="24" customHeight="1" thickBot="1">
      <c r="A26" s="272" t="s">
        <v>245</v>
      </c>
      <c r="B26" s="273">
        <v>9.9</v>
      </c>
      <c r="C26" s="267">
        <v>0</v>
      </c>
      <c r="D26" s="262">
        <f t="shared" si="33"/>
        <v>0</v>
      </c>
      <c r="E26" s="267">
        <v>0</v>
      </c>
      <c r="F26" s="262">
        <f t="shared" si="34"/>
        <v>0</v>
      </c>
      <c r="G26" s="267">
        <v>0</v>
      </c>
      <c r="H26" s="262">
        <f t="shared" si="35"/>
        <v>0</v>
      </c>
      <c r="I26" s="261">
        <v>0</v>
      </c>
      <c r="J26" s="262">
        <f t="shared" si="36"/>
        <v>0</v>
      </c>
      <c r="K26" s="267">
        <v>0</v>
      </c>
      <c r="L26" s="262">
        <f t="shared" si="37"/>
        <v>0</v>
      </c>
      <c r="M26" s="261">
        <v>0</v>
      </c>
      <c r="N26" s="262">
        <f t="shared" si="38"/>
        <v>0</v>
      </c>
      <c r="O26" s="261">
        <v>0</v>
      </c>
      <c r="P26" s="262">
        <f t="shared" si="39"/>
        <v>0</v>
      </c>
      <c r="Q26" s="267">
        <v>0</v>
      </c>
      <c r="R26" s="262">
        <f t="shared" si="40"/>
        <v>0</v>
      </c>
      <c r="S26" s="267">
        <v>0</v>
      </c>
      <c r="T26" s="262">
        <f t="shared" si="41"/>
        <v>0</v>
      </c>
      <c r="U26" s="267">
        <v>0</v>
      </c>
      <c r="V26" s="262">
        <f t="shared" si="42"/>
        <v>0</v>
      </c>
      <c r="W26" s="267">
        <v>0</v>
      </c>
      <c r="X26" s="262">
        <f t="shared" si="43"/>
        <v>0</v>
      </c>
      <c r="Y26" s="267">
        <v>0</v>
      </c>
      <c r="Z26" s="262">
        <f t="shared" si="44"/>
        <v>0</v>
      </c>
      <c r="AA26" s="267">
        <v>0</v>
      </c>
      <c r="AB26" s="262">
        <f t="shared" si="45"/>
        <v>0</v>
      </c>
      <c r="AC26" s="267">
        <v>0</v>
      </c>
      <c r="AD26" s="262">
        <f t="shared" si="46"/>
        <v>0</v>
      </c>
      <c r="AE26" s="267">
        <v>0</v>
      </c>
      <c r="AF26" s="262">
        <f t="shared" si="47"/>
        <v>0</v>
      </c>
      <c r="AG26" s="267">
        <v>0</v>
      </c>
      <c r="AH26" s="262">
        <f t="shared" si="48"/>
        <v>0</v>
      </c>
      <c r="AI26" s="267">
        <v>0</v>
      </c>
      <c r="AJ26" s="262">
        <f t="shared" si="49"/>
        <v>0</v>
      </c>
      <c r="AK26" s="267">
        <v>0</v>
      </c>
      <c r="AL26" s="262">
        <f t="shared" si="50"/>
        <v>0</v>
      </c>
      <c r="AM26" s="267">
        <v>0</v>
      </c>
      <c r="AN26" s="262">
        <f t="shared" si="51"/>
        <v>0</v>
      </c>
      <c r="AO26" s="267">
        <v>0</v>
      </c>
      <c r="AP26" s="262">
        <f t="shared" si="52"/>
        <v>0</v>
      </c>
      <c r="AQ26" s="267">
        <v>0</v>
      </c>
      <c r="AR26" s="262">
        <f t="shared" si="53"/>
        <v>0</v>
      </c>
      <c r="AS26" s="267">
        <v>0</v>
      </c>
      <c r="AT26" s="262">
        <f t="shared" si="54"/>
        <v>0</v>
      </c>
      <c r="AU26" s="267">
        <v>0</v>
      </c>
      <c r="AV26" s="262">
        <f t="shared" si="55"/>
        <v>0</v>
      </c>
      <c r="AW26" s="267">
        <v>0</v>
      </c>
      <c r="AX26" s="262">
        <f t="shared" si="56"/>
        <v>0</v>
      </c>
      <c r="AY26" s="267">
        <v>0</v>
      </c>
      <c r="AZ26" s="262">
        <f t="shared" si="57"/>
        <v>0</v>
      </c>
      <c r="BA26" s="267">
        <v>0</v>
      </c>
      <c r="BB26" s="262">
        <f t="shared" si="58"/>
        <v>0</v>
      </c>
      <c r="BC26" s="267">
        <v>0</v>
      </c>
      <c r="BD26" s="262">
        <f t="shared" si="59"/>
        <v>0</v>
      </c>
      <c r="BE26" s="267">
        <v>0</v>
      </c>
      <c r="BF26" s="262">
        <f t="shared" si="60"/>
        <v>0</v>
      </c>
      <c r="BG26" s="267">
        <v>0</v>
      </c>
      <c r="BH26" s="262">
        <f t="shared" si="61"/>
        <v>0</v>
      </c>
      <c r="BI26" s="267">
        <v>0</v>
      </c>
      <c r="BJ26" s="262">
        <f t="shared" si="62"/>
        <v>0</v>
      </c>
      <c r="BK26" s="267">
        <v>0</v>
      </c>
      <c r="BL26" s="262">
        <f t="shared" si="63"/>
        <v>0</v>
      </c>
      <c r="BM26" s="256"/>
      <c r="BN26" s="263">
        <f t="shared" si="64"/>
        <v>0</v>
      </c>
      <c r="BO26" s="264">
        <f t="shared" si="65"/>
        <v>0</v>
      </c>
      <c r="BP26" s="270"/>
      <c r="BQ26" s="266"/>
    </row>
    <row r="27" spans="1:69" ht="24" customHeight="1" thickBot="1">
      <c r="A27" s="269" t="s">
        <v>130</v>
      </c>
      <c r="B27" s="260">
        <v>12.9</v>
      </c>
      <c r="C27" s="267">
        <v>0</v>
      </c>
      <c r="D27" s="262">
        <f t="shared" si="0"/>
        <v>0</v>
      </c>
      <c r="E27" s="267">
        <v>0</v>
      </c>
      <c r="F27" s="262">
        <f t="shared" si="1"/>
        <v>0</v>
      </c>
      <c r="G27" s="267">
        <v>0</v>
      </c>
      <c r="H27" s="262">
        <f t="shared" si="2"/>
        <v>0</v>
      </c>
      <c r="I27" s="267">
        <v>0</v>
      </c>
      <c r="J27" s="262">
        <f t="shared" si="3"/>
        <v>0</v>
      </c>
      <c r="K27" s="267">
        <v>0</v>
      </c>
      <c r="L27" s="262">
        <f t="shared" si="4"/>
        <v>0</v>
      </c>
      <c r="M27" s="267">
        <v>0</v>
      </c>
      <c r="N27" s="262">
        <f t="shared" si="5"/>
        <v>0</v>
      </c>
      <c r="O27" s="267">
        <v>0</v>
      </c>
      <c r="P27" s="262">
        <f t="shared" si="6"/>
        <v>0</v>
      </c>
      <c r="Q27" s="267">
        <v>0</v>
      </c>
      <c r="R27" s="262">
        <f t="shared" si="7"/>
        <v>0</v>
      </c>
      <c r="S27" s="267">
        <v>0</v>
      </c>
      <c r="T27" s="262">
        <f t="shared" si="8"/>
        <v>0</v>
      </c>
      <c r="U27" s="267">
        <v>0</v>
      </c>
      <c r="V27" s="262">
        <f t="shared" si="9"/>
        <v>0</v>
      </c>
      <c r="W27" s="267">
        <v>0</v>
      </c>
      <c r="X27" s="262">
        <f t="shared" si="10"/>
        <v>0</v>
      </c>
      <c r="Y27" s="267">
        <v>0</v>
      </c>
      <c r="Z27" s="262">
        <f t="shared" si="11"/>
        <v>0</v>
      </c>
      <c r="AA27" s="267">
        <v>0</v>
      </c>
      <c r="AB27" s="262">
        <f t="shared" si="12"/>
        <v>0</v>
      </c>
      <c r="AC27" s="267">
        <v>0</v>
      </c>
      <c r="AD27" s="262">
        <f t="shared" si="13"/>
        <v>0</v>
      </c>
      <c r="AE27" s="267">
        <v>0</v>
      </c>
      <c r="AF27" s="262">
        <f t="shared" si="14"/>
        <v>0</v>
      </c>
      <c r="AG27" s="267">
        <v>0</v>
      </c>
      <c r="AH27" s="262">
        <f t="shared" si="15"/>
        <v>0</v>
      </c>
      <c r="AI27" s="267">
        <v>0</v>
      </c>
      <c r="AJ27" s="262">
        <f t="shared" si="16"/>
        <v>0</v>
      </c>
      <c r="AK27" s="267">
        <v>0</v>
      </c>
      <c r="AL27" s="262">
        <f t="shared" si="17"/>
        <v>0</v>
      </c>
      <c r="AM27" s="267">
        <v>0</v>
      </c>
      <c r="AN27" s="262">
        <f t="shared" si="18"/>
        <v>0</v>
      </c>
      <c r="AO27" s="261">
        <v>0</v>
      </c>
      <c r="AP27" s="262">
        <f t="shared" si="19"/>
        <v>0</v>
      </c>
      <c r="AQ27" s="261">
        <v>0</v>
      </c>
      <c r="AR27" s="262">
        <f t="shared" si="20"/>
        <v>0</v>
      </c>
      <c r="AS27" s="261">
        <v>0</v>
      </c>
      <c r="AT27" s="262">
        <f t="shared" si="21"/>
        <v>0</v>
      </c>
      <c r="AU27" s="267">
        <v>0</v>
      </c>
      <c r="AV27" s="262">
        <f t="shared" si="22"/>
        <v>0</v>
      </c>
      <c r="AW27" s="267">
        <v>0</v>
      </c>
      <c r="AX27" s="262">
        <f t="shared" si="23"/>
        <v>0</v>
      </c>
      <c r="AY27" s="267">
        <v>0</v>
      </c>
      <c r="AZ27" s="262">
        <f t="shared" si="24"/>
        <v>0</v>
      </c>
      <c r="BA27" s="267">
        <v>0</v>
      </c>
      <c r="BB27" s="262">
        <f t="shared" si="25"/>
        <v>0</v>
      </c>
      <c r="BC27" s="267">
        <v>0</v>
      </c>
      <c r="BD27" s="262">
        <f t="shared" si="26"/>
        <v>0</v>
      </c>
      <c r="BE27" s="267">
        <v>0</v>
      </c>
      <c r="BF27" s="262">
        <f t="shared" si="27"/>
        <v>0</v>
      </c>
      <c r="BG27" s="267">
        <v>0</v>
      </c>
      <c r="BH27" s="262">
        <f t="shared" si="28"/>
        <v>0</v>
      </c>
      <c r="BI27" s="267">
        <v>0</v>
      </c>
      <c r="BJ27" s="262">
        <f t="shared" si="29"/>
        <v>0</v>
      </c>
      <c r="BK27" s="267">
        <v>0</v>
      </c>
      <c r="BL27" s="262">
        <f t="shared" si="30"/>
        <v>0</v>
      </c>
      <c r="BM27" s="256"/>
      <c r="BN27" s="263">
        <f t="shared" si="31"/>
        <v>0</v>
      </c>
      <c r="BO27" s="264">
        <f t="shared" si="32"/>
        <v>0</v>
      </c>
      <c r="BP27" s="268"/>
      <c r="BQ27" s="266"/>
    </row>
    <row r="28" spans="1:69" ht="24" customHeight="1" thickBot="1">
      <c r="A28" s="269" t="s">
        <v>345</v>
      </c>
      <c r="B28" s="260">
        <v>12.9</v>
      </c>
      <c r="C28" s="267">
        <v>0</v>
      </c>
      <c r="D28" s="262">
        <f t="shared" si="0"/>
        <v>0</v>
      </c>
      <c r="E28" s="267">
        <v>0</v>
      </c>
      <c r="F28" s="262">
        <f t="shared" si="1"/>
        <v>0</v>
      </c>
      <c r="G28" s="267">
        <v>0</v>
      </c>
      <c r="H28" s="262">
        <f t="shared" si="2"/>
        <v>0</v>
      </c>
      <c r="I28" s="267">
        <v>0</v>
      </c>
      <c r="J28" s="262">
        <f t="shared" si="3"/>
        <v>0</v>
      </c>
      <c r="K28" s="267">
        <v>0</v>
      </c>
      <c r="L28" s="262">
        <f t="shared" si="4"/>
        <v>0</v>
      </c>
      <c r="M28" s="267">
        <v>0</v>
      </c>
      <c r="N28" s="262">
        <f t="shared" si="5"/>
        <v>0</v>
      </c>
      <c r="O28" s="267">
        <v>0</v>
      </c>
      <c r="P28" s="262">
        <f t="shared" si="6"/>
        <v>0</v>
      </c>
      <c r="Q28" s="267">
        <v>0</v>
      </c>
      <c r="R28" s="262">
        <f t="shared" si="7"/>
        <v>0</v>
      </c>
      <c r="S28" s="267">
        <v>0</v>
      </c>
      <c r="T28" s="262">
        <f t="shared" si="8"/>
        <v>0</v>
      </c>
      <c r="U28" s="267">
        <v>0</v>
      </c>
      <c r="V28" s="262">
        <f t="shared" si="9"/>
        <v>0</v>
      </c>
      <c r="W28" s="267">
        <v>0</v>
      </c>
      <c r="X28" s="262">
        <f t="shared" si="10"/>
        <v>0</v>
      </c>
      <c r="Y28" s="267">
        <v>0</v>
      </c>
      <c r="Z28" s="262">
        <f t="shared" si="11"/>
        <v>0</v>
      </c>
      <c r="AA28" s="267">
        <v>0</v>
      </c>
      <c r="AB28" s="262">
        <f t="shared" si="12"/>
        <v>0</v>
      </c>
      <c r="AC28" s="267">
        <v>0</v>
      </c>
      <c r="AD28" s="262">
        <f t="shared" si="13"/>
        <v>0</v>
      </c>
      <c r="AE28" s="267">
        <v>0</v>
      </c>
      <c r="AF28" s="262">
        <f t="shared" si="14"/>
        <v>0</v>
      </c>
      <c r="AG28" s="267">
        <v>0</v>
      </c>
      <c r="AH28" s="262">
        <f t="shared" si="15"/>
        <v>0</v>
      </c>
      <c r="AI28" s="267">
        <v>0</v>
      </c>
      <c r="AJ28" s="262">
        <f t="shared" si="16"/>
        <v>0</v>
      </c>
      <c r="AK28" s="267">
        <v>0</v>
      </c>
      <c r="AL28" s="262">
        <f t="shared" si="17"/>
        <v>0</v>
      </c>
      <c r="AM28" s="267">
        <v>0</v>
      </c>
      <c r="AN28" s="262">
        <f t="shared" si="18"/>
        <v>0</v>
      </c>
      <c r="AO28" s="261">
        <v>0</v>
      </c>
      <c r="AP28" s="262">
        <f t="shared" si="19"/>
        <v>0</v>
      </c>
      <c r="AQ28" s="261">
        <v>0</v>
      </c>
      <c r="AR28" s="262">
        <f t="shared" si="20"/>
        <v>0</v>
      </c>
      <c r="AS28" s="261">
        <v>0</v>
      </c>
      <c r="AT28" s="262">
        <f t="shared" si="21"/>
        <v>0</v>
      </c>
      <c r="AU28" s="267">
        <v>0</v>
      </c>
      <c r="AV28" s="262">
        <f t="shared" si="22"/>
        <v>0</v>
      </c>
      <c r="AW28" s="267">
        <v>0</v>
      </c>
      <c r="AX28" s="262">
        <f t="shared" si="23"/>
        <v>0</v>
      </c>
      <c r="AY28" s="267">
        <v>0</v>
      </c>
      <c r="AZ28" s="262">
        <f t="shared" si="24"/>
        <v>0</v>
      </c>
      <c r="BA28" s="267">
        <v>0</v>
      </c>
      <c r="BB28" s="262">
        <f t="shared" si="25"/>
        <v>0</v>
      </c>
      <c r="BC28" s="267">
        <v>0</v>
      </c>
      <c r="BD28" s="262">
        <f t="shared" si="26"/>
        <v>0</v>
      </c>
      <c r="BE28" s="267">
        <v>0</v>
      </c>
      <c r="BF28" s="262">
        <f t="shared" si="27"/>
        <v>0</v>
      </c>
      <c r="BG28" s="267">
        <v>0</v>
      </c>
      <c r="BH28" s="262">
        <f t="shared" si="28"/>
        <v>0</v>
      </c>
      <c r="BI28" s="267">
        <v>0</v>
      </c>
      <c r="BJ28" s="262">
        <f t="shared" si="29"/>
        <v>0</v>
      </c>
      <c r="BK28" s="267">
        <v>0</v>
      </c>
      <c r="BL28" s="262">
        <f t="shared" si="30"/>
        <v>0</v>
      </c>
      <c r="BM28" s="256"/>
      <c r="BN28" s="263">
        <f t="shared" si="31"/>
        <v>0</v>
      </c>
      <c r="BO28" s="264">
        <f t="shared" si="32"/>
        <v>0</v>
      </c>
      <c r="BP28" s="270"/>
      <c r="BQ28" s="266"/>
    </row>
    <row r="29" spans="1:69" ht="24" customHeight="1" thickBot="1">
      <c r="A29" s="269" t="s">
        <v>131</v>
      </c>
      <c r="B29" s="260">
        <v>12.9</v>
      </c>
      <c r="C29" s="267">
        <v>0</v>
      </c>
      <c r="D29" s="262">
        <f t="shared" si="0"/>
        <v>0</v>
      </c>
      <c r="E29" s="267">
        <v>0</v>
      </c>
      <c r="F29" s="262">
        <f t="shared" si="1"/>
        <v>0</v>
      </c>
      <c r="G29" s="267">
        <v>0</v>
      </c>
      <c r="H29" s="262">
        <f t="shared" si="2"/>
        <v>0</v>
      </c>
      <c r="I29" s="267">
        <v>0</v>
      </c>
      <c r="J29" s="262">
        <f t="shared" si="3"/>
        <v>0</v>
      </c>
      <c r="K29" s="267">
        <v>0</v>
      </c>
      <c r="L29" s="262">
        <f t="shared" si="4"/>
        <v>0</v>
      </c>
      <c r="M29" s="267">
        <v>0</v>
      </c>
      <c r="N29" s="262">
        <f t="shared" si="5"/>
        <v>0</v>
      </c>
      <c r="O29" s="267">
        <v>0</v>
      </c>
      <c r="P29" s="262">
        <f t="shared" si="6"/>
        <v>0</v>
      </c>
      <c r="Q29" s="267">
        <v>0</v>
      </c>
      <c r="R29" s="262">
        <f t="shared" si="7"/>
        <v>0</v>
      </c>
      <c r="S29" s="267">
        <v>0</v>
      </c>
      <c r="T29" s="262">
        <f t="shared" si="8"/>
        <v>0</v>
      </c>
      <c r="U29" s="267">
        <v>0</v>
      </c>
      <c r="V29" s="262">
        <f t="shared" si="9"/>
        <v>0</v>
      </c>
      <c r="W29" s="267">
        <v>0</v>
      </c>
      <c r="X29" s="262">
        <f t="shared" si="10"/>
        <v>0</v>
      </c>
      <c r="Y29" s="267">
        <v>0</v>
      </c>
      <c r="Z29" s="262">
        <f t="shared" si="11"/>
        <v>0</v>
      </c>
      <c r="AA29" s="267">
        <v>0</v>
      </c>
      <c r="AB29" s="262">
        <f t="shared" si="12"/>
        <v>0</v>
      </c>
      <c r="AC29" s="267">
        <v>0</v>
      </c>
      <c r="AD29" s="262">
        <f t="shared" si="13"/>
        <v>0</v>
      </c>
      <c r="AE29" s="267">
        <v>0</v>
      </c>
      <c r="AF29" s="262">
        <f t="shared" si="14"/>
        <v>0</v>
      </c>
      <c r="AG29" s="267">
        <v>0</v>
      </c>
      <c r="AH29" s="262">
        <f t="shared" si="15"/>
        <v>0</v>
      </c>
      <c r="AI29" s="267">
        <v>0</v>
      </c>
      <c r="AJ29" s="262">
        <f t="shared" si="16"/>
        <v>0</v>
      </c>
      <c r="AK29" s="267">
        <v>0</v>
      </c>
      <c r="AL29" s="262">
        <f t="shared" si="17"/>
        <v>0</v>
      </c>
      <c r="AM29" s="267">
        <v>0</v>
      </c>
      <c r="AN29" s="262">
        <f t="shared" si="18"/>
        <v>0</v>
      </c>
      <c r="AO29" s="261">
        <v>0</v>
      </c>
      <c r="AP29" s="262">
        <f t="shared" si="19"/>
        <v>0</v>
      </c>
      <c r="AQ29" s="261">
        <v>0</v>
      </c>
      <c r="AR29" s="262">
        <f t="shared" si="20"/>
        <v>0</v>
      </c>
      <c r="AS29" s="261">
        <v>0</v>
      </c>
      <c r="AT29" s="262">
        <f t="shared" si="21"/>
        <v>0</v>
      </c>
      <c r="AU29" s="267">
        <v>0</v>
      </c>
      <c r="AV29" s="262">
        <f t="shared" si="22"/>
        <v>0</v>
      </c>
      <c r="AW29" s="267">
        <v>0</v>
      </c>
      <c r="AX29" s="262">
        <f t="shared" si="23"/>
        <v>0</v>
      </c>
      <c r="AY29" s="267">
        <v>0</v>
      </c>
      <c r="AZ29" s="262">
        <f t="shared" si="24"/>
        <v>0</v>
      </c>
      <c r="BA29" s="267">
        <v>0</v>
      </c>
      <c r="BB29" s="262">
        <f t="shared" si="25"/>
        <v>0</v>
      </c>
      <c r="BC29" s="267">
        <v>0</v>
      </c>
      <c r="BD29" s="262">
        <f t="shared" si="26"/>
        <v>0</v>
      </c>
      <c r="BE29" s="267">
        <v>0</v>
      </c>
      <c r="BF29" s="262">
        <f t="shared" si="27"/>
        <v>0</v>
      </c>
      <c r="BG29" s="267">
        <v>0</v>
      </c>
      <c r="BH29" s="262">
        <f t="shared" si="28"/>
        <v>0</v>
      </c>
      <c r="BI29" s="267">
        <v>0</v>
      </c>
      <c r="BJ29" s="262">
        <f t="shared" si="29"/>
        <v>0</v>
      </c>
      <c r="BK29" s="267">
        <v>0</v>
      </c>
      <c r="BL29" s="262">
        <f t="shared" si="30"/>
        <v>0</v>
      </c>
      <c r="BM29" s="256"/>
      <c r="BN29" s="263">
        <f t="shared" si="31"/>
        <v>0</v>
      </c>
      <c r="BO29" s="264">
        <f t="shared" si="32"/>
        <v>0</v>
      </c>
      <c r="BP29" s="270"/>
      <c r="BQ29" s="266"/>
    </row>
    <row r="30" spans="1:69" ht="24" customHeight="1" thickBot="1">
      <c r="A30" s="269" t="s">
        <v>238</v>
      </c>
      <c r="B30" s="260">
        <v>12.9</v>
      </c>
      <c r="C30" s="267">
        <v>0</v>
      </c>
      <c r="D30" s="262">
        <f t="shared" si="0"/>
        <v>0</v>
      </c>
      <c r="E30" s="267">
        <v>0</v>
      </c>
      <c r="F30" s="262">
        <f t="shared" si="1"/>
        <v>0</v>
      </c>
      <c r="G30" s="267">
        <v>0</v>
      </c>
      <c r="H30" s="262">
        <f t="shared" si="2"/>
        <v>0</v>
      </c>
      <c r="I30" s="267">
        <v>0</v>
      </c>
      <c r="J30" s="262">
        <f t="shared" si="3"/>
        <v>0</v>
      </c>
      <c r="K30" s="267">
        <v>0</v>
      </c>
      <c r="L30" s="262">
        <f t="shared" si="4"/>
        <v>0</v>
      </c>
      <c r="M30" s="267">
        <v>0</v>
      </c>
      <c r="N30" s="262">
        <f t="shared" si="5"/>
        <v>0</v>
      </c>
      <c r="O30" s="267">
        <v>0</v>
      </c>
      <c r="P30" s="262">
        <f t="shared" si="6"/>
        <v>0</v>
      </c>
      <c r="Q30" s="267">
        <v>0</v>
      </c>
      <c r="R30" s="262">
        <f t="shared" si="7"/>
        <v>0</v>
      </c>
      <c r="S30" s="267">
        <v>0</v>
      </c>
      <c r="T30" s="262">
        <f t="shared" si="8"/>
        <v>0</v>
      </c>
      <c r="U30" s="267">
        <v>0</v>
      </c>
      <c r="V30" s="262">
        <f t="shared" si="9"/>
        <v>0</v>
      </c>
      <c r="W30" s="267">
        <v>0</v>
      </c>
      <c r="X30" s="262">
        <f t="shared" si="10"/>
        <v>0</v>
      </c>
      <c r="Y30" s="267">
        <v>0</v>
      </c>
      <c r="Z30" s="262">
        <f t="shared" si="11"/>
        <v>0</v>
      </c>
      <c r="AA30" s="267">
        <v>0</v>
      </c>
      <c r="AB30" s="262">
        <f t="shared" si="12"/>
        <v>0</v>
      </c>
      <c r="AC30" s="267">
        <v>0</v>
      </c>
      <c r="AD30" s="262">
        <f t="shared" si="13"/>
        <v>0</v>
      </c>
      <c r="AE30" s="267">
        <v>0</v>
      </c>
      <c r="AF30" s="262">
        <f t="shared" si="14"/>
        <v>0</v>
      </c>
      <c r="AG30" s="267">
        <v>0</v>
      </c>
      <c r="AH30" s="262">
        <f t="shared" si="15"/>
        <v>0</v>
      </c>
      <c r="AI30" s="267">
        <v>0</v>
      </c>
      <c r="AJ30" s="262">
        <f t="shared" si="16"/>
        <v>0</v>
      </c>
      <c r="AK30" s="267">
        <v>0</v>
      </c>
      <c r="AL30" s="262">
        <f t="shared" si="17"/>
        <v>0</v>
      </c>
      <c r="AM30" s="267">
        <v>0</v>
      </c>
      <c r="AN30" s="262">
        <f t="shared" si="18"/>
        <v>0</v>
      </c>
      <c r="AO30" s="267">
        <v>0</v>
      </c>
      <c r="AP30" s="262">
        <f t="shared" si="19"/>
        <v>0</v>
      </c>
      <c r="AQ30" s="267">
        <v>0</v>
      </c>
      <c r="AR30" s="262">
        <f t="shared" si="20"/>
        <v>0</v>
      </c>
      <c r="AS30" s="267">
        <v>0</v>
      </c>
      <c r="AT30" s="262">
        <f t="shared" si="21"/>
        <v>0</v>
      </c>
      <c r="AU30" s="267">
        <v>0</v>
      </c>
      <c r="AV30" s="262">
        <f t="shared" si="22"/>
        <v>0</v>
      </c>
      <c r="AW30" s="267">
        <v>0</v>
      </c>
      <c r="AX30" s="262">
        <f t="shared" si="23"/>
        <v>0</v>
      </c>
      <c r="AY30" s="267">
        <v>0</v>
      </c>
      <c r="AZ30" s="262">
        <f t="shared" si="24"/>
        <v>0</v>
      </c>
      <c r="BA30" s="267">
        <v>0</v>
      </c>
      <c r="BB30" s="262">
        <f t="shared" si="25"/>
        <v>0</v>
      </c>
      <c r="BC30" s="267">
        <v>0</v>
      </c>
      <c r="BD30" s="262">
        <f t="shared" si="26"/>
        <v>0</v>
      </c>
      <c r="BE30" s="267">
        <v>0</v>
      </c>
      <c r="BF30" s="262">
        <f t="shared" si="27"/>
        <v>0</v>
      </c>
      <c r="BG30" s="267">
        <v>0</v>
      </c>
      <c r="BH30" s="262">
        <f t="shared" si="28"/>
        <v>0</v>
      </c>
      <c r="BI30" s="267">
        <v>0</v>
      </c>
      <c r="BJ30" s="262">
        <f t="shared" si="29"/>
        <v>0</v>
      </c>
      <c r="BK30" s="267">
        <v>0</v>
      </c>
      <c r="BL30" s="262">
        <f t="shared" si="30"/>
        <v>0</v>
      </c>
      <c r="BM30" s="256"/>
      <c r="BN30" s="263">
        <f t="shared" si="31"/>
        <v>0</v>
      </c>
      <c r="BO30" s="264">
        <f t="shared" si="32"/>
        <v>0</v>
      </c>
      <c r="BP30" s="270"/>
      <c r="BQ30" s="266"/>
    </row>
    <row r="31" spans="1:69" ht="24" customHeight="1" thickBot="1">
      <c r="A31" s="269" t="s">
        <v>132</v>
      </c>
      <c r="B31" s="260">
        <v>12.9</v>
      </c>
      <c r="C31" s="267">
        <v>0</v>
      </c>
      <c r="D31" s="262">
        <f t="shared" si="0"/>
        <v>0</v>
      </c>
      <c r="E31" s="267">
        <v>0</v>
      </c>
      <c r="F31" s="262">
        <f t="shared" si="1"/>
        <v>0</v>
      </c>
      <c r="G31" s="267">
        <v>0</v>
      </c>
      <c r="H31" s="262">
        <f t="shared" si="2"/>
        <v>0</v>
      </c>
      <c r="I31" s="267">
        <v>0</v>
      </c>
      <c r="J31" s="262">
        <f t="shared" si="3"/>
        <v>0</v>
      </c>
      <c r="K31" s="267">
        <v>0</v>
      </c>
      <c r="L31" s="262">
        <f t="shared" si="4"/>
        <v>0</v>
      </c>
      <c r="M31" s="267">
        <v>0</v>
      </c>
      <c r="N31" s="262">
        <f t="shared" si="5"/>
        <v>0</v>
      </c>
      <c r="O31" s="267">
        <v>0</v>
      </c>
      <c r="P31" s="262">
        <f t="shared" si="6"/>
        <v>0</v>
      </c>
      <c r="Q31" s="267">
        <v>0</v>
      </c>
      <c r="R31" s="262">
        <f t="shared" si="7"/>
        <v>0</v>
      </c>
      <c r="S31" s="267">
        <v>0</v>
      </c>
      <c r="T31" s="262">
        <f t="shared" si="8"/>
        <v>0</v>
      </c>
      <c r="U31" s="267">
        <v>0</v>
      </c>
      <c r="V31" s="262">
        <f t="shared" si="9"/>
        <v>0</v>
      </c>
      <c r="W31" s="267">
        <v>0</v>
      </c>
      <c r="X31" s="262">
        <f t="shared" si="10"/>
        <v>0</v>
      </c>
      <c r="Y31" s="267">
        <v>0</v>
      </c>
      <c r="Z31" s="262">
        <f t="shared" si="11"/>
        <v>0</v>
      </c>
      <c r="AA31" s="267">
        <v>0</v>
      </c>
      <c r="AB31" s="262">
        <f t="shared" si="12"/>
        <v>0</v>
      </c>
      <c r="AC31" s="267">
        <v>0</v>
      </c>
      <c r="AD31" s="262">
        <f t="shared" si="13"/>
        <v>0</v>
      </c>
      <c r="AE31" s="267">
        <v>0</v>
      </c>
      <c r="AF31" s="262">
        <f t="shared" si="14"/>
        <v>0</v>
      </c>
      <c r="AG31" s="267">
        <v>0</v>
      </c>
      <c r="AH31" s="262">
        <f t="shared" si="15"/>
        <v>0</v>
      </c>
      <c r="AI31" s="267">
        <v>0</v>
      </c>
      <c r="AJ31" s="262">
        <f t="shared" si="16"/>
        <v>0</v>
      </c>
      <c r="AK31" s="267">
        <v>0</v>
      </c>
      <c r="AL31" s="262">
        <f t="shared" si="17"/>
        <v>0</v>
      </c>
      <c r="AM31" s="267">
        <v>0</v>
      </c>
      <c r="AN31" s="262">
        <f t="shared" si="18"/>
        <v>0</v>
      </c>
      <c r="AO31" s="267">
        <v>0</v>
      </c>
      <c r="AP31" s="262">
        <f t="shared" si="19"/>
        <v>0</v>
      </c>
      <c r="AQ31" s="267">
        <v>0</v>
      </c>
      <c r="AR31" s="262">
        <f t="shared" si="20"/>
        <v>0</v>
      </c>
      <c r="AS31" s="267">
        <v>0</v>
      </c>
      <c r="AT31" s="262">
        <f t="shared" si="21"/>
        <v>0</v>
      </c>
      <c r="AU31" s="267">
        <v>0</v>
      </c>
      <c r="AV31" s="262">
        <f t="shared" si="22"/>
        <v>0</v>
      </c>
      <c r="AW31" s="267">
        <v>0</v>
      </c>
      <c r="AX31" s="262">
        <f t="shared" si="23"/>
        <v>0</v>
      </c>
      <c r="AY31" s="267">
        <v>0</v>
      </c>
      <c r="AZ31" s="262">
        <f t="shared" si="24"/>
        <v>0</v>
      </c>
      <c r="BA31" s="267">
        <v>0</v>
      </c>
      <c r="BB31" s="262">
        <f t="shared" si="25"/>
        <v>0</v>
      </c>
      <c r="BC31" s="267">
        <v>0</v>
      </c>
      <c r="BD31" s="262">
        <f t="shared" si="26"/>
        <v>0</v>
      </c>
      <c r="BE31" s="267">
        <v>0</v>
      </c>
      <c r="BF31" s="262">
        <f t="shared" si="27"/>
        <v>0</v>
      </c>
      <c r="BG31" s="267">
        <v>0</v>
      </c>
      <c r="BH31" s="262">
        <f t="shared" si="28"/>
        <v>0</v>
      </c>
      <c r="BI31" s="267">
        <v>0</v>
      </c>
      <c r="BJ31" s="262">
        <f t="shared" si="29"/>
        <v>0</v>
      </c>
      <c r="BK31" s="267">
        <v>0</v>
      </c>
      <c r="BL31" s="262">
        <f t="shared" si="30"/>
        <v>0</v>
      </c>
      <c r="BM31" s="256"/>
      <c r="BN31" s="263">
        <f t="shared" si="31"/>
        <v>0</v>
      </c>
      <c r="BO31" s="264">
        <f t="shared" si="32"/>
        <v>0</v>
      </c>
      <c r="BP31" s="270"/>
      <c r="BQ31" s="266"/>
    </row>
    <row r="32" spans="1:69" ht="24" customHeight="1" thickBot="1">
      <c r="A32" s="269" t="s">
        <v>133</v>
      </c>
      <c r="B32" s="260">
        <v>12.9</v>
      </c>
      <c r="C32" s="267">
        <v>0</v>
      </c>
      <c r="D32" s="262">
        <f t="shared" si="0"/>
        <v>0</v>
      </c>
      <c r="E32" s="267">
        <v>0</v>
      </c>
      <c r="F32" s="262">
        <f t="shared" si="1"/>
        <v>0</v>
      </c>
      <c r="G32" s="267">
        <v>0</v>
      </c>
      <c r="H32" s="262">
        <f t="shared" si="2"/>
        <v>0</v>
      </c>
      <c r="I32" s="267">
        <v>0</v>
      </c>
      <c r="J32" s="262">
        <f t="shared" si="3"/>
        <v>0</v>
      </c>
      <c r="K32" s="267">
        <v>0</v>
      </c>
      <c r="L32" s="262">
        <f t="shared" si="4"/>
        <v>0</v>
      </c>
      <c r="M32" s="267">
        <v>0</v>
      </c>
      <c r="N32" s="262">
        <f t="shared" si="5"/>
        <v>0</v>
      </c>
      <c r="O32" s="267">
        <v>0</v>
      </c>
      <c r="P32" s="262">
        <f t="shared" si="6"/>
        <v>0</v>
      </c>
      <c r="Q32" s="267">
        <v>0</v>
      </c>
      <c r="R32" s="262">
        <f t="shared" si="7"/>
        <v>0</v>
      </c>
      <c r="S32" s="267">
        <v>0</v>
      </c>
      <c r="T32" s="262">
        <f t="shared" si="8"/>
        <v>0</v>
      </c>
      <c r="U32" s="267">
        <v>0</v>
      </c>
      <c r="V32" s="262">
        <f t="shared" si="9"/>
        <v>0</v>
      </c>
      <c r="W32" s="267">
        <v>0</v>
      </c>
      <c r="X32" s="262">
        <f t="shared" si="10"/>
        <v>0</v>
      </c>
      <c r="Y32" s="267">
        <v>0</v>
      </c>
      <c r="Z32" s="262">
        <f t="shared" si="11"/>
        <v>0</v>
      </c>
      <c r="AA32" s="267">
        <v>0</v>
      </c>
      <c r="AB32" s="262">
        <f t="shared" si="12"/>
        <v>0</v>
      </c>
      <c r="AC32" s="267">
        <v>0</v>
      </c>
      <c r="AD32" s="262">
        <f t="shared" si="13"/>
        <v>0</v>
      </c>
      <c r="AE32" s="267">
        <v>0</v>
      </c>
      <c r="AF32" s="262">
        <f t="shared" si="14"/>
        <v>0</v>
      </c>
      <c r="AG32" s="267">
        <v>0</v>
      </c>
      <c r="AH32" s="262">
        <f t="shared" si="15"/>
        <v>0</v>
      </c>
      <c r="AI32" s="267">
        <v>0</v>
      </c>
      <c r="AJ32" s="262">
        <f t="shared" si="16"/>
        <v>0</v>
      </c>
      <c r="AK32" s="267">
        <v>0</v>
      </c>
      <c r="AL32" s="262">
        <f t="shared" si="17"/>
        <v>0</v>
      </c>
      <c r="AM32" s="267">
        <v>0</v>
      </c>
      <c r="AN32" s="262">
        <f t="shared" si="18"/>
        <v>0</v>
      </c>
      <c r="AO32" s="267">
        <v>0</v>
      </c>
      <c r="AP32" s="262">
        <f t="shared" si="19"/>
        <v>0</v>
      </c>
      <c r="AQ32" s="267">
        <v>0</v>
      </c>
      <c r="AR32" s="262">
        <f t="shared" si="20"/>
        <v>0</v>
      </c>
      <c r="AS32" s="267">
        <v>0</v>
      </c>
      <c r="AT32" s="262">
        <f t="shared" si="21"/>
        <v>0</v>
      </c>
      <c r="AU32" s="267">
        <v>0</v>
      </c>
      <c r="AV32" s="262">
        <f t="shared" si="22"/>
        <v>0</v>
      </c>
      <c r="AW32" s="267">
        <v>0</v>
      </c>
      <c r="AX32" s="262">
        <f t="shared" si="23"/>
        <v>0</v>
      </c>
      <c r="AY32" s="267">
        <v>0</v>
      </c>
      <c r="AZ32" s="262">
        <f t="shared" si="24"/>
        <v>0</v>
      </c>
      <c r="BA32" s="267">
        <v>0</v>
      </c>
      <c r="BB32" s="262">
        <f t="shared" si="25"/>
        <v>0</v>
      </c>
      <c r="BC32" s="267">
        <v>0</v>
      </c>
      <c r="BD32" s="262">
        <f t="shared" si="26"/>
        <v>0</v>
      </c>
      <c r="BE32" s="267">
        <v>0</v>
      </c>
      <c r="BF32" s="262">
        <f t="shared" si="27"/>
        <v>0</v>
      </c>
      <c r="BG32" s="267">
        <v>0</v>
      </c>
      <c r="BH32" s="262">
        <f t="shared" si="28"/>
        <v>0</v>
      </c>
      <c r="BI32" s="267">
        <v>0</v>
      </c>
      <c r="BJ32" s="262">
        <f t="shared" si="29"/>
        <v>0</v>
      </c>
      <c r="BK32" s="267">
        <v>0</v>
      </c>
      <c r="BL32" s="262">
        <f t="shared" si="30"/>
        <v>0</v>
      </c>
      <c r="BM32" s="256"/>
      <c r="BN32" s="263">
        <f t="shared" si="31"/>
        <v>0</v>
      </c>
      <c r="BO32" s="264">
        <f t="shared" si="32"/>
        <v>0</v>
      </c>
      <c r="BP32" s="270"/>
      <c r="BQ32" s="266"/>
    </row>
    <row r="33" spans="1:69" ht="24" customHeight="1" thickBot="1">
      <c r="A33" s="269" t="s">
        <v>134</v>
      </c>
      <c r="B33" s="260">
        <v>12.9</v>
      </c>
      <c r="C33" s="267">
        <v>0</v>
      </c>
      <c r="D33" s="262">
        <f t="shared" si="0"/>
        <v>0</v>
      </c>
      <c r="E33" s="267">
        <v>0</v>
      </c>
      <c r="F33" s="262">
        <f t="shared" si="1"/>
        <v>0</v>
      </c>
      <c r="G33" s="267">
        <v>0</v>
      </c>
      <c r="H33" s="262">
        <f t="shared" si="2"/>
        <v>0</v>
      </c>
      <c r="I33" s="267">
        <v>0</v>
      </c>
      <c r="J33" s="262">
        <f t="shared" si="3"/>
        <v>0</v>
      </c>
      <c r="K33" s="267">
        <v>0</v>
      </c>
      <c r="L33" s="262">
        <f t="shared" si="4"/>
        <v>0</v>
      </c>
      <c r="M33" s="267">
        <v>0</v>
      </c>
      <c r="N33" s="262">
        <f t="shared" si="5"/>
        <v>0</v>
      </c>
      <c r="O33" s="267">
        <v>0</v>
      </c>
      <c r="P33" s="262">
        <f t="shared" si="6"/>
        <v>0</v>
      </c>
      <c r="Q33" s="267">
        <v>0</v>
      </c>
      <c r="R33" s="262">
        <f t="shared" si="7"/>
        <v>0</v>
      </c>
      <c r="S33" s="267">
        <v>0</v>
      </c>
      <c r="T33" s="262">
        <f t="shared" si="8"/>
        <v>0</v>
      </c>
      <c r="U33" s="267">
        <v>0</v>
      </c>
      <c r="V33" s="262">
        <f t="shared" si="9"/>
        <v>0</v>
      </c>
      <c r="W33" s="267">
        <v>0</v>
      </c>
      <c r="X33" s="262">
        <f t="shared" si="10"/>
        <v>0</v>
      </c>
      <c r="Y33" s="267">
        <v>0</v>
      </c>
      <c r="Z33" s="262">
        <f t="shared" si="11"/>
        <v>0</v>
      </c>
      <c r="AA33" s="267">
        <v>0</v>
      </c>
      <c r="AB33" s="262">
        <f t="shared" si="12"/>
        <v>0</v>
      </c>
      <c r="AC33" s="267">
        <v>0</v>
      </c>
      <c r="AD33" s="262">
        <f t="shared" si="13"/>
        <v>0</v>
      </c>
      <c r="AE33" s="267">
        <v>0</v>
      </c>
      <c r="AF33" s="262">
        <f t="shared" si="14"/>
        <v>0</v>
      </c>
      <c r="AG33" s="267">
        <v>0</v>
      </c>
      <c r="AH33" s="262">
        <f t="shared" si="15"/>
        <v>0</v>
      </c>
      <c r="AI33" s="267">
        <v>0</v>
      </c>
      <c r="AJ33" s="262">
        <f t="shared" si="16"/>
        <v>0</v>
      </c>
      <c r="AK33" s="267">
        <v>0</v>
      </c>
      <c r="AL33" s="262">
        <f t="shared" si="17"/>
        <v>0</v>
      </c>
      <c r="AM33" s="267">
        <v>0</v>
      </c>
      <c r="AN33" s="262">
        <f t="shared" si="18"/>
        <v>0</v>
      </c>
      <c r="AO33" s="267">
        <v>0</v>
      </c>
      <c r="AP33" s="262">
        <f t="shared" si="19"/>
        <v>0</v>
      </c>
      <c r="AQ33" s="267">
        <v>0</v>
      </c>
      <c r="AR33" s="262">
        <f t="shared" si="20"/>
        <v>0</v>
      </c>
      <c r="AS33" s="267">
        <v>0</v>
      </c>
      <c r="AT33" s="262">
        <f t="shared" si="21"/>
        <v>0</v>
      </c>
      <c r="AU33" s="267">
        <v>0</v>
      </c>
      <c r="AV33" s="262">
        <f t="shared" si="22"/>
        <v>0</v>
      </c>
      <c r="AW33" s="267">
        <v>0</v>
      </c>
      <c r="AX33" s="262">
        <f t="shared" si="23"/>
        <v>0</v>
      </c>
      <c r="AY33" s="267">
        <v>0</v>
      </c>
      <c r="AZ33" s="262">
        <f t="shared" si="24"/>
        <v>0</v>
      </c>
      <c r="BA33" s="267">
        <v>0</v>
      </c>
      <c r="BB33" s="262">
        <f t="shared" si="25"/>
        <v>0</v>
      </c>
      <c r="BC33" s="267">
        <v>0</v>
      </c>
      <c r="BD33" s="262">
        <f t="shared" si="26"/>
        <v>0</v>
      </c>
      <c r="BE33" s="267">
        <v>0</v>
      </c>
      <c r="BF33" s="262">
        <f t="shared" si="27"/>
        <v>0</v>
      </c>
      <c r="BG33" s="267">
        <v>0</v>
      </c>
      <c r="BH33" s="262">
        <f t="shared" si="28"/>
        <v>0</v>
      </c>
      <c r="BI33" s="267">
        <v>0</v>
      </c>
      <c r="BJ33" s="262">
        <f t="shared" si="29"/>
        <v>0</v>
      </c>
      <c r="BK33" s="267">
        <v>0</v>
      </c>
      <c r="BL33" s="262">
        <f t="shared" si="30"/>
        <v>0</v>
      </c>
      <c r="BM33" s="256"/>
      <c r="BN33" s="263">
        <f t="shared" si="31"/>
        <v>0</v>
      </c>
      <c r="BO33" s="264">
        <f t="shared" si="32"/>
        <v>0</v>
      </c>
      <c r="BP33" s="270"/>
      <c r="BQ33" s="266"/>
    </row>
    <row r="34" spans="1:69" ht="24" customHeight="1" thickBot="1">
      <c r="A34" s="271" t="s">
        <v>246</v>
      </c>
      <c r="B34" s="274">
        <v>5.9</v>
      </c>
      <c r="C34" s="267">
        <v>0</v>
      </c>
      <c r="D34" s="262">
        <f t="shared" si="0"/>
        <v>0</v>
      </c>
      <c r="E34" s="267">
        <v>0</v>
      </c>
      <c r="F34" s="262">
        <f t="shared" si="1"/>
        <v>0</v>
      </c>
      <c r="G34" s="267">
        <v>0</v>
      </c>
      <c r="H34" s="262">
        <f t="shared" si="2"/>
        <v>0</v>
      </c>
      <c r="I34" s="261">
        <v>0</v>
      </c>
      <c r="J34" s="262">
        <f t="shared" si="3"/>
        <v>0</v>
      </c>
      <c r="K34" s="267">
        <v>0</v>
      </c>
      <c r="L34" s="262">
        <f t="shared" si="4"/>
        <v>0</v>
      </c>
      <c r="M34" s="261">
        <v>0</v>
      </c>
      <c r="N34" s="262">
        <f t="shared" si="5"/>
        <v>0</v>
      </c>
      <c r="O34" s="261">
        <v>0</v>
      </c>
      <c r="P34" s="262">
        <f t="shared" si="6"/>
        <v>0</v>
      </c>
      <c r="Q34" s="267">
        <v>0</v>
      </c>
      <c r="R34" s="262">
        <f t="shared" si="7"/>
        <v>0</v>
      </c>
      <c r="S34" s="267">
        <v>0</v>
      </c>
      <c r="T34" s="262">
        <f t="shared" si="8"/>
        <v>0</v>
      </c>
      <c r="U34" s="267">
        <v>0</v>
      </c>
      <c r="V34" s="262">
        <f t="shared" si="9"/>
        <v>0</v>
      </c>
      <c r="W34" s="267">
        <v>0</v>
      </c>
      <c r="X34" s="262">
        <f t="shared" si="10"/>
        <v>0</v>
      </c>
      <c r="Y34" s="267">
        <v>0</v>
      </c>
      <c r="Z34" s="262">
        <f t="shared" si="11"/>
        <v>0</v>
      </c>
      <c r="AA34" s="267">
        <v>0</v>
      </c>
      <c r="AB34" s="262">
        <f t="shared" si="12"/>
        <v>0</v>
      </c>
      <c r="AC34" s="267">
        <v>0</v>
      </c>
      <c r="AD34" s="262">
        <f t="shared" si="13"/>
        <v>0</v>
      </c>
      <c r="AE34" s="267">
        <v>0</v>
      </c>
      <c r="AF34" s="262">
        <f t="shared" si="14"/>
        <v>0</v>
      </c>
      <c r="AG34" s="267">
        <v>0</v>
      </c>
      <c r="AH34" s="262">
        <f t="shared" si="15"/>
        <v>0</v>
      </c>
      <c r="AI34" s="267">
        <v>0</v>
      </c>
      <c r="AJ34" s="262">
        <f t="shared" si="16"/>
        <v>0</v>
      </c>
      <c r="AK34" s="267">
        <v>0</v>
      </c>
      <c r="AL34" s="262">
        <f t="shared" si="17"/>
        <v>0</v>
      </c>
      <c r="AM34" s="267">
        <v>0</v>
      </c>
      <c r="AN34" s="262">
        <f t="shared" si="18"/>
        <v>0</v>
      </c>
      <c r="AO34" s="267">
        <v>0</v>
      </c>
      <c r="AP34" s="262">
        <f t="shared" si="19"/>
        <v>0</v>
      </c>
      <c r="AQ34" s="267">
        <v>0</v>
      </c>
      <c r="AR34" s="262">
        <f t="shared" si="20"/>
        <v>0</v>
      </c>
      <c r="AS34" s="267">
        <v>0</v>
      </c>
      <c r="AT34" s="262">
        <f t="shared" si="21"/>
        <v>0</v>
      </c>
      <c r="AU34" s="267">
        <v>0</v>
      </c>
      <c r="AV34" s="262">
        <f t="shared" si="22"/>
        <v>0</v>
      </c>
      <c r="AW34" s="267">
        <v>0</v>
      </c>
      <c r="AX34" s="262">
        <f t="shared" si="23"/>
        <v>0</v>
      </c>
      <c r="AY34" s="267">
        <v>0</v>
      </c>
      <c r="AZ34" s="262">
        <f t="shared" si="24"/>
        <v>0</v>
      </c>
      <c r="BA34" s="267">
        <v>0</v>
      </c>
      <c r="BB34" s="262">
        <f t="shared" si="25"/>
        <v>0</v>
      </c>
      <c r="BC34" s="267">
        <v>0</v>
      </c>
      <c r="BD34" s="262">
        <f t="shared" si="26"/>
        <v>0</v>
      </c>
      <c r="BE34" s="267">
        <v>0</v>
      </c>
      <c r="BF34" s="262">
        <f t="shared" si="27"/>
        <v>0</v>
      </c>
      <c r="BG34" s="267">
        <v>0</v>
      </c>
      <c r="BH34" s="262">
        <f t="shared" si="28"/>
        <v>0</v>
      </c>
      <c r="BI34" s="267">
        <v>0</v>
      </c>
      <c r="BJ34" s="262">
        <f t="shared" si="29"/>
        <v>0</v>
      </c>
      <c r="BK34" s="267">
        <v>0</v>
      </c>
      <c r="BL34" s="262">
        <f t="shared" si="30"/>
        <v>0</v>
      </c>
      <c r="BM34" s="256"/>
      <c r="BN34" s="263">
        <f t="shared" si="31"/>
        <v>0</v>
      </c>
      <c r="BO34" s="264">
        <f t="shared" si="32"/>
        <v>0</v>
      </c>
      <c r="BP34" s="270"/>
      <c r="BQ34" s="266"/>
    </row>
    <row r="35" spans="1:69" ht="24" customHeight="1" thickBot="1">
      <c r="A35" s="271" t="s">
        <v>156</v>
      </c>
      <c r="B35" s="274">
        <v>5.9</v>
      </c>
      <c r="C35" s="267">
        <v>0</v>
      </c>
      <c r="D35" s="262">
        <f t="shared" si="0"/>
        <v>0</v>
      </c>
      <c r="E35" s="267">
        <v>0</v>
      </c>
      <c r="F35" s="262">
        <f t="shared" si="1"/>
        <v>0</v>
      </c>
      <c r="G35" s="267">
        <v>0</v>
      </c>
      <c r="H35" s="262">
        <f t="shared" si="2"/>
        <v>0</v>
      </c>
      <c r="I35" s="261">
        <v>0</v>
      </c>
      <c r="J35" s="262">
        <f t="shared" si="3"/>
        <v>0</v>
      </c>
      <c r="K35" s="267">
        <v>0</v>
      </c>
      <c r="L35" s="262">
        <f t="shared" si="4"/>
        <v>0</v>
      </c>
      <c r="M35" s="261">
        <v>0</v>
      </c>
      <c r="N35" s="262">
        <f t="shared" si="5"/>
        <v>0</v>
      </c>
      <c r="O35" s="261">
        <v>0</v>
      </c>
      <c r="P35" s="262">
        <f t="shared" si="6"/>
        <v>0</v>
      </c>
      <c r="Q35" s="267">
        <v>0</v>
      </c>
      <c r="R35" s="262">
        <f t="shared" si="7"/>
        <v>0</v>
      </c>
      <c r="S35" s="267">
        <v>0</v>
      </c>
      <c r="T35" s="262">
        <f t="shared" si="8"/>
        <v>0</v>
      </c>
      <c r="U35" s="267">
        <v>0</v>
      </c>
      <c r="V35" s="262">
        <f t="shared" si="9"/>
        <v>0</v>
      </c>
      <c r="W35" s="267">
        <v>0</v>
      </c>
      <c r="X35" s="262">
        <f t="shared" si="10"/>
        <v>0</v>
      </c>
      <c r="Y35" s="267">
        <v>0</v>
      </c>
      <c r="Z35" s="262">
        <f t="shared" si="11"/>
        <v>0</v>
      </c>
      <c r="AA35" s="267">
        <v>0</v>
      </c>
      <c r="AB35" s="262">
        <f t="shared" si="12"/>
        <v>0</v>
      </c>
      <c r="AC35" s="267">
        <v>0</v>
      </c>
      <c r="AD35" s="262">
        <f t="shared" si="13"/>
        <v>0</v>
      </c>
      <c r="AE35" s="267">
        <v>0</v>
      </c>
      <c r="AF35" s="262">
        <f t="shared" si="14"/>
        <v>0</v>
      </c>
      <c r="AG35" s="267">
        <v>0</v>
      </c>
      <c r="AH35" s="262">
        <f t="shared" si="15"/>
        <v>0</v>
      </c>
      <c r="AI35" s="267">
        <v>0</v>
      </c>
      <c r="AJ35" s="262">
        <f t="shared" si="16"/>
        <v>0</v>
      </c>
      <c r="AK35" s="267">
        <v>0</v>
      </c>
      <c r="AL35" s="262">
        <f t="shared" si="17"/>
        <v>0</v>
      </c>
      <c r="AM35" s="267">
        <v>0</v>
      </c>
      <c r="AN35" s="262">
        <f t="shared" si="18"/>
        <v>0</v>
      </c>
      <c r="AO35" s="267">
        <v>0</v>
      </c>
      <c r="AP35" s="262">
        <f t="shared" si="19"/>
        <v>0</v>
      </c>
      <c r="AQ35" s="267">
        <v>0</v>
      </c>
      <c r="AR35" s="262">
        <f t="shared" si="20"/>
        <v>0</v>
      </c>
      <c r="AS35" s="267">
        <v>0</v>
      </c>
      <c r="AT35" s="262">
        <f t="shared" si="21"/>
        <v>0</v>
      </c>
      <c r="AU35" s="267">
        <v>0</v>
      </c>
      <c r="AV35" s="262">
        <f t="shared" si="22"/>
        <v>0</v>
      </c>
      <c r="AW35" s="267">
        <v>0</v>
      </c>
      <c r="AX35" s="262">
        <f t="shared" si="23"/>
        <v>0</v>
      </c>
      <c r="AY35" s="267">
        <v>0</v>
      </c>
      <c r="AZ35" s="262">
        <f t="shared" si="24"/>
        <v>0</v>
      </c>
      <c r="BA35" s="267">
        <v>0</v>
      </c>
      <c r="BB35" s="262">
        <f t="shared" si="25"/>
        <v>0</v>
      </c>
      <c r="BC35" s="267">
        <v>0</v>
      </c>
      <c r="BD35" s="262">
        <f t="shared" si="26"/>
        <v>0</v>
      </c>
      <c r="BE35" s="267">
        <v>0</v>
      </c>
      <c r="BF35" s="262">
        <f t="shared" si="27"/>
        <v>0</v>
      </c>
      <c r="BG35" s="267">
        <v>0</v>
      </c>
      <c r="BH35" s="262">
        <f t="shared" si="28"/>
        <v>0</v>
      </c>
      <c r="BI35" s="267">
        <v>0</v>
      </c>
      <c r="BJ35" s="262">
        <f t="shared" si="29"/>
        <v>0</v>
      </c>
      <c r="BK35" s="267">
        <v>0</v>
      </c>
      <c r="BL35" s="262">
        <f t="shared" si="30"/>
        <v>0</v>
      </c>
      <c r="BM35" s="256"/>
      <c r="BN35" s="263">
        <f t="shared" si="31"/>
        <v>0</v>
      </c>
      <c r="BO35" s="264">
        <f t="shared" si="32"/>
        <v>0</v>
      </c>
      <c r="BP35" s="270"/>
      <c r="BQ35" s="266"/>
    </row>
    <row r="36" spans="1:69" ht="24" customHeight="1" thickBot="1">
      <c r="A36" s="271" t="s">
        <v>247</v>
      </c>
      <c r="B36" s="274">
        <v>5.9</v>
      </c>
      <c r="C36" s="267">
        <v>0</v>
      </c>
      <c r="D36" s="262">
        <f t="shared" si="0"/>
        <v>0</v>
      </c>
      <c r="E36" s="267">
        <v>0</v>
      </c>
      <c r="F36" s="262">
        <f t="shared" si="1"/>
        <v>0</v>
      </c>
      <c r="G36" s="267">
        <v>0</v>
      </c>
      <c r="H36" s="262">
        <f t="shared" si="2"/>
        <v>0</v>
      </c>
      <c r="I36" s="261">
        <v>0</v>
      </c>
      <c r="J36" s="262">
        <f t="shared" si="3"/>
        <v>0</v>
      </c>
      <c r="K36" s="267">
        <v>0</v>
      </c>
      <c r="L36" s="262">
        <f t="shared" si="4"/>
        <v>0</v>
      </c>
      <c r="M36" s="261">
        <v>0</v>
      </c>
      <c r="N36" s="262">
        <f t="shared" si="5"/>
        <v>0</v>
      </c>
      <c r="O36" s="261">
        <v>0</v>
      </c>
      <c r="P36" s="262">
        <f t="shared" si="6"/>
        <v>0</v>
      </c>
      <c r="Q36" s="267">
        <v>0</v>
      </c>
      <c r="R36" s="262">
        <f t="shared" si="7"/>
        <v>0</v>
      </c>
      <c r="S36" s="267">
        <v>0</v>
      </c>
      <c r="T36" s="262">
        <f t="shared" si="8"/>
        <v>0</v>
      </c>
      <c r="U36" s="267">
        <v>0</v>
      </c>
      <c r="V36" s="262">
        <f t="shared" si="9"/>
        <v>0</v>
      </c>
      <c r="W36" s="267">
        <v>0</v>
      </c>
      <c r="X36" s="262">
        <f t="shared" si="10"/>
        <v>0</v>
      </c>
      <c r="Y36" s="267">
        <v>0</v>
      </c>
      <c r="Z36" s="262">
        <f t="shared" si="11"/>
        <v>0</v>
      </c>
      <c r="AA36" s="267">
        <v>0</v>
      </c>
      <c r="AB36" s="262">
        <f t="shared" si="12"/>
        <v>0</v>
      </c>
      <c r="AC36" s="267">
        <v>0</v>
      </c>
      <c r="AD36" s="262">
        <f t="shared" si="13"/>
        <v>0</v>
      </c>
      <c r="AE36" s="267">
        <v>0</v>
      </c>
      <c r="AF36" s="262">
        <f t="shared" si="14"/>
        <v>0</v>
      </c>
      <c r="AG36" s="267">
        <v>0</v>
      </c>
      <c r="AH36" s="262">
        <f t="shared" si="15"/>
        <v>0</v>
      </c>
      <c r="AI36" s="267">
        <v>0</v>
      </c>
      <c r="AJ36" s="262">
        <f t="shared" si="16"/>
        <v>0</v>
      </c>
      <c r="AK36" s="267">
        <v>0</v>
      </c>
      <c r="AL36" s="262">
        <f t="shared" si="17"/>
        <v>0</v>
      </c>
      <c r="AM36" s="267">
        <v>0</v>
      </c>
      <c r="AN36" s="262">
        <f t="shared" si="18"/>
        <v>0</v>
      </c>
      <c r="AO36" s="267">
        <v>0</v>
      </c>
      <c r="AP36" s="262">
        <f t="shared" si="19"/>
        <v>0</v>
      </c>
      <c r="AQ36" s="267">
        <v>0</v>
      </c>
      <c r="AR36" s="262">
        <f t="shared" si="20"/>
        <v>0</v>
      </c>
      <c r="AS36" s="267">
        <v>0</v>
      </c>
      <c r="AT36" s="262">
        <f t="shared" si="21"/>
        <v>0</v>
      </c>
      <c r="AU36" s="267">
        <v>0</v>
      </c>
      <c r="AV36" s="262">
        <f t="shared" si="22"/>
        <v>0</v>
      </c>
      <c r="AW36" s="267">
        <v>0</v>
      </c>
      <c r="AX36" s="262">
        <f t="shared" si="23"/>
        <v>0</v>
      </c>
      <c r="AY36" s="267">
        <v>0</v>
      </c>
      <c r="AZ36" s="262">
        <f t="shared" si="24"/>
        <v>0</v>
      </c>
      <c r="BA36" s="267">
        <v>0</v>
      </c>
      <c r="BB36" s="262">
        <f t="shared" si="25"/>
        <v>0</v>
      </c>
      <c r="BC36" s="267">
        <v>0</v>
      </c>
      <c r="BD36" s="262">
        <f t="shared" si="26"/>
        <v>0</v>
      </c>
      <c r="BE36" s="267">
        <v>0</v>
      </c>
      <c r="BF36" s="262">
        <f t="shared" si="27"/>
        <v>0</v>
      </c>
      <c r="BG36" s="267">
        <v>0</v>
      </c>
      <c r="BH36" s="262">
        <f t="shared" si="28"/>
        <v>0</v>
      </c>
      <c r="BI36" s="267">
        <v>0</v>
      </c>
      <c r="BJ36" s="262">
        <f t="shared" si="29"/>
        <v>0</v>
      </c>
      <c r="BK36" s="267">
        <v>0</v>
      </c>
      <c r="BL36" s="262">
        <f t="shared" si="30"/>
        <v>0</v>
      </c>
      <c r="BM36" s="256"/>
      <c r="BN36" s="263">
        <f t="shared" si="31"/>
        <v>0</v>
      </c>
      <c r="BO36" s="264">
        <f t="shared" si="32"/>
        <v>0</v>
      </c>
      <c r="BP36" s="270"/>
      <c r="BQ36" s="266"/>
    </row>
    <row r="37" spans="1:69" ht="24" customHeight="1" thickBot="1">
      <c r="A37" s="275" t="s">
        <v>248</v>
      </c>
      <c r="B37" s="274">
        <v>5.9</v>
      </c>
      <c r="C37" s="267">
        <v>0</v>
      </c>
      <c r="D37" s="262">
        <f t="shared" si="0"/>
        <v>0</v>
      </c>
      <c r="E37" s="261">
        <v>0</v>
      </c>
      <c r="F37" s="262">
        <f t="shared" si="1"/>
        <v>0</v>
      </c>
      <c r="G37" s="261">
        <v>0</v>
      </c>
      <c r="H37" s="262">
        <f t="shared" si="2"/>
        <v>0</v>
      </c>
      <c r="I37" s="261">
        <v>0</v>
      </c>
      <c r="J37" s="262">
        <f t="shared" si="3"/>
        <v>0</v>
      </c>
      <c r="K37" s="261">
        <v>0</v>
      </c>
      <c r="L37" s="262">
        <f t="shared" si="4"/>
        <v>0</v>
      </c>
      <c r="M37" s="261">
        <v>0</v>
      </c>
      <c r="N37" s="262">
        <f t="shared" si="5"/>
        <v>0</v>
      </c>
      <c r="O37" s="261">
        <v>0</v>
      </c>
      <c r="P37" s="262">
        <f t="shared" si="6"/>
        <v>0</v>
      </c>
      <c r="Q37" s="267">
        <v>0</v>
      </c>
      <c r="R37" s="262">
        <f t="shared" si="7"/>
        <v>0</v>
      </c>
      <c r="S37" s="267">
        <v>0</v>
      </c>
      <c r="T37" s="262">
        <f t="shared" si="8"/>
        <v>0</v>
      </c>
      <c r="U37" s="267">
        <v>0</v>
      </c>
      <c r="V37" s="262">
        <f t="shared" si="9"/>
        <v>0</v>
      </c>
      <c r="W37" s="267">
        <v>0</v>
      </c>
      <c r="X37" s="262">
        <f t="shared" si="10"/>
        <v>0</v>
      </c>
      <c r="Y37" s="267">
        <v>0</v>
      </c>
      <c r="Z37" s="262">
        <f t="shared" si="11"/>
        <v>0</v>
      </c>
      <c r="AA37" s="267">
        <v>0</v>
      </c>
      <c r="AB37" s="262">
        <f t="shared" si="12"/>
        <v>0</v>
      </c>
      <c r="AC37" s="267">
        <v>0</v>
      </c>
      <c r="AD37" s="262">
        <f t="shared" si="13"/>
        <v>0</v>
      </c>
      <c r="AE37" s="267">
        <v>0</v>
      </c>
      <c r="AF37" s="262">
        <f t="shared" si="14"/>
        <v>0</v>
      </c>
      <c r="AG37" s="267">
        <v>0</v>
      </c>
      <c r="AH37" s="262">
        <f t="shared" si="15"/>
        <v>0</v>
      </c>
      <c r="AI37" s="267">
        <v>0</v>
      </c>
      <c r="AJ37" s="262">
        <f t="shared" si="16"/>
        <v>0</v>
      </c>
      <c r="AK37" s="267">
        <v>0</v>
      </c>
      <c r="AL37" s="262">
        <f t="shared" si="17"/>
        <v>0</v>
      </c>
      <c r="AM37" s="261">
        <v>0</v>
      </c>
      <c r="AN37" s="262">
        <f t="shared" si="18"/>
        <v>0</v>
      </c>
      <c r="AO37" s="267">
        <v>0</v>
      </c>
      <c r="AP37" s="262">
        <f t="shared" si="19"/>
        <v>0</v>
      </c>
      <c r="AQ37" s="267">
        <v>0</v>
      </c>
      <c r="AR37" s="262">
        <f t="shared" si="20"/>
        <v>0</v>
      </c>
      <c r="AS37" s="267">
        <v>0</v>
      </c>
      <c r="AT37" s="262">
        <f t="shared" si="21"/>
        <v>0</v>
      </c>
      <c r="AU37" s="267">
        <v>0</v>
      </c>
      <c r="AV37" s="262">
        <f t="shared" si="22"/>
        <v>0</v>
      </c>
      <c r="AW37" s="267">
        <v>0</v>
      </c>
      <c r="AX37" s="262">
        <f t="shared" si="23"/>
        <v>0</v>
      </c>
      <c r="AY37" s="267">
        <v>0</v>
      </c>
      <c r="AZ37" s="262">
        <f t="shared" si="24"/>
        <v>0</v>
      </c>
      <c r="BA37" s="267">
        <v>0</v>
      </c>
      <c r="BB37" s="262">
        <f t="shared" si="25"/>
        <v>0</v>
      </c>
      <c r="BC37" s="267">
        <v>0</v>
      </c>
      <c r="BD37" s="262">
        <f t="shared" si="26"/>
        <v>0</v>
      </c>
      <c r="BE37" s="267">
        <v>0</v>
      </c>
      <c r="BF37" s="262">
        <f t="shared" si="27"/>
        <v>0</v>
      </c>
      <c r="BG37" s="267">
        <v>0</v>
      </c>
      <c r="BH37" s="262">
        <f t="shared" si="28"/>
        <v>0</v>
      </c>
      <c r="BI37" s="267">
        <v>0</v>
      </c>
      <c r="BJ37" s="262">
        <f t="shared" si="29"/>
        <v>0</v>
      </c>
      <c r="BK37" s="267">
        <v>0</v>
      </c>
      <c r="BL37" s="262">
        <f t="shared" si="30"/>
        <v>0</v>
      </c>
      <c r="BM37" s="256"/>
      <c r="BN37" s="263">
        <f t="shared" si="31"/>
        <v>0</v>
      </c>
      <c r="BO37" s="264">
        <f t="shared" si="32"/>
        <v>0</v>
      </c>
      <c r="BP37" s="270"/>
      <c r="BQ37" s="266"/>
    </row>
    <row r="38" spans="1:69" ht="24" customHeight="1" thickBot="1">
      <c r="A38" s="275" t="s">
        <v>249</v>
      </c>
      <c r="B38" s="274">
        <v>5.9</v>
      </c>
      <c r="C38" s="267">
        <v>0</v>
      </c>
      <c r="D38" s="262">
        <f t="shared" si="0"/>
        <v>0</v>
      </c>
      <c r="E38" s="261">
        <v>0</v>
      </c>
      <c r="F38" s="262">
        <f t="shared" si="1"/>
        <v>0</v>
      </c>
      <c r="G38" s="261">
        <v>0</v>
      </c>
      <c r="H38" s="262">
        <f t="shared" si="2"/>
        <v>0</v>
      </c>
      <c r="I38" s="261">
        <v>0</v>
      </c>
      <c r="J38" s="262">
        <f t="shared" si="3"/>
        <v>0</v>
      </c>
      <c r="K38" s="261">
        <v>0</v>
      </c>
      <c r="L38" s="262">
        <f t="shared" si="4"/>
        <v>0</v>
      </c>
      <c r="M38" s="261">
        <v>0</v>
      </c>
      <c r="N38" s="262">
        <f t="shared" si="5"/>
        <v>0</v>
      </c>
      <c r="O38" s="261">
        <v>0</v>
      </c>
      <c r="P38" s="262">
        <f t="shared" si="6"/>
        <v>0</v>
      </c>
      <c r="Q38" s="267">
        <v>0</v>
      </c>
      <c r="R38" s="262">
        <f t="shared" si="7"/>
        <v>0</v>
      </c>
      <c r="S38" s="267">
        <v>0</v>
      </c>
      <c r="T38" s="262">
        <f t="shared" si="8"/>
        <v>0</v>
      </c>
      <c r="U38" s="267">
        <v>0</v>
      </c>
      <c r="V38" s="262">
        <f t="shared" si="9"/>
        <v>0</v>
      </c>
      <c r="W38" s="267">
        <v>0</v>
      </c>
      <c r="X38" s="262">
        <f t="shared" si="10"/>
        <v>0</v>
      </c>
      <c r="Y38" s="267">
        <v>0</v>
      </c>
      <c r="Z38" s="262">
        <f t="shared" si="11"/>
        <v>0</v>
      </c>
      <c r="AA38" s="267">
        <v>0</v>
      </c>
      <c r="AB38" s="262">
        <f t="shared" si="12"/>
        <v>0</v>
      </c>
      <c r="AC38" s="267">
        <v>0</v>
      </c>
      <c r="AD38" s="262">
        <f t="shared" si="13"/>
        <v>0</v>
      </c>
      <c r="AE38" s="267">
        <v>0</v>
      </c>
      <c r="AF38" s="262">
        <f t="shared" si="14"/>
        <v>0</v>
      </c>
      <c r="AG38" s="267">
        <v>0</v>
      </c>
      <c r="AH38" s="262">
        <f t="shared" si="15"/>
        <v>0</v>
      </c>
      <c r="AI38" s="267">
        <v>0</v>
      </c>
      <c r="AJ38" s="262">
        <f t="shared" si="16"/>
        <v>0</v>
      </c>
      <c r="AK38" s="267">
        <v>0</v>
      </c>
      <c r="AL38" s="262">
        <f t="shared" si="17"/>
        <v>0</v>
      </c>
      <c r="AM38" s="261">
        <v>0</v>
      </c>
      <c r="AN38" s="262">
        <f t="shared" si="18"/>
        <v>0</v>
      </c>
      <c r="AO38" s="267">
        <v>0</v>
      </c>
      <c r="AP38" s="262">
        <f t="shared" si="19"/>
        <v>0</v>
      </c>
      <c r="AQ38" s="267">
        <v>0</v>
      </c>
      <c r="AR38" s="262">
        <f t="shared" si="20"/>
        <v>0</v>
      </c>
      <c r="AS38" s="267">
        <v>0</v>
      </c>
      <c r="AT38" s="262">
        <f t="shared" si="21"/>
        <v>0</v>
      </c>
      <c r="AU38" s="267">
        <v>0</v>
      </c>
      <c r="AV38" s="262">
        <f t="shared" si="22"/>
        <v>0</v>
      </c>
      <c r="AW38" s="267">
        <v>0</v>
      </c>
      <c r="AX38" s="262">
        <f t="shared" si="23"/>
        <v>0</v>
      </c>
      <c r="AY38" s="267">
        <v>0</v>
      </c>
      <c r="AZ38" s="262">
        <f t="shared" si="24"/>
        <v>0</v>
      </c>
      <c r="BA38" s="267">
        <v>0</v>
      </c>
      <c r="BB38" s="262">
        <f t="shared" si="25"/>
        <v>0</v>
      </c>
      <c r="BC38" s="267">
        <v>0</v>
      </c>
      <c r="BD38" s="262">
        <f t="shared" si="26"/>
        <v>0</v>
      </c>
      <c r="BE38" s="267">
        <v>0</v>
      </c>
      <c r="BF38" s="262">
        <f t="shared" si="27"/>
        <v>0</v>
      </c>
      <c r="BG38" s="267">
        <v>0</v>
      </c>
      <c r="BH38" s="262">
        <f t="shared" si="28"/>
        <v>0</v>
      </c>
      <c r="BI38" s="267">
        <v>0</v>
      </c>
      <c r="BJ38" s="262">
        <f t="shared" si="29"/>
        <v>0</v>
      </c>
      <c r="BK38" s="267">
        <v>0</v>
      </c>
      <c r="BL38" s="262">
        <f t="shared" si="30"/>
        <v>0</v>
      </c>
      <c r="BM38" s="256"/>
      <c r="BN38" s="263">
        <f t="shared" si="31"/>
        <v>0</v>
      </c>
      <c r="BO38" s="264">
        <f t="shared" si="32"/>
        <v>0</v>
      </c>
      <c r="BP38" s="270"/>
      <c r="BQ38" s="266"/>
    </row>
    <row r="39" spans="1:69" ht="24" customHeight="1" thickBot="1">
      <c r="A39" s="275" t="s">
        <v>250</v>
      </c>
      <c r="B39" s="274">
        <v>5.9</v>
      </c>
      <c r="C39" s="267">
        <v>0</v>
      </c>
      <c r="D39" s="262">
        <f t="shared" si="0"/>
        <v>0</v>
      </c>
      <c r="E39" s="261">
        <v>0</v>
      </c>
      <c r="F39" s="262">
        <f t="shared" si="1"/>
        <v>0</v>
      </c>
      <c r="G39" s="261">
        <v>0</v>
      </c>
      <c r="H39" s="262">
        <f t="shared" si="2"/>
        <v>0</v>
      </c>
      <c r="I39" s="261">
        <v>0</v>
      </c>
      <c r="J39" s="262">
        <f t="shared" si="3"/>
        <v>0</v>
      </c>
      <c r="K39" s="261">
        <v>0</v>
      </c>
      <c r="L39" s="262">
        <f t="shared" si="4"/>
        <v>0</v>
      </c>
      <c r="M39" s="261">
        <v>0</v>
      </c>
      <c r="N39" s="262">
        <f t="shared" si="5"/>
        <v>0</v>
      </c>
      <c r="O39" s="261">
        <v>0</v>
      </c>
      <c r="P39" s="262">
        <f t="shared" si="6"/>
        <v>0</v>
      </c>
      <c r="Q39" s="267">
        <v>0</v>
      </c>
      <c r="R39" s="262">
        <f t="shared" si="7"/>
        <v>0</v>
      </c>
      <c r="S39" s="267">
        <v>0</v>
      </c>
      <c r="T39" s="262">
        <f t="shared" si="8"/>
        <v>0</v>
      </c>
      <c r="U39" s="267">
        <v>0</v>
      </c>
      <c r="V39" s="262">
        <f t="shared" si="9"/>
        <v>0</v>
      </c>
      <c r="W39" s="267">
        <v>0</v>
      </c>
      <c r="X39" s="262">
        <f t="shared" si="10"/>
        <v>0</v>
      </c>
      <c r="Y39" s="267">
        <v>0</v>
      </c>
      <c r="Z39" s="262">
        <f t="shared" si="11"/>
        <v>0</v>
      </c>
      <c r="AA39" s="267">
        <v>0</v>
      </c>
      <c r="AB39" s="262">
        <f t="shared" si="12"/>
        <v>0</v>
      </c>
      <c r="AC39" s="267">
        <v>0</v>
      </c>
      <c r="AD39" s="262">
        <f t="shared" si="13"/>
        <v>0</v>
      </c>
      <c r="AE39" s="267">
        <v>0</v>
      </c>
      <c r="AF39" s="262">
        <f t="shared" si="14"/>
        <v>0</v>
      </c>
      <c r="AG39" s="267">
        <v>0</v>
      </c>
      <c r="AH39" s="262">
        <f t="shared" si="15"/>
        <v>0</v>
      </c>
      <c r="AI39" s="267">
        <v>0</v>
      </c>
      <c r="AJ39" s="262">
        <f t="shared" si="16"/>
        <v>0</v>
      </c>
      <c r="AK39" s="267">
        <v>0</v>
      </c>
      <c r="AL39" s="262">
        <f t="shared" si="17"/>
        <v>0</v>
      </c>
      <c r="AM39" s="261">
        <v>0</v>
      </c>
      <c r="AN39" s="262">
        <f t="shared" si="18"/>
        <v>0</v>
      </c>
      <c r="AO39" s="267">
        <v>0</v>
      </c>
      <c r="AP39" s="262">
        <f t="shared" si="19"/>
        <v>0</v>
      </c>
      <c r="AQ39" s="267">
        <v>0</v>
      </c>
      <c r="AR39" s="262">
        <f t="shared" si="20"/>
        <v>0</v>
      </c>
      <c r="AS39" s="267">
        <v>0</v>
      </c>
      <c r="AT39" s="262">
        <f t="shared" si="21"/>
        <v>0</v>
      </c>
      <c r="AU39" s="267">
        <v>0</v>
      </c>
      <c r="AV39" s="262">
        <f t="shared" si="22"/>
        <v>0</v>
      </c>
      <c r="AW39" s="267">
        <v>0</v>
      </c>
      <c r="AX39" s="262">
        <f t="shared" si="23"/>
        <v>0</v>
      </c>
      <c r="AY39" s="267">
        <v>0</v>
      </c>
      <c r="AZ39" s="262">
        <f t="shared" si="24"/>
        <v>0</v>
      </c>
      <c r="BA39" s="267">
        <v>0</v>
      </c>
      <c r="BB39" s="262">
        <f t="shared" si="25"/>
        <v>0</v>
      </c>
      <c r="BC39" s="267">
        <v>0</v>
      </c>
      <c r="BD39" s="262">
        <f t="shared" si="26"/>
        <v>0</v>
      </c>
      <c r="BE39" s="267">
        <v>0</v>
      </c>
      <c r="BF39" s="262">
        <f t="shared" si="27"/>
        <v>0</v>
      </c>
      <c r="BG39" s="267">
        <v>0</v>
      </c>
      <c r="BH39" s="262">
        <f t="shared" si="28"/>
        <v>0</v>
      </c>
      <c r="BI39" s="267">
        <v>0</v>
      </c>
      <c r="BJ39" s="262">
        <f t="shared" si="29"/>
        <v>0</v>
      </c>
      <c r="BK39" s="267">
        <v>0</v>
      </c>
      <c r="BL39" s="262">
        <f t="shared" si="30"/>
        <v>0</v>
      </c>
      <c r="BM39" s="256"/>
      <c r="BN39" s="263">
        <f t="shared" si="31"/>
        <v>0</v>
      </c>
      <c r="BO39" s="264">
        <f t="shared" si="32"/>
        <v>0</v>
      </c>
      <c r="BP39" s="276"/>
      <c r="BQ39" s="266"/>
    </row>
    <row r="40" spans="1:69" ht="24" customHeight="1" thickBot="1">
      <c r="A40" s="275" t="s">
        <v>251</v>
      </c>
      <c r="B40" s="274">
        <v>5.9</v>
      </c>
      <c r="C40" s="267">
        <v>0</v>
      </c>
      <c r="D40" s="262">
        <f t="shared" si="0"/>
        <v>0</v>
      </c>
      <c r="E40" s="261">
        <v>0</v>
      </c>
      <c r="F40" s="262">
        <f t="shared" si="1"/>
        <v>0</v>
      </c>
      <c r="G40" s="261">
        <v>0</v>
      </c>
      <c r="H40" s="262">
        <f t="shared" si="2"/>
        <v>0</v>
      </c>
      <c r="I40" s="261">
        <v>0</v>
      </c>
      <c r="J40" s="262">
        <f t="shared" si="3"/>
        <v>0</v>
      </c>
      <c r="K40" s="261">
        <v>0</v>
      </c>
      <c r="L40" s="262">
        <f t="shared" si="4"/>
        <v>0</v>
      </c>
      <c r="M40" s="261">
        <v>0</v>
      </c>
      <c r="N40" s="262">
        <f t="shared" si="5"/>
        <v>0</v>
      </c>
      <c r="O40" s="261">
        <v>0</v>
      </c>
      <c r="P40" s="262">
        <f t="shared" si="6"/>
        <v>0</v>
      </c>
      <c r="Q40" s="267">
        <v>0</v>
      </c>
      <c r="R40" s="262">
        <f t="shared" si="7"/>
        <v>0</v>
      </c>
      <c r="S40" s="267">
        <v>0</v>
      </c>
      <c r="T40" s="262">
        <f t="shared" si="8"/>
        <v>0</v>
      </c>
      <c r="U40" s="267">
        <v>0</v>
      </c>
      <c r="V40" s="262">
        <f t="shared" si="9"/>
        <v>0</v>
      </c>
      <c r="W40" s="267">
        <v>0</v>
      </c>
      <c r="X40" s="262">
        <f t="shared" si="10"/>
        <v>0</v>
      </c>
      <c r="Y40" s="267">
        <v>0</v>
      </c>
      <c r="Z40" s="262">
        <f t="shared" si="11"/>
        <v>0</v>
      </c>
      <c r="AA40" s="267">
        <v>0</v>
      </c>
      <c r="AB40" s="262">
        <f t="shared" si="12"/>
        <v>0</v>
      </c>
      <c r="AC40" s="267">
        <v>0</v>
      </c>
      <c r="AD40" s="262">
        <f t="shared" si="13"/>
        <v>0</v>
      </c>
      <c r="AE40" s="267">
        <v>0</v>
      </c>
      <c r="AF40" s="262">
        <f t="shared" si="14"/>
        <v>0</v>
      </c>
      <c r="AG40" s="267">
        <v>0</v>
      </c>
      <c r="AH40" s="262">
        <f t="shared" si="15"/>
        <v>0</v>
      </c>
      <c r="AI40" s="267">
        <v>0</v>
      </c>
      <c r="AJ40" s="262">
        <f t="shared" si="16"/>
        <v>0</v>
      </c>
      <c r="AK40" s="267">
        <v>0</v>
      </c>
      <c r="AL40" s="262">
        <f t="shared" si="17"/>
        <v>0</v>
      </c>
      <c r="AM40" s="261">
        <v>0</v>
      </c>
      <c r="AN40" s="262">
        <f t="shared" si="18"/>
        <v>0</v>
      </c>
      <c r="AO40" s="267">
        <v>0</v>
      </c>
      <c r="AP40" s="262">
        <f t="shared" si="19"/>
        <v>0</v>
      </c>
      <c r="AQ40" s="267">
        <v>0</v>
      </c>
      <c r="AR40" s="262">
        <f t="shared" si="20"/>
        <v>0</v>
      </c>
      <c r="AS40" s="267">
        <v>0</v>
      </c>
      <c r="AT40" s="262">
        <f t="shared" si="21"/>
        <v>0</v>
      </c>
      <c r="AU40" s="267">
        <v>0</v>
      </c>
      <c r="AV40" s="262">
        <f t="shared" si="22"/>
        <v>0</v>
      </c>
      <c r="AW40" s="267">
        <v>0</v>
      </c>
      <c r="AX40" s="262">
        <f t="shared" si="23"/>
        <v>0</v>
      </c>
      <c r="AY40" s="267">
        <v>0</v>
      </c>
      <c r="AZ40" s="262">
        <f t="shared" si="24"/>
        <v>0</v>
      </c>
      <c r="BA40" s="267">
        <v>0</v>
      </c>
      <c r="BB40" s="262">
        <f t="shared" si="25"/>
        <v>0</v>
      </c>
      <c r="BC40" s="267">
        <v>0</v>
      </c>
      <c r="BD40" s="262">
        <f t="shared" si="26"/>
        <v>0</v>
      </c>
      <c r="BE40" s="267">
        <v>0</v>
      </c>
      <c r="BF40" s="262">
        <f t="shared" si="27"/>
        <v>0</v>
      </c>
      <c r="BG40" s="267">
        <v>0</v>
      </c>
      <c r="BH40" s="262">
        <f t="shared" si="28"/>
        <v>0</v>
      </c>
      <c r="BI40" s="267">
        <v>0</v>
      </c>
      <c r="BJ40" s="262">
        <f t="shared" si="29"/>
        <v>0</v>
      </c>
      <c r="BK40" s="267">
        <v>0</v>
      </c>
      <c r="BL40" s="262">
        <f t="shared" si="30"/>
        <v>0</v>
      </c>
      <c r="BM40" s="256"/>
      <c r="BN40" s="263">
        <f t="shared" si="31"/>
        <v>0</v>
      </c>
      <c r="BO40" s="264">
        <f t="shared" si="32"/>
        <v>0</v>
      </c>
      <c r="BP40" s="270"/>
      <c r="BQ40" s="266"/>
    </row>
    <row r="41" spans="1:69" ht="24" customHeight="1" thickBot="1">
      <c r="A41" s="275" t="s">
        <v>254</v>
      </c>
      <c r="B41" s="274">
        <v>7.9</v>
      </c>
      <c r="C41" s="267">
        <v>0</v>
      </c>
      <c r="D41" s="262">
        <f t="shared" si="0"/>
        <v>0</v>
      </c>
      <c r="E41" s="261">
        <v>0</v>
      </c>
      <c r="F41" s="262">
        <f t="shared" si="1"/>
        <v>0</v>
      </c>
      <c r="G41" s="261">
        <v>0</v>
      </c>
      <c r="H41" s="262">
        <f t="shared" si="2"/>
        <v>0</v>
      </c>
      <c r="I41" s="261">
        <v>0</v>
      </c>
      <c r="J41" s="262">
        <f t="shared" si="3"/>
        <v>0</v>
      </c>
      <c r="K41" s="261">
        <v>0</v>
      </c>
      <c r="L41" s="262">
        <f t="shared" si="4"/>
        <v>0</v>
      </c>
      <c r="M41" s="261">
        <v>0</v>
      </c>
      <c r="N41" s="262">
        <f t="shared" si="5"/>
        <v>0</v>
      </c>
      <c r="O41" s="261">
        <v>0</v>
      </c>
      <c r="P41" s="262">
        <f t="shared" si="6"/>
        <v>0</v>
      </c>
      <c r="Q41" s="267">
        <v>0</v>
      </c>
      <c r="R41" s="262">
        <f t="shared" si="7"/>
        <v>0</v>
      </c>
      <c r="S41" s="267">
        <v>0</v>
      </c>
      <c r="T41" s="262">
        <f t="shared" si="8"/>
        <v>0</v>
      </c>
      <c r="U41" s="267">
        <v>0</v>
      </c>
      <c r="V41" s="262">
        <f t="shared" si="9"/>
        <v>0</v>
      </c>
      <c r="W41" s="267">
        <v>0</v>
      </c>
      <c r="X41" s="262">
        <f t="shared" si="10"/>
        <v>0</v>
      </c>
      <c r="Y41" s="267">
        <v>0</v>
      </c>
      <c r="Z41" s="262">
        <f t="shared" si="11"/>
        <v>0</v>
      </c>
      <c r="AA41" s="267">
        <v>0</v>
      </c>
      <c r="AB41" s="262">
        <f t="shared" si="12"/>
        <v>0</v>
      </c>
      <c r="AC41" s="267">
        <v>0</v>
      </c>
      <c r="AD41" s="262">
        <f t="shared" si="13"/>
        <v>0</v>
      </c>
      <c r="AE41" s="267">
        <v>0</v>
      </c>
      <c r="AF41" s="262">
        <f t="shared" si="14"/>
        <v>0</v>
      </c>
      <c r="AG41" s="267">
        <v>0</v>
      </c>
      <c r="AH41" s="262">
        <f t="shared" si="15"/>
        <v>0</v>
      </c>
      <c r="AI41" s="267">
        <v>0</v>
      </c>
      <c r="AJ41" s="262">
        <f t="shared" si="16"/>
        <v>0</v>
      </c>
      <c r="AK41" s="267">
        <v>0</v>
      </c>
      <c r="AL41" s="262">
        <f t="shared" si="17"/>
        <v>0</v>
      </c>
      <c r="AM41" s="261">
        <v>0</v>
      </c>
      <c r="AN41" s="262">
        <f t="shared" si="18"/>
        <v>0</v>
      </c>
      <c r="AO41" s="267">
        <v>0</v>
      </c>
      <c r="AP41" s="262">
        <f t="shared" si="19"/>
        <v>0</v>
      </c>
      <c r="AQ41" s="267">
        <v>0</v>
      </c>
      <c r="AR41" s="262">
        <f t="shared" si="20"/>
        <v>0</v>
      </c>
      <c r="AS41" s="267">
        <v>0</v>
      </c>
      <c r="AT41" s="262">
        <f t="shared" si="21"/>
        <v>0</v>
      </c>
      <c r="AU41" s="267">
        <v>0</v>
      </c>
      <c r="AV41" s="262">
        <f t="shared" si="22"/>
        <v>0</v>
      </c>
      <c r="AW41" s="267">
        <v>0</v>
      </c>
      <c r="AX41" s="262">
        <f t="shared" si="23"/>
        <v>0</v>
      </c>
      <c r="AY41" s="267">
        <v>0</v>
      </c>
      <c r="AZ41" s="262">
        <f t="shared" si="24"/>
        <v>0</v>
      </c>
      <c r="BA41" s="267">
        <v>0</v>
      </c>
      <c r="BB41" s="262">
        <f t="shared" si="25"/>
        <v>0</v>
      </c>
      <c r="BC41" s="267">
        <v>0</v>
      </c>
      <c r="BD41" s="262">
        <f t="shared" si="26"/>
        <v>0</v>
      </c>
      <c r="BE41" s="267">
        <v>0</v>
      </c>
      <c r="BF41" s="262">
        <f t="shared" si="27"/>
        <v>0</v>
      </c>
      <c r="BG41" s="267">
        <v>0</v>
      </c>
      <c r="BH41" s="262">
        <f t="shared" si="28"/>
        <v>0</v>
      </c>
      <c r="BI41" s="267">
        <v>0</v>
      </c>
      <c r="BJ41" s="262">
        <f t="shared" si="29"/>
        <v>0</v>
      </c>
      <c r="BK41" s="267">
        <v>0</v>
      </c>
      <c r="BL41" s="262">
        <f t="shared" si="30"/>
        <v>0</v>
      </c>
      <c r="BM41" s="256"/>
      <c r="BN41" s="263">
        <f t="shared" si="31"/>
        <v>0</v>
      </c>
      <c r="BO41" s="264">
        <f t="shared" si="32"/>
        <v>0</v>
      </c>
      <c r="BP41" s="276"/>
      <c r="BQ41" s="266"/>
    </row>
    <row r="42" spans="1:69" ht="24" customHeight="1" thickBot="1">
      <c r="A42" s="275" t="s">
        <v>157</v>
      </c>
      <c r="B42" s="274">
        <v>7.9</v>
      </c>
      <c r="C42" s="267">
        <v>0</v>
      </c>
      <c r="D42" s="262">
        <f t="shared" si="0"/>
        <v>0</v>
      </c>
      <c r="E42" s="261">
        <v>0</v>
      </c>
      <c r="F42" s="262">
        <f t="shared" si="1"/>
        <v>0</v>
      </c>
      <c r="G42" s="261">
        <v>0</v>
      </c>
      <c r="H42" s="262">
        <f t="shared" si="2"/>
        <v>0</v>
      </c>
      <c r="I42" s="261">
        <v>0</v>
      </c>
      <c r="J42" s="262">
        <f t="shared" si="3"/>
        <v>0</v>
      </c>
      <c r="K42" s="261">
        <v>0</v>
      </c>
      <c r="L42" s="262">
        <f t="shared" si="4"/>
        <v>0</v>
      </c>
      <c r="M42" s="261">
        <v>0</v>
      </c>
      <c r="N42" s="262">
        <f t="shared" si="5"/>
        <v>0</v>
      </c>
      <c r="O42" s="261">
        <v>0</v>
      </c>
      <c r="P42" s="262">
        <f t="shared" si="6"/>
        <v>0</v>
      </c>
      <c r="Q42" s="267">
        <v>0</v>
      </c>
      <c r="R42" s="262">
        <f t="shared" si="7"/>
        <v>0</v>
      </c>
      <c r="S42" s="267">
        <v>0</v>
      </c>
      <c r="T42" s="262">
        <f t="shared" si="8"/>
        <v>0</v>
      </c>
      <c r="U42" s="267">
        <v>0</v>
      </c>
      <c r="V42" s="262">
        <f t="shared" si="9"/>
        <v>0</v>
      </c>
      <c r="W42" s="267">
        <v>0</v>
      </c>
      <c r="X42" s="262">
        <f t="shared" si="10"/>
        <v>0</v>
      </c>
      <c r="Y42" s="267">
        <v>0</v>
      </c>
      <c r="Z42" s="262">
        <f t="shared" si="11"/>
        <v>0</v>
      </c>
      <c r="AA42" s="267">
        <v>0</v>
      </c>
      <c r="AB42" s="262">
        <f t="shared" si="12"/>
        <v>0</v>
      </c>
      <c r="AC42" s="267">
        <v>0</v>
      </c>
      <c r="AD42" s="262">
        <f t="shared" si="13"/>
        <v>0</v>
      </c>
      <c r="AE42" s="267">
        <v>0</v>
      </c>
      <c r="AF42" s="262">
        <f t="shared" si="14"/>
        <v>0</v>
      </c>
      <c r="AG42" s="267">
        <v>0</v>
      </c>
      <c r="AH42" s="262">
        <f t="shared" si="15"/>
        <v>0</v>
      </c>
      <c r="AI42" s="267">
        <v>0</v>
      </c>
      <c r="AJ42" s="262">
        <f t="shared" si="16"/>
        <v>0</v>
      </c>
      <c r="AK42" s="267">
        <v>0</v>
      </c>
      <c r="AL42" s="262">
        <f t="shared" si="17"/>
        <v>0</v>
      </c>
      <c r="AM42" s="261">
        <v>0</v>
      </c>
      <c r="AN42" s="262">
        <f t="shared" si="18"/>
        <v>0</v>
      </c>
      <c r="AO42" s="267">
        <v>0</v>
      </c>
      <c r="AP42" s="262">
        <f t="shared" si="19"/>
        <v>0</v>
      </c>
      <c r="AQ42" s="267">
        <v>0</v>
      </c>
      <c r="AR42" s="262">
        <f t="shared" si="20"/>
        <v>0</v>
      </c>
      <c r="AS42" s="267">
        <v>0</v>
      </c>
      <c r="AT42" s="262">
        <f t="shared" si="21"/>
        <v>0</v>
      </c>
      <c r="AU42" s="267">
        <v>0</v>
      </c>
      <c r="AV42" s="262">
        <f t="shared" si="22"/>
        <v>0</v>
      </c>
      <c r="AW42" s="267">
        <v>0</v>
      </c>
      <c r="AX42" s="262">
        <f t="shared" si="23"/>
        <v>0</v>
      </c>
      <c r="AY42" s="267">
        <v>0</v>
      </c>
      <c r="AZ42" s="262">
        <f t="shared" si="24"/>
        <v>0</v>
      </c>
      <c r="BA42" s="267">
        <v>0</v>
      </c>
      <c r="BB42" s="262">
        <f t="shared" si="25"/>
        <v>0</v>
      </c>
      <c r="BC42" s="267">
        <v>0</v>
      </c>
      <c r="BD42" s="262">
        <f t="shared" si="26"/>
        <v>0</v>
      </c>
      <c r="BE42" s="267">
        <v>0</v>
      </c>
      <c r="BF42" s="262">
        <f t="shared" si="27"/>
        <v>0</v>
      </c>
      <c r="BG42" s="267">
        <v>0</v>
      </c>
      <c r="BH42" s="262">
        <f t="shared" si="28"/>
        <v>0</v>
      </c>
      <c r="BI42" s="267">
        <v>0</v>
      </c>
      <c r="BJ42" s="262">
        <f t="shared" si="29"/>
        <v>0</v>
      </c>
      <c r="BK42" s="267">
        <v>0</v>
      </c>
      <c r="BL42" s="262">
        <f t="shared" si="30"/>
        <v>0</v>
      </c>
      <c r="BM42" s="256"/>
      <c r="BN42" s="263">
        <f t="shared" si="31"/>
        <v>0</v>
      </c>
      <c r="BO42" s="264">
        <f t="shared" si="32"/>
        <v>0</v>
      </c>
      <c r="BP42" s="276"/>
      <c r="BQ42" s="266"/>
    </row>
    <row r="43" spans="1:69" ht="24" customHeight="1" thickBot="1">
      <c r="A43" s="275" t="s">
        <v>255</v>
      </c>
      <c r="B43" s="274">
        <v>7.9</v>
      </c>
      <c r="C43" s="267">
        <v>0</v>
      </c>
      <c r="D43" s="262">
        <f t="shared" si="0"/>
        <v>0</v>
      </c>
      <c r="E43" s="261">
        <v>0</v>
      </c>
      <c r="F43" s="262">
        <f t="shared" si="1"/>
        <v>0</v>
      </c>
      <c r="G43" s="261">
        <v>0</v>
      </c>
      <c r="H43" s="262">
        <f t="shared" si="2"/>
        <v>0</v>
      </c>
      <c r="I43" s="261">
        <v>0</v>
      </c>
      <c r="J43" s="262">
        <f t="shared" si="3"/>
        <v>0</v>
      </c>
      <c r="K43" s="261">
        <v>0</v>
      </c>
      <c r="L43" s="262">
        <f t="shared" si="4"/>
        <v>0</v>
      </c>
      <c r="M43" s="261">
        <v>0</v>
      </c>
      <c r="N43" s="262">
        <f t="shared" si="5"/>
        <v>0</v>
      </c>
      <c r="O43" s="261">
        <v>0</v>
      </c>
      <c r="P43" s="262">
        <f t="shared" si="6"/>
        <v>0</v>
      </c>
      <c r="Q43" s="267">
        <v>0</v>
      </c>
      <c r="R43" s="262">
        <f t="shared" si="7"/>
        <v>0</v>
      </c>
      <c r="S43" s="267">
        <v>0</v>
      </c>
      <c r="T43" s="262">
        <f t="shared" si="8"/>
        <v>0</v>
      </c>
      <c r="U43" s="267">
        <v>0</v>
      </c>
      <c r="V43" s="262">
        <f t="shared" si="9"/>
        <v>0</v>
      </c>
      <c r="W43" s="267">
        <v>0</v>
      </c>
      <c r="X43" s="262">
        <f t="shared" si="10"/>
        <v>0</v>
      </c>
      <c r="Y43" s="267">
        <v>0</v>
      </c>
      <c r="Z43" s="262">
        <f t="shared" si="11"/>
        <v>0</v>
      </c>
      <c r="AA43" s="267">
        <v>0</v>
      </c>
      <c r="AB43" s="262">
        <f t="shared" si="12"/>
        <v>0</v>
      </c>
      <c r="AC43" s="267">
        <v>0</v>
      </c>
      <c r="AD43" s="262">
        <f t="shared" si="13"/>
        <v>0</v>
      </c>
      <c r="AE43" s="267">
        <v>0</v>
      </c>
      <c r="AF43" s="262">
        <f t="shared" si="14"/>
        <v>0</v>
      </c>
      <c r="AG43" s="267">
        <v>0</v>
      </c>
      <c r="AH43" s="262">
        <f t="shared" si="15"/>
        <v>0</v>
      </c>
      <c r="AI43" s="267">
        <v>0</v>
      </c>
      <c r="AJ43" s="262">
        <f t="shared" si="16"/>
        <v>0</v>
      </c>
      <c r="AK43" s="267">
        <v>0</v>
      </c>
      <c r="AL43" s="262">
        <f t="shared" si="17"/>
        <v>0</v>
      </c>
      <c r="AM43" s="261">
        <v>0</v>
      </c>
      <c r="AN43" s="262">
        <f t="shared" si="18"/>
        <v>0</v>
      </c>
      <c r="AO43" s="267">
        <v>0</v>
      </c>
      <c r="AP43" s="262">
        <f t="shared" si="19"/>
        <v>0</v>
      </c>
      <c r="AQ43" s="267">
        <v>0</v>
      </c>
      <c r="AR43" s="262">
        <f t="shared" si="20"/>
        <v>0</v>
      </c>
      <c r="AS43" s="267">
        <v>0</v>
      </c>
      <c r="AT43" s="262">
        <f t="shared" si="21"/>
        <v>0</v>
      </c>
      <c r="AU43" s="267">
        <v>0</v>
      </c>
      <c r="AV43" s="262">
        <f t="shared" si="22"/>
        <v>0</v>
      </c>
      <c r="AW43" s="267">
        <v>0</v>
      </c>
      <c r="AX43" s="262">
        <f t="shared" si="23"/>
        <v>0</v>
      </c>
      <c r="AY43" s="267">
        <v>0</v>
      </c>
      <c r="AZ43" s="262">
        <f t="shared" si="24"/>
        <v>0</v>
      </c>
      <c r="BA43" s="267">
        <v>0</v>
      </c>
      <c r="BB43" s="262">
        <f t="shared" si="25"/>
        <v>0</v>
      </c>
      <c r="BC43" s="267">
        <v>0</v>
      </c>
      <c r="BD43" s="262">
        <f t="shared" si="26"/>
        <v>0</v>
      </c>
      <c r="BE43" s="267">
        <v>0</v>
      </c>
      <c r="BF43" s="262">
        <f t="shared" si="27"/>
        <v>0</v>
      </c>
      <c r="BG43" s="267">
        <v>0</v>
      </c>
      <c r="BH43" s="262">
        <f t="shared" si="28"/>
        <v>0</v>
      </c>
      <c r="BI43" s="267">
        <v>0</v>
      </c>
      <c r="BJ43" s="262">
        <f t="shared" si="29"/>
        <v>0</v>
      </c>
      <c r="BK43" s="267">
        <v>0</v>
      </c>
      <c r="BL43" s="262">
        <f t="shared" si="30"/>
        <v>0</v>
      </c>
      <c r="BM43" s="256"/>
      <c r="BN43" s="263">
        <f t="shared" si="31"/>
        <v>0</v>
      </c>
      <c r="BO43" s="264">
        <f t="shared" si="32"/>
        <v>0</v>
      </c>
      <c r="BP43" s="276"/>
      <c r="BQ43" s="266"/>
    </row>
    <row r="44" spans="1:69" ht="24" customHeight="1" thickBot="1">
      <c r="A44" s="275" t="s">
        <v>256</v>
      </c>
      <c r="B44" s="274">
        <v>7.9</v>
      </c>
      <c r="C44" s="267">
        <v>0</v>
      </c>
      <c r="D44" s="262">
        <f t="shared" si="0"/>
        <v>0</v>
      </c>
      <c r="E44" s="261">
        <v>0</v>
      </c>
      <c r="F44" s="262">
        <f t="shared" si="1"/>
        <v>0</v>
      </c>
      <c r="G44" s="261">
        <v>0</v>
      </c>
      <c r="H44" s="262">
        <f t="shared" si="2"/>
        <v>0</v>
      </c>
      <c r="I44" s="261">
        <v>0</v>
      </c>
      <c r="J44" s="262">
        <f t="shared" si="3"/>
        <v>0</v>
      </c>
      <c r="K44" s="261">
        <v>0</v>
      </c>
      <c r="L44" s="262">
        <f t="shared" si="4"/>
        <v>0</v>
      </c>
      <c r="M44" s="261">
        <v>0</v>
      </c>
      <c r="N44" s="262">
        <f t="shared" si="5"/>
        <v>0</v>
      </c>
      <c r="O44" s="261">
        <v>0</v>
      </c>
      <c r="P44" s="262">
        <f t="shared" si="6"/>
        <v>0</v>
      </c>
      <c r="Q44" s="267">
        <v>0</v>
      </c>
      <c r="R44" s="262">
        <f t="shared" si="7"/>
        <v>0</v>
      </c>
      <c r="S44" s="267">
        <v>0</v>
      </c>
      <c r="T44" s="262">
        <f t="shared" si="8"/>
        <v>0</v>
      </c>
      <c r="U44" s="267">
        <v>0</v>
      </c>
      <c r="V44" s="262">
        <f t="shared" si="9"/>
        <v>0</v>
      </c>
      <c r="W44" s="267">
        <v>0</v>
      </c>
      <c r="X44" s="262">
        <f t="shared" si="10"/>
        <v>0</v>
      </c>
      <c r="Y44" s="267">
        <v>0</v>
      </c>
      <c r="Z44" s="262">
        <f t="shared" si="11"/>
        <v>0</v>
      </c>
      <c r="AA44" s="267">
        <v>0</v>
      </c>
      <c r="AB44" s="262">
        <f t="shared" si="12"/>
        <v>0</v>
      </c>
      <c r="AC44" s="267">
        <v>0</v>
      </c>
      <c r="AD44" s="262">
        <f t="shared" si="13"/>
        <v>0</v>
      </c>
      <c r="AE44" s="267">
        <v>0</v>
      </c>
      <c r="AF44" s="262">
        <f t="shared" si="14"/>
        <v>0</v>
      </c>
      <c r="AG44" s="267">
        <v>0</v>
      </c>
      <c r="AH44" s="262">
        <f t="shared" si="15"/>
        <v>0</v>
      </c>
      <c r="AI44" s="267">
        <v>0</v>
      </c>
      <c r="AJ44" s="262">
        <f t="shared" si="16"/>
        <v>0</v>
      </c>
      <c r="AK44" s="267">
        <v>0</v>
      </c>
      <c r="AL44" s="262">
        <f t="shared" si="17"/>
        <v>0</v>
      </c>
      <c r="AM44" s="261">
        <v>0</v>
      </c>
      <c r="AN44" s="262">
        <f t="shared" si="18"/>
        <v>0</v>
      </c>
      <c r="AO44" s="267">
        <v>0</v>
      </c>
      <c r="AP44" s="262">
        <f t="shared" si="19"/>
        <v>0</v>
      </c>
      <c r="AQ44" s="267">
        <v>0</v>
      </c>
      <c r="AR44" s="262">
        <f t="shared" si="20"/>
        <v>0</v>
      </c>
      <c r="AS44" s="267">
        <v>0</v>
      </c>
      <c r="AT44" s="262">
        <f t="shared" si="21"/>
        <v>0</v>
      </c>
      <c r="AU44" s="267">
        <v>0</v>
      </c>
      <c r="AV44" s="262">
        <f t="shared" si="22"/>
        <v>0</v>
      </c>
      <c r="AW44" s="267">
        <v>0</v>
      </c>
      <c r="AX44" s="262">
        <f t="shared" si="23"/>
        <v>0</v>
      </c>
      <c r="AY44" s="267">
        <v>0</v>
      </c>
      <c r="AZ44" s="262">
        <f t="shared" si="24"/>
        <v>0</v>
      </c>
      <c r="BA44" s="267">
        <v>0</v>
      </c>
      <c r="BB44" s="262">
        <f t="shared" si="25"/>
        <v>0</v>
      </c>
      <c r="BC44" s="267">
        <v>0</v>
      </c>
      <c r="BD44" s="262">
        <f t="shared" si="26"/>
        <v>0</v>
      </c>
      <c r="BE44" s="267">
        <v>0</v>
      </c>
      <c r="BF44" s="262">
        <f t="shared" si="27"/>
        <v>0</v>
      </c>
      <c r="BG44" s="267">
        <v>0</v>
      </c>
      <c r="BH44" s="262">
        <f t="shared" si="28"/>
        <v>0</v>
      </c>
      <c r="BI44" s="267">
        <v>0</v>
      </c>
      <c r="BJ44" s="262">
        <f t="shared" si="29"/>
        <v>0</v>
      </c>
      <c r="BK44" s="267">
        <v>0</v>
      </c>
      <c r="BL44" s="262">
        <f t="shared" si="30"/>
        <v>0</v>
      </c>
      <c r="BM44" s="256"/>
      <c r="BN44" s="263">
        <f t="shared" si="31"/>
        <v>0</v>
      </c>
      <c r="BO44" s="264">
        <f t="shared" si="32"/>
        <v>0</v>
      </c>
      <c r="BP44" s="276"/>
      <c r="BQ44" s="266"/>
    </row>
    <row r="45" spans="1:69" ht="24" customHeight="1" thickBot="1">
      <c r="A45" s="275" t="s">
        <v>257</v>
      </c>
      <c r="B45" s="274">
        <v>7.9</v>
      </c>
      <c r="C45" s="267">
        <v>0</v>
      </c>
      <c r="D45" s="262">
        <f t="shared" si="0"/>
        <v>0</v>
      </c>
      <c r="E45" s="261">
        <v>0</v>
      </c>
      <c r="F45" s="262">
        <f t="shared" si="1"/>
        <v>0</v>
      </c>
      <c r="G45" s="261">
        <v>0</v>
      </c>
      <c r="H45" s="262">
        <f t="shared" si="2"/>
        <v>0</v>
      </c>
      <c r="I45" s="261">
        <v>0</v>
      </c>
      <c r="J45" s="262">
        <f t="shared" si="3"/>
        <v>0</v>
      </c>
      <c r="K45" s="261">
        <v>0</v>
      </c>
      <c r="L45" s="262">
        <f t="shared" si="4"/>
        <v>0</v>
      </c>
      <c r="M45" s="261">
        <v>0</v>
      </c>
      <c r="N45" s="262">
        <f t="shared" si="5"/>
        <v>0</v>
      </c>
      <c r="O45" s="261">
        <v>0</v>
      </c>
      <c r="P45" s="262">
        <f t="shared" si="6"/>
        <v>0</v>
      </c>
      <c r="Q45" s="267">
        <v>0</v>
      </c>
      <c r="R45" s="262">
        <f t="shared" si="7"/>
        <v>0</v>
      </c>
      <c r="S45" s="267">
        <v>0</v>
      </c>
      <c r="T45" s="262">
        <f t="shared" si="8"/>
        <v>0</v>
      </c>
      <c r="U45" s="267">
        <v>0</v>
      </c>
      <c r="V45" s="262">
        <f t="shared" si="9"/>
        <v>0</v>
      </c>
      <c r="W45" s="267">
        <v>0</v>
      </c>
      <c r="X45" s="262">
        <f t="shared" si="10"/>
        <v>0</v>
      </c>
      <c r="Y45" s="267">
        <v>0</v>
      </c>
      <c r="Z45" s="262">
        <f t="shared" si="11"/>
        <v>0</v>
      </c>
      <c r="AA45" s="267">
        <v>0</v>
      </c>
      <c r="AB45" s="262">
        <f t="shared" si="12"/>
        <v>0</v>
      </c>
      <c r="AC45" s="267">
        <v>0</v>
      </c>
      <c r="AD45" s="262">
        <f t="shared" si="13"/>
        <v>0</v>
      </c>
      <c r="AE45" s="267">
        <v>0</v>
      </c>
      <c r="AF45" s="262">
        <f t="shared" si="14"/>
        <v>0</v>
      </c>
      <c r="AG45" s="267">
        <v>0</v>
      </c>
      <c r="AH45" s="262">
        <f t="shared" si="15"/>
        <v>0</v>
      </c>
      <c r="AI45" s="267">
        <v>0</v>
      </c>
      <c r="AJ45" s="262">
        <f t="shared" si="16"/>
        <v>0</v>
      </c>
      <c r="AK45" s="267">
        <v>0</v>
      </c>
      <c r="AL45" s="262">
        <f t="shared" si="17"/>
        <v>0</v>
      </c>
      <c r="AM45" s="261">
        <v>0</v>
      </c>
      <c r="AN45" s="262">
        <f t="shared" si="18"/>
        <v>0</v>
      </c>
      <c r="AO45" s="267">
        <v>0</v>
      </c>
      <c r="AP45" s="262">
        <f t="shared" si="19"/>
        <v>0</v>
      </c>
      <c r="AQ45" s="267">
        <v>0</v>
      </c>
      <c r="AR45" s="262">
        <f t="shared" si="20"/>
        <v>0</v>
      </c>
      <c r="AS45" s="267">
        <v>0</v>
      </c>
      <c r="AT45" s="262">
        <f t="shared" si="21"/>
        <v>0</v>
      </c>
      <c r="AU45" s="267">
        <v>0</v>
      </c>
      <c r="AV45" s="262">
        <f t="shared" si="22"/>
        <v>0</v>
      </c>
      <c r="AW45" s="267">
        <v>0</v>
      </c>
      <c r="AX45" s="262">
        <f t="shared" si="23"/>
        <v>0</v>
      </c>
      <c r="AY45" s="267">
        <v>0</v>
      </c>
      <c r="AZ45" s="262">
        <f t="shared" si="24"/>
        <v>0</v>
      </c>
      <c r="BA45" s="267">
        <v>0</v>
      </c>
      <c r="BB45" s="262">
        <f t="shared" si="25"/>
        <v>0</v>
      </c>
      <c r="BC45" s="267">
        <v>0</v>
      </c>
      <c r="BD45" s="262">
        <f t="shared" si="26"/>
        <v>0</v>
      </c>
      <c r="BE45" s="267">
        <v>0</v>
      </c>
      <c r="BF45" s="262">
        <f t="shared" si="27"/>
        <v>0</v>
      </c>
      <c r="BG45" s="267">
        <v>0</v>
      </c>
      <c r="BH45" s="262">
        <f t="shared" si="28"/>
        <v>0</v>
      </c>
      <c r="BI45" s="267">
        <v>0</v>
      </c>
      <c r="BJ45" s="262">
        <f t="shared" si="29"/>
        <v>0</v>
      </c>
      <c r="BK45" s="267">
        <v>0</v>
      </c>
      <c r="BL45" s="262">
        <f t="shared" si="30"/>
        <v>0</v>
      </c>
      <c r="BM45" s="256"/>
      <c r="BN45" s="263">
        <f t="shared" si="31"/>
        <v>0</v>
      </c>
      <c r="BO45" s="264">
        <f t="shared" si="32"/>
        <v>0</v>
      </c>
      <c r="BP45" s="277"/>
      <c r="BQ45" s="266"/>
    </row>
    <row r="46" spans="1:69" ht="24" customHeight="1" thickBot="1">
      <c r="A46" s="275" t="s">
        <v>258</v>
      </c>
      <c r="B46" s="274">
        <v>7.9</v>
      </c>
      <c r="C46" s="267">
        <v>0</v>
      </c>
      <c r="D46" s="262">
        <f t="shared" si="0"/>
        <v>0</v>
      </c>
      <c r="E46" s="261">
        <v>0</v>
      </c>
      <c r="F46" s="262">
        <f t="shared" si="1"/>
        <v>0</v>
      </c>
      <c r="G46" s="261">
        <v>0</v>
      </c>
      <c r="H46" s="262">
        <f t="shared" si="2"/>
        <v>0</v>
      </c>
      <c r="I46" s="261">
        <v>0</v>
      </c>
      <c r="J46" s="262">
        <f t="shared" si="3"/>
        <v>0</v>
      </c>
      <c r="K46" s="261">
        <v>0</v>
      </c>
      <c r="L46" s="262">
        <f t="shared" si="4"/>
        <v>0</v>
      </c>
      <c r="M46" s="261">
        <v>0</v>
      </c>
      <c r="N46" s="262">
        <f t="shared" si="5"/>
        <v>0</v>
      </c>
      <c r="O46" s="261">
        <v>0</v>
      </c>
      <c r="P46" s="262">
        <f t="shared" si="6"/>
        <v>0</v>
      </c>
      <c r="Q46" s="267">
        <v>0</v>
      </c>
      <c r="R46" s="262">
        <f t="shared" si="7"/>
        <v>0</v>
      </c>
      <c r="S46" s="267">
        <v>0</v>
      </c>
      <c r="T46" s="262">
        <f t="shared" si="8"/>
        <v>0</v>
      </c>
      <c r="U46" s="267">
        <v>0</v>
      </c>
      <c r="V46" s="262">
        <f t="shared" si="9"/>
        <v>0</v>
      </c>
      <c r="W46" s="267">
        <v>0</v>
      </c>
      <c r="X46" s="262">
        <f t="shared" si="10"/>
        <v>0</v>
      </c>
      <c r="Y46" s="267">
        <v>0</v>
      </c>
      <c r="Z46" s="262">
        <f t="shared" si="11"/>
        <v>0</v>
      </c>
      <c r="AA46" s="267">
        <v>0</v>
      </c>
      <c r="AB46" s="262">
        <f t="shared" si="12"/>
        <v>0</v>
      </c>
      <c r="AC46" s="267">
        <v>0</v>
      </c>
      <c r="AD46" s="262">
        <f t="shared" si="13"/>
        <v>0</v>
      </c>
      <c r="AE46" s="267">
        <v>0</v>
      </c>
      <c r="AF46" s="262">
        <f t="shared" si="14"/>
        <v>0</v>
      </c>
      <c r="AG46" s="267">
        <v>0</v>
      </c>
      <c r="AH46" s="262">
        <f t="shared" si="15"/>
        <v>0</v>
      </c>
      <c r="AI46" s="267">
        <v>0</v>
      </c>
      <c r="AJ46" s="262">
        <f t="shared" si="16"/>
        <v>0</v>
      </c>
      <c r="AK46" s="267">
        <v>0</v>
      </c>
      <c r="AL46" s="262">
        <f t="shared" si="17"/>
        <v>0</v>
      </c>
      <c r="AM46" s="261">
        <v>0</v>
      </c>
      <c r="AN46" s="262">
        <f t="shared" si="18"/>
        <v>0</v>
      </c>
      <c r="AO46" s="267">
        <v>0</v>
      </c>
      <c r="AP46" s="262">
        <f t="shared" si="19"/>
        <v>0</v>
      </c>
      <c r="AQ46" s="267">
        <v>0</v>
      </c>
      <c r="AR46" s="262">
        <f t="shared" si="20"/>
        <v>0</v>
      </c>
      <c r="AS46" s="267">
        <v>0</v>
      </c>
      <c r="AT46" s="262">
        <f t="shared" si="21"/>
        <v>0</v>
      </c>
      <c r="AU46" s="267">
        <v>0</v>
      </c>
      <c r="AV46" s="262">
        <f t="shared" si="22"/>
        <v>0</v>
      </c>
      <c r="AW46" s="267">
        <v>0</v>
      </c>
      <c r="AX46" s="262">
        <f t="shared" si="23"/>
        <v>0</v>
      </c>
      <c r="AY46" s="267">
        <v>0</v>
      </c>
      <c r="AZ46" s="262">
        <f t="shared" si="24"/>
        <v>0</v>
      </c>
      <c r="BA46" s="267">
        <v>0</v>
      </c>
      <c r="BB46" s="262">
        <f t="shared" si="25"/>
        <v>0</v>
      </c>
      <c r="BC46" s="267">
        <v>0</v>
      </c>
      <c r="BD46" s="262">
        <f t="shared" si="26"/>
        <v>0</v>
      </c>
      <c r="BE46" s="267">
        <v>0</v>
      </c>
      <c r="BF46" s="262">
        <f t="shared" si="27"/>
        <v>0</v>
      </c>
      <c r="BG46" s="267">
        <v>0</v>
      </c>
      <c r="BH46" s="262">
        <f t="shared" si="28"/>
        <v>0</v>
      </c>
      <c r="BI46" s="267">
        <v>0</v>
      </c>
      <c r="BJ46" s="262">
        <f t="shared" si="29"/>
        <v>0</v>
      </c>
      <c r="BK46" s="267">
        <v>0</v>
      </c>
      <c r="BL46" s="262">
        <f t="shared" si="30"/>
        <v>0</v>
      </c>
      <c r="BM46" s="256"/>
      <c r="BN46" s="263">
        <f t="shared" si="31"/>
        <v>0</v>
      </c>
      <c r="BO46" s="264">
        <f t="shared" si="32"/>
        <v>0</v>
      </c>
      <c r="BP46" s="277"/>
      <c r="BQ46" s="266"/>
    </row>
    <row r="47" spans="1:69" ht="24" customHeight="1" thickBot="1">
      <c r="A47" s="272" t="s">
        <v>259</v>
      </c>
      <c r="B47" s="274">
        <v>7.9</v>
      </c>
      <c r="C47" s="267">
        <v>0</v>
      </c>
      <c r="D47" s="262">
        <f t="shared" si="0"/>
        <v>0</v>
      </c>
      <c r="E47" s="261">
        <v>0</v>
      </c>
      <c r="F47" s="262">
        <f t="shared" si="1"/>
        <v>0</v>
      </c>
      <c r="G47" s="261">
        <v>0</v>
      </c>
      <c r="H47" s="262">
        <f t="shared" si="2"/>
        <v>0</v>
      </c>
      <c r="I47" s="261">
        <v>0</v>
      </c>
      <c r="J47" s="262">
        <f t="shared" si="3"/>
        <v>0</v>
      </c>
      <c r="K47" s="261">
        <v>0</v>
      </c>
      <c r="L47" s="262">
        <f t="shared" si="4"/>
        <v>0</v>
      </c>
      <c r="M47" s="261">
        <v>0</v>
      </c>
      <c r="N47" s="262">
        <f t="shared" si="5"/>
        <v>0</v>
      </c>
      <c r="O47" s="261">
        <v>0</v>
      </c>
      <c r="P47" s="262">
        <f t="shared" si="6"/>
        <v>0</v>
      </c>
      <c r="Q47" s="261">
        <v>0</v>
      </c>
      <c r="R47" s="262">
        <f t="shared" si="7"/>
        <v>0</v>
      </c>
      <c r="S47" s="261">
        <v>0</v>
      </c>
      <c r="T47" s="262">
        <f>S47*B47</f>
        <v>0</v>
      </c>
      <c r="U47" s="267">
        <v>0</v>
      </c>
      <c r="V47" s="262">
        <f t="shared" si="9"/>
        <v>0</v>
      </c>
      <c r="W47" s="267">
        <v>0</v>
      </c>
      <c r="X47" s="262">
        <f t="shared" si="10"/>
        <v>0</v>
      </c>
      <c r="Y47" s="267">
        <v>0</v>
      </c>
      <c r="Z47" s="262">
        <f t="shared" si="11"/>
        <v>0</v>
      </c>
      <c r="AA47" s="267">
        <v>0</v>
      </c>
      <c r="AB47" s="262">
        <f t="shared" si="12"/>
        <v>0</v>
      </c>
      <c r="AC47" s="267">
        <v>0</v>
      </c>
      <c r="AD47" s="262">
        <f t="shared" si="13"/>
        <v>0</v>
      </c>
      <c r="AE47" s="267">
        <v>0</v>
      </c>
      <c r="AF47" s="262">
        <f t="shared" si="14"/>
        <v>0</v>
      </c>
      <c r="AG47" s="267">
        <v>0</v>
      </c>
      <c r="AH47" s="262">
        <f t="shared" si="15"/>
        <v>0</v>
      </c>
      <c r="AI47" s="267">
        <v>0</v>
      </c>
      <c r="AJ47" s="262">
        <f t="shared" si="16"/>
        <v>0</v>
      </c>
      <c r="AK47" s="267">
        <v>0</v>
      </c>
      <c r="AL47" s="262">
        <f t="shared" si="17"/>
        <v>0</v>
      </c>
      <c r="AM47" s="261">
        <v>0</v>
      </c>
      <c r="AN47" s="262">
        <f t="shared" si="18"/>
        <v>0</v>
      </c>
      <c r="AO47" s="267">
        <v>0</v>
      </c>
      <c r="AP47" s="262">
        <f t="shared" si="19"/>
        <v>0</v>
      </c>
      <c r="AQ47" s="267">
        <v>0</v>
      </c>
      <c r="AR47" s="262">
        <f t="shared" si="20"/>
        <v>0</v>
      </c>
      <c r="AS47" s="267">
        <v>0</v>
      </c>
      <c r="AT47" s="262">
        <f t="shared" si="21"/>
        <v>0</v>
      </c>
      <c r="AU47" s="267">
        <v>0</v>
      </c>
      <c r="AV47" s="262">
        <f t="shared" si="22"/>
        <v>0</v>
      </c>
      <c r="AW47" s="267">
        <v>0</v>
      </c>
      <c r="AX47" s="262">
        <f t="shared" si="23"/>
        <v>0</v>
      </c>
      <c r="AY47" s="267">
        <v>0</v>
      </c>
      <c r="AZ47" s="262">
        <f t="shared" si="24"/>
        <v>0</v>
      </c>
      <c r="BA47" s="267">
        <v>0</v>
      </c>
      <c r="BB47" s="262">
        <f t="shared" si="25"/>
        <v>0</v>
      </c>
      <c r="BC47" s="267">
        <v>0</v>
      </c>
      <c r="BD47" s="262">
        <f t="shared" si="26"/>
        <v>0</v>
      </c>
      <c r="BE47" s="267">
        <v>0</v>
      </c>
      <c r="BF47" s="262">
        <f t="shared" si="27"/>
        <v>0</v>
      </c>
      <c r="BG47" s="267">
        <v>0</v>
      </c>
      <c r="BH47" s="262">
        <f t="shared" si="28"/>
        <v>0</v>
      </c>
      <c r="BI47" s="267">
        <v>0</v>
      </c>
      <c r="BJ47" s="262">
        <f t="shared" si="29"/>
        <v>0</v>
      </c>
      <c r="BK47" s="267">
        <v>0</v>
      </c>
      <c r="BL47" s="262">
        <f t="shared" si="30"/>
        <v>0</v>
      </c>
      <c r="BM47" s="256"/>
      <c r="BN47" s="263">
        <f t="shared" si="31"/>
        <v>0</v>
      </c>
      <c r="BO47" s="264">
        <f t="shared" si="32"/>
        <v>0</v>
      </c>
      <c r="BP47" s="277"/>
      <c r="BQ47" s="266"/>
    </row>
    <row r="48" spans="1:69" ht="24" customHeight="1" thickBot="1">
      <c r="A48" s="272" t="s">
        <v>260</v>
      </c>
      <c r="B48" s="274">
        <v>7.9</v>
      </c>
      <c r="C48" s="267">
        <v>0</v>
      </c>
      <c r="D48" s="262">
        <f t="shared" si="0"/>
        <v>0</v>
      </c>
      <c r="E48" s="261">
        <v>0</v>
      </c>
      <c r="F48" s="262">
        <f t="shared" si="1"/>
        <v>0</v>
      </c>
      <c r="G48" s="261">
        <v>0</v>
      </c>
      <c r="H48" s="262">
        <f t="shared" si="2"/>
        <v>0</v>
      </c>
      <c r="I48" s="261">
        <v>0</v>
      </c>
      <c r="J48" s="262">
        <f t="shared" si="3"/>
        <v>0</v>
      </c>
      <c r="K48" s="261">
        <v>0</v>
      </c>
      <c r="L48" s="262">
        <f t="shared" si="4"/>
        <v>0</v>
      </c>
      <c r="M48" s="261">
        <v>0</v>
      </c>
      <c r="N48" s="262">
        <f t="shared" si="5"/>
        <v>0</v>
      </c>
      <c r="O48" s="261">
        <v>0</v>
      </c>
      <c r="P48" s="262">
        <f t="shared" si="6"/>
        <v>0</v>
      </c>
      <c r="Q48" s="261">
        <v>0</v>
      </c>
      <c r="R48" s="262">
        <f t="shared" si="7"/>
        <v>0</v>
      </c>
      <c r="S48" s="261">
        <v>0</v>
      </c>
      <c r="T48" s="262">
        <f>S48*B48</f>
        <v>0</v>
      </c>
      <c r="U48" s="267">
        <v>0</v>
      </c>
      <c r="V48" s="262">
        <f t="shared" si="9"/>
        <v>0</v>
      </c>
      <c r="W48" s="267">
        <v>0</v>
      </c>
      <c r="X48" s="262">
        <f t="shared" si="10"/>
        <v>0</v>
      </c>
      <c r="Y48" s="267">
        <v>0</v>
      </c>
      <c r="Z48" s="262">
        <f t="shared" si="11"/>
        <v>0</v>
      </c>
      <c r="AA48" s="267">
        <v>0</v>
      </c>
      <c r="AB48" s="262">
        <f t="shared" si="12"/>
        <v>0</v>
      </c>
      <c r="AC48" s="267">
        <v>0</v>
      </c>
      <c r="AD48" s="262">
        <f t="shared" si="13"/>
        <v>0</v>
      </c>
      <c r="AE48" s="267">
        <v>0</v>
      </c>
      <c r="AF48" s="262">
        <f t="shared" si="14"/>
        <v>0</v>
      </c>
      <c r="AG48" s="267">
        <v>0</v>
      </c>
      <c r="AH48" s="262">
        <f t="shared" si="15"/>
        <v>0</v>
      </c>
      <c r="AI48" s="267">
        <v>0</v>
      </c>
      <c r="AJ48" s="262">
        <f t="shared" si="16"/>
        <v>0</v>
      </c>
      <c r="AK48" s="267">
        <v>0</v>
      </c>
      <c r="AL48" s="262">
        <f t="shared" si="17"/>
        <v>0</v>
      </c>
      <c r="AM48" s="261">
        <v>0</v>
      </c>
      <c r="AN48" s="262">
        <f t="shared" si="18"/>
        <v>0</v>
      </c>
      <c r="AO48" s="267">
        <v>0</v>
      </c>
      <c r="AP48" s="262">
        <f t="shared" si="19"/>
        <v>0</v>
      </c>
      <c r="AQ48" s="267">
        <v>0</v>
      </c>
      <c r="AR48" s="262">
        <f t="shared" si="20"/>
        <v>0</v>
      </c>
      <c r="AS48" s="267">
        <v>0</v>
      </c>
      <c r="AT48" s="262">
        <f t="shared" si="21"/>
        <v>0</v>
      </c>
      <c r="AU48" s="267">
        <v>0</v>
      </c>
      <c r="AV48" s="262">
        <f t="shared" si="22"/>
        <v>0</v>
      </c>
      <c r="AW48" s="267">
        <v>0</v>
      </c>
      <c r="AX48" s="262">
        <f t="shared" si="23"/>
        <v>0</v>
      </c>
      <c r="AY48" s="267">
        <v>0</v>
      </c>
      <c r="AZ48" s="262">
        <f t="shared" si="24"/>
        <v>0</v>
      </c>
      <c r="BA48" s="267">
        <v>0</v>
      </c>
      <c r="BB48" s="262">
        <f t="shared" si="25"/>
        <v>0</v>
      </c>
      <c r="BC48" s="267">
        <v>0</v>
      </c>
      <c r="BD48" s="262">
        <f t="shared" si="26"/>
        <v>0</v>
      </c>
      <c r="BE48" s="267">
        <v>0</v>
      </c>
      <c r="BF48" s="262">
        <f t="shared" si="27"/>
        <v>0</v>
      </c>
      <c r="BG48" s="267">
        <v>0</v>
      </c>
      <c r="BH48" s="262">
        <f t="shared" si="28"/>
        <v>0</v>
      </c>
      <c r="BI48" s="267">
        <v>0</v>
      </c>
      <c r="BJ48" s="262">
        <f t="shared" si="29"/>
        <v>0</v>
      </c>
      <c r="BK48" s="267">
        <v>0</v>
      </c>
      <c r="BL48" s="262">
        <f t="shared" si="30"/>
        <v>0</v>
      </c>
      <c r="BM48" s="256"/>
      <c r="BN48" s="263">
        <f t="shared" si="31"/>
        <v>0</v>
      </c>
      <c r="BO48" s="264">
        <f t="shared" si="32"/>
        <v>0</v>
      </c>
      <c r="BP48" s="277"/>
      <c r="BQ48" s="266"/>
    </row>
    <row r="49" spans="1:69" ht="24" customHeight="1" thickBot="1">
      <c r="A49" s="272" t="s">
        <v>261</v>
      </c>
      <c r="B49" s="274">
        <v>7.9</v>
      </c>
      <c r="C49" s="267">
        <v>0</v>
      </c>
      <c r="D49" s="262">
        <f t="shared" si="0"/>
        <v>0</v>
      </c>
      <c r="E49" s="261">
        <v>0</v>
      </c>
      <c r="F49" s="262">
        <f t="shared" si="1"/>
        <v>0</v>
      </c>
      <c r="G49" s="261">
        <v>0</v>
      </c>
      <c r="H49" s="262">
        <f t="shared" si="2"/>
        <v>0</v>
      </c>
      <c r="I49" s="261">
        <v>0</v>
      </c>
      <c r="J49" s="262">
        <f t="shared" si="3"/>
        <v>0</v>
      </c>
      <c r="K49" s="261">
        <v>0</v>
      </c>
      <c r="L49" s="262">
        <f t="shared" si="4"/>
        <v>0</v>
      </c>
      <c r="M49" s="261">
        <v>0</v>
      </c>
      <c r="N49" s="262">
        <f t="shared" si="5"/>
        <v>0</v>
      </c>
      <c r="O49" s="261">
        <v>0</v>
      </c>
      <c r="P49" s="262">
        <f t="shared" si="6"/>
        <v>0</v>
      </c>
      <c r="Q49" s="261">
        <v>0</v>
      </c>
      <c r="R49" s="262">
        <f t="shared" si="7"/>
        <v>0</v>
      </c>
      <c r="S49" s="261">
        <v>0</v>
      </c>
      <c r="T49" s="262">
        <f>S49*B49</f>
        <v>0</v>
      </c>
      <c r="U49" s="267">
        <v>0</v>
      </c>
      <c r="V49" s="262">
        <f t="shared" si="9"/>
        <v>0</v>
      </c>
      <c r="W49" s="267">
        <v>0</v>
      </c>
      <c r="X49" s="262">
        <f t="shared" si="10"/>
        <v>0</v>
      </c>
      <c r="Y49" s="267">
        <v>0</v>
      </c>
      <c r="Z49" s="262">
        <f t="shared" si="11"/>
        <v>0</v>
      </c>
      <c r="AA49" s="267">
        <v>0</v>
      </c>
      <c r="AB49" s="262">
        <f t="shared" si="12"/>
        <v>0</v>
      </c>
      <c r="AC49" s="267">
        <v>0</v>
      </c>
      <c r="AD49" s="262">
        <f t="shared" si="13"/>
        <v>0</v>
      </c>
      <c r="AE49" s="267">
        <v>0</v>
      </c>
      <c r="AF49" s="262">
        <f t="shared" si="14"/>
        <v>0</v>
      </c>
      <c r="AG49" s="267">
        <v>0</v>
      </c>
      <c r="AH49" s="262">
        <f t="shared" si="15"/>
        <v>0</v>
      </c>
      <c r="AI49" s="267">
        <v>0</v>
      </c>
      <c r="AJ49" s="262">
        <f t="shared" si="16"/>
        <v>0</v>
      </c>
      <c r="AK49" s="267">
        <v>0</v>
      </c>
      <c r="AL49" s="262">
        <f t="shared" si="17"/>
        <v>0</v>
      </c>
      <c r="AM49" s="261">
        <v>0</v>
      </c>
      <c r="AN49" s="262">
        <f t="shared" si="18"/>
        <v>0</v>
      </c>
      <c r="AO49" s="267">
        <v>0</v>
      </c>
      <c r="AP49" s="262">
        <f t="shared" si="19"/>
        <v>0</v>
      </c>
      <c r="AQ49" s="267">
        <v>0</v>
      </c>
      <c r="AR49" s="262">
        <f t="shared" si="20"/>
        <v>0</v>
      </c>
      <c r="AS49" s="267">
        <v>0</v>
      </c>
      <c r="AT49" s="262">
        <f t="shared" si="21"/>
        <v>0</v>
      </c>
      <c r="AU49" s="267">
        <v>0</v>
      </c>
      <c r="AV49" s="262">
        <f t="shared" si="22"/>
        <v>0</v>
      </c>
      <c r="AW49" s="267">
        <v>0</v>
      </c>
      <c r="AX49" s="262">
        <f t="shared" si="23"/>
        <v>0</v>
      </c>
      <c r="AY49" s="267">
        <v>0</v>
      </c>
      <c r="AZ49" s="262">
        <f t="shared" si="24"/>
        <v>0</v>
      </c>
      <c r="BA49" s="267">
        <v>0</v>
      </c>
      <c r="BB49" s="262">
        <f t="shared" si="25"/>
        <v>0</v>
      </c>
      <c r="BC49" s="267">
        <v>0</v>
      </c>
      <c r="BD49" s="262">
        <f t="shared" si="26"/>
        <v>0</v>
      </c>
      <c r="BE49" s="267">
        <v>0</v>
      </c>
      <c r="BF49" s="262">
        <f t="shared" si="27"/>
        <v>0</v>
      </c>
      <c r="BG49" s="267">
        <v>0</v>
      </c>
      <c r="BH49" s="262">
        <f t="shared" si="28"/>
        <v>0</v>
      </c>
      <c r="BI49" s="267">
        <v>0</v>
      </c>
      <c r="BJ49" s="262">
        <f t="shared" si="29"/>
        <v>0</v>
      </c>
      <c r="BK49" s="267">
        <v>0</v>
      </c>
      <c r="BL49" s="262">
        <f t="shared" si="30"/>
        <v>0</v>
      </c>
      <c r="BM49" s="256"/>
      <c r="BN49" s="263">
        <f t="shared" si="31"/>
        <v>0</v>
      </c>
      <c r="BO49" s="264">
        <f t="shared" si="32"/>
        <v>0</v>
      </c>
      <c r="BP49" s="277"/>
      <c r="BQ49" s="266"/>
    </row>
    <row r="50" spans="1:69" ht="24" customHeight="1" thickBot="1">
      <c r="A50" s="272" t="s">
        <v>158</v>
      </c>
      <c r="B50" s="274">
        <v>7.9</v>
      </c>
      <c r="C50" s="267">
        <v>0</v>
      </c>
      <c r="D50" s="262">
        <f t="shared" si="0"/>
        <v>0</v>
      </c>
      <c r="E50" s="261">
        <v>0</v>
      </c>
      <c r="F50" s="262">
        <f t="shared" si="1"/>
        <v>0</v>
      </c>
      <c r="G50" s="261">
        <v>0</v>
      </c>
      <c r="H50" s="262">
        <f t="shared" si="2"/>
        <v>0</v>
      </c>
      <c r="I50" s="261">
        <v>0</v>
      </c>
      <c r="J50" s="262">
        <f t="shared" si="3"/>
        <v>0</v>
      </c>
      <c r="K50" s="261">
        <v>0</v>
      </c>
      <c r="L50" s="262">
        <f t="shared" si="4"/>
        <v>0</v>
      </c>
      <c r="M50" s="261">
        <v>0</v>
      </c>
      <c r="N50" s="262">
        <f t="shared" si="5"/>
        <v>0</v>
      </c>
      <c r="O50" s="261">
        <v>0</v>
      </c>
      <c r="P50" s="262">
        <f t="shared" si="6"/>
        <v>0</v>
      </c>
      <c r="Q50" s="261">
        <v>0</v>
      </c>
      <c r="R50" s="262">
        <f t="shared" si="7"/>
        <v>0</v>
      </c>
      <c r="S50" s="261">
        <v>0</v>
      </c>
      <c r="T50" s="262">
        <f>S50*D50</f>
        <v>0</v>
      </c>
      <c r="U50" s="267">
        <v>0</v>
      </c>
      <c r="V50" s="262">
        <f t="shared" si="9"/>
        <v>0</v>
      </c>
      <c r="W50" s="267">
        <v>0</v>
      </c>
      <c r="X50" s="262">
        <f t="shared" si="10"/>
        <v>0</v>
      </c>
      <c r="Y50" s="267">
        <v>0</v>
      </c>
      <c r="Z50" s="262">
        <f t="shared" si="11"/>
        <v>0</v>
      </c>
      <c r="AA50" s="267">
        <v>0</v>
      </c>
      <c r="AB50" s="262">
        <f t="shared" si="12"/>
        <v>0</v>
      </c>
      <c r="AC50" s="267">
        <v>0</v>
      </c>
      <c r="AD50" s="262">
        <f t="shared" si="13"/>
        <v>0</v>
      </c>
      <c r="AE50" s="267">
        <v>0</v>
      </c>
      <c r="AF50" s="262">
        <f t="shared" si="14"/>
        <v>0</v>
      </c>
      <c r="AG50" s="267">
        <v>0</v>
      </c>
      <c r="AH50" s="262">
        <f t="shared" si="15"/>
        <v>0</v>
      </c>
      <c r="AI50" s="267">
        <v>0</v>
      </c>
      <c r="AJ50" s="262">
        <f t="shared" si="16"/>
        <v>0</v>
      </c>
      <c r="AK50" s="267">
        <v>0</v>
      </c>
      <c r="AL50" s="262">
        <f t="shared" si="17"/>
        <v>0</v>
      </c>
      <c r="AM50" s="261">
        <v>0</v>
      </c>
      <c r="AN50" s="262">
        <f t="shared" si="18"/>
        <v>0</v>
      </c>
      <c r="AO50" s="267">
        <v>0</v>
      </c>
      <c r="AP50" s="262">
        <f t="shared" si="19"/>
        <v>0</v>
      </c>
      <c r="AQ50" s="267">
        <v>0</v>
      </c>
      <c r="AR50" s="262">
        <f t="shared" si="20"/>
        <v>0</v>
      </c>
      <c r="AS50" s="267">
        <v>0</v>
      </c>
      <c r="AT50" s="262">
        <f t="shared" si="21"/>
        <v>0</v>
      </c>
      <c r="AU50" s="267">
        <v>0</v>
      </c>
      <c r="AV50" s="262">
        <f t="shared" si="22"/>
        <v>0</v>
      </c>
      <c r="AW50" s="267">
        <v>0</v>
      </c>
      <c r="AX50" s="262">
        <f t="shared" si="23"/>
        <v>0</v>
      </c>
      <c r="AY50" s="267">
        <v>0</v>
      </c>
      <c r="AZ50" s="262">
        <f t="shared" si="24"/>
        <v>0</v>
      </c>
      <c r="BA50" s="267">
        <v>0</v>
      </c>
      <c r="BB50" s="262">
        <f t="shared" si="25"/>
        <v>0</v>
      </c>
      <c r="BC50" s="267">
        <v>0</v>
      </c>
      <c r="BD50" s="262">
        <f t="shared" si="26"/>
        <v>0</v>
      </c>
      <c r="BE50" s="267">
        <v>0</v>
      </c>
      <c r="BF50" s="262">
        <f t="shared" si="27"/>
        <v>0</v>
      </c>
      <c r="BG50" s="267">
        <v>0</v>
      </c>
      <c r="BH50" s="262">
        <f t="shared" si="28"/>
        <v>0</v>
      </c>
      <c r="BI50" s="267">
        <v>0</v>
      </c>
      <c r="BJ50" s="262">
        <f t="shared" si="29"/>
        <v>0</v>
      </c>
      <c r="BK50" s="267">
        <v>0</v>
      </c>
      <c r="BL50" s="262">
        <f t="shared" si="30"/>
        <v>0</v>
      </c>
      <c r="BM50" s="256"/>
      <c r="BN50" s="263">
        <f t="shared" si="31"/>
        <v>0</v>
      </c>
      <c r="BO50" s="264">
        <f t="shared" si="32"/>
        <v>0</v>
      </c>
      <c r="BP50" s="277"/>
      <c r="BQ50" s="266"/>
    </row>
    <row r="51" spans="1:69" ht="24" customHeight="1" thickBot="1">
      <c r="A51" s="272" t="s">
        <v>262</v>
      </c>
      <c r="B51" s="274">
        <v>7.9</v>
      </c>
      <c r="C51" s="267">
        <v>0</v>
      </c>
      <c r="D51" s="262">
        <f t="shared" si="0"/>
        <v>0</v>
      </c>
      <c r="E51" s="261">
        <v>0</v>
      </c>
      <c r="F51" s="262">
        <f t="shared" si="1"/>
        <v>0</v>
      </c>
      <c r="G51" s="261">
        <v>0</v>
      </c>
      <c r="H51" s="262">
        <f t="shared" si="2"/>
        <v>0</v>
      </c>
      <c r="I51" s="261">
        <v>0</v>
      </c>
      <c r="J51" s="262">
        <f t="shared" si="3"/>
        <v>0</v>
      </c>
      <c r="K51" s="261">
        <v>0</v>
      </c>
      <c r="L51" s="262">
        <f t="shared" si="4"/>
        <v>0</v>
      </c>
      <c r="M51" s="261">
        <v>0</v>
      </c>
      <c r="N51" s="262">
        <f t="shared" si="5"/>
        <v>0</v>
      </c>
      <c r="O51" s="261">
        <v>0</v>
      </c>
      <c r="P51" s="262">
        <f t="shared" si="6"/>
        <v>0</v>
      </c>
      <c r="Q51" s="261">
        <v>0</v>
      </c>
      <c r="R51" s="262">
        <f t="shared" si="7"/>
        <v>0</v>
      </c>
      <c r="S51" s="261">
        <v>0</v>
      </c>
      <c r="T51" s="262">
        <f>S51*B51</f>
        <v>0</v>
      </c>
      <c r="U51" s="267">
        <v>0</v>
      </c>
      <c r="V51" s="262">
        <f t="shared" si="9"/>
        <v>0</v>
      </c>
      <c r="W51" s="267">
        <v>0</v>
      </c>
      <c r="X51" s="262">
        <f t="shared" si="10"/>
        <v>0</v>
      </c>
      <c r="Y51" s="267">
        <v>0</v>
      </c>
      <c r="Z51" s="262">
        <f t="shared" si="11"/>
        <v>0</v>
      </c>
      <c r="AA51" s="267">
        <v>0</v>
      </c>
      <c r="AB51" s="262">
        <f t="shared" si="12"/>
        <v>0</v>
      </c>
      <c r="AC51" s="267">
        <v>0</v>
      </c>
      <c r="AD51" s="262">
        <f t="shared" si="13"/>
        <v>0</v>
      </c>
      <c r="AE51" s="267">
        <v>0</v>
      </c>
      <c r="AF51" s="262">
        <f t="shared" si="14"/>
        <v>0</v>
      </c>
      <c r="AG51" s="267">
        <v>0</v>
      </c>
      <c r="AH51" s="262">
        <f t="shared" si="15"/>
        <v>0</v>
      </c>
      <c r="AI51" s="267">
        <v>0</v>
      </c>
      <c r="AJ51" s="262">
        <f t="shared" si="16"/>
        <v>0</v>
      </c>
      <c r="AK51" s="267">
        <v>0</v>
      </c>
      <c r="AL51" s="262">
        <f t="shared" si="17"/>
        <v>0</v>
      </c>
      <c r="AM51" s="261">
        <v>0</v>
      </c>
      <c r="AN51" s="262">
        <f t="shared" si="18"/>
        <v>0</v>
      </c>
      <c r="AO51" s="267">
        <v>0</v>
      </c>
      <c r="AP51" s="262">
        <f t="shared" si="19"/>
        <v>0</v>
      </c>
      <c r="AQ51" s="267">
        <v>0</v>
      </c>
      <c r="AR51" s="262">
        <f t="shared" si="20"/>
        <v>0</v>
      </c>
      <c r="AS51" s="267">
        <v>0</v>
      </c>
      <c r="AT51" s="262">
        <f t="shared" si="21"/>
        <v>0</v>
      </c>
      <c r="AU51" s="267">
        <v>0</v>
      </c>
      <c r="AV51" s="262">
        <f t="shared" si="22"/>
        <v>0</v>
      </c>
      <c r="AW51" s="267">
        <v>0</v>
      </c>
      <c r="AX51" s="262">
        <f t="shared" si="23"/>
        <v>0</v>
      </c>
      <c r="AY51" s="267">
        <v>0</v>
      </c>
      <c r="AZ51" s="262">
        <f t="shared" si="24"/>
        <v>0</v>
      </c>
      <c r="BA51" s="267">
        <v>0</v>
      </c>
      <c r="BB51" s="262">
        <f t="shared" si="25"/>
        <v>0</v>
      </c>
      <c r="BC51" s="267">
        <v>0</v>
      </c>
      <c r="BD51" s="262">
        <f t="shared" si="26"/>
        <v>0</v>
      </c>
      <c r="BE51" s="267">
        <v>0</v>
      </c>
      <c r="BF51" s="262">
        <f t="shared" si="27"/>
        <v>0</v>
      </c>
      <c r="BG51" s="267">
        <v>0</v>
      </c>
      <c r="BH51" s="262">
        <f t="shared" si="28"/>
        <v>0</v>
      </c>
      <c r="BI51" s="267">
        <v>0</v>
      </c>
      <c r="BJ51" s="262">
        <f t="shared" si="29"/>
        <v>0</v>
      </c>
      <c r="BK51" s="267">
        <v>0</v>
      </c>
      <c r="BL51" s="262">
        <f t="shared" si="30"/>
        <v>0</v>
      </c>
      <c r="BM51" s="256"/>
      <c r="BN51" s="263">
        <f t="shared" si="31"/>
        <v>0</v>
      </c>
      <c r="BO51" s="264">
        <f t="shared" si="32"/>
        <v>0</v>
      </c>
      <c r="BP51" s="277"/>
      <c r="BQ51" s="266"/>
    </row>
    <row r="52" spans="1:69" ht="24" customHeight="1" thickBot="1">
      <c r="A52" s="272" t="s">
        <v>263</v>
      </c>
      <c r="B52" s="274">
        <v>7.9</v>
      </c>
      <c r="C52" s="267">
        <v>0</v>
      </c>
      <c r="D52" s="262">
        <f t="shared" si="0"/>
        <v>0</v>
      </c>
      <c r="E52" s="261">
        <v>0</v>
      </c>
      <c r="F52" s="262">
        <f t="shared" si="1"/>
        <v>0</v>
      </c>
      <c r="G52" s="261">
        <v>0</v>
      </c>
      <c r="H52" s="262">
        <f t="shared" si="2"/>
        <v>0</v>
      </c>
      <c r="I52" s="261">
        <v>0</v>
      </c>
      <c r="J52" s="262">
        <f t="shared" si="3"/>
        <v>0</v>
      </c>
      <c r="K52" s="261">
        <v>0</v>
      </c>
      <c r="L52" s="262">
        <f t="shared" si="4"/>
        <v>0</v>
      </c>
      <c r="M52" s="261">
        <v>0</v>
      </c>
      <c r="N52" s="262">
        <f t="shared" si="5"/>
        <v>0</v>
      </c>
      <c r="O52" s="261">
        <v>0</v>
      </c>
      <c r="P52" s="262">
        <f t="shared" si="6"/>
        <v>0</v>
      </c>
      <c r="Q52" s="261">
        <v>0</v>
      </c>
      <c r="R52" s="262">
        <f t="shared" si="7"/>
        <v>0</v>
      </c>
      <c r="S52" s="261">
        <v>0</v>
      </c>
      <c r="T52" s="262">
        <f t="shared" ref="T52:T60" si="66">S52*B52</f>
        <v>0</v>
      </c>
      <c r="U52" s="267">
        <v>0</v>
      </c>
      <c r="V52" s="262">
        <f t="shared" si="9"/>
        <v>0</v>
      </c>
      <c r="W52" s="267">
        <v>0</v>
      </c>
      <c r="X52" s="262">
        <f t="shared" si="10"/>
        <v>0</v>
      </c>
      <c r="Y52" s="267">
        <v>0</v>
      </c>
      <c r="Z52" s="262">
        <f t="shared" si="11"/>
        <v>0</v>
      </c>
      <c r="AA52" s="267">
        <v>0</v>
      </c>
      <c r="AB52" s="262">
        <f t="shared" si="12"/>
        <v>0</v>
      </c>
      <c r="AC52" s="267">
        <v>0</v>
      </c>
      <c r="AD52" s="262">
        <f t="shared" si="13"/>
        <v>0</v>
      </c>
      <c r="AE52" s="267">
        <v>0</v>
      </c>
      <c r="AF52" s="262">
        <f t="shared" si="14"/>
        <v>0</v>
      </c>
      <c r="AG52" s="267">
        <v>0</v>
      </c>
      <c r="AH52" s="262">
        <f t="shared" si="15"/>
        <v>0</v>
      </c>
      <c r="AI52" s="267">
        <v>0</v>
      </c>
      <c r="AJ52" s="262">
        <f t="shared" si="16"/>
        <v>0</v>
      </c>
      <c r="AK52" s="267">
        <v>0</v>
      </c>
      <c r="AL52" s="262">
        <f t="shared" si="17"/>
        <v>0</v>
      </c>
      <c r="AM52" s="261">
        <v>0</v>
      </c>
      <c r="AN52" s="262">
        <f t="shared" si="18"/>
        <v>0</v>
      </c>
      <c r="AO52" s="267">
        <v>0</v>
      </c>
      <c r="AP52" s="262">
        <f t="shared" si="19"/>
        <v>0</v>
      </c>
      <c r="AQ52" s="267">
        <v>0</v>
      </c>
      <c r="AR52" s="262">
        <f t="shared" si="20"/>
        <v>0</v>
      </c>
      <c r="AS52" s="267">
        <v>0</v>
      </c>
      <c r="AT52" s="262">
        <f t="shared" si="21"/>
        <v>0</v>
      </c>
      <c r="AU52" s="267">
        <v>0</v>
      </c>
      <c r="AV52" s="262">
        <f t="shared" si="22"/>
        <v>0</v>
      </c>
      <c r="AW52" s="267">
        <v>0</v>
      </c>
      <c r="AX52" s="262">
        <f t="shared" si="23"/>
        <v>0</v>
      </c>
      <c r="AY52" s="267">
        <v>0</v>
      </c>
      <c r="AZ52" s="262">
        <f t="shared" si="24"/>
        <v>0</v>
      </c>
      <c r="BA52" s="267">
        <v>0</v>
      </c>
      <c r="BB52" s="262">
        <f t="shared" si="25"/>
        <v>0</v>
      </c>
      <c r="BC52" s="267">
        <v>0</v>
      </c>
      <c r="BD52" s="262">
        <f t="shared" si="26"/>
        <v>0</v>
      </c>
      <c r="BE52" s="267">
        <v>0</v>
      </c>
      <c r="BF52" s="262">
        <f t="shared" si="27"/>
        <v>0</v>
      </c>
      <c r="BG52" s="267">
        <v>0</v>
      </c>
      <c r="BH52" s="262">
        <f t="shared" si="28"/>
        <v>0</v>
      </c>
      <c r="BI52" s="267">
        <v>0</v>
      </c>
      <c r="BJ52" s="262">
        <f t="shared" si="29"/>
        <v>0</v>
      </c>
      <c r="BK52" s="267">
        <v>0</v>
      </c>
      <c r="BL52" s="262">
        <f t="shared" si="30"/>
        <v>0</v>
      </c>
      <c r="BM52" s="256"/>
      <c r="BN52" s="263">
        <f t="shared" si="31"/>
        <v>0</v>
      </c>
      <c r="BO52" s="264">
        <f t="shared" si="32"/>
        <v>0</v>
      </c>
      <c r="BP52" s="277"/>
      <c r="BQ52" s="266"/>
    </row>
    <row r="53" spans="1:69" ht="24" customHeight="1" thickBot="1">
      <c r="A53" s="272" t="s">
        <v>308</v>
      </c>
      <c r="B53" s="274">
        <v>12.9</v>
      </c>
      <c r="C53" s="267">
        <v>0</v>
      </c>
      <c r="D53" s="262">
        <f>C53*B53</f>
        <v>0</v>
      </c>
      <c r="E53" s="261">
        <v>0</v>
      </c>
      <c r="F53" s="262">
        <f>E53*B53</f>
        <v>0</v>
      </c>
      <c r="G53" s="261">
        <v>0</v>
      </c>
      <c r="H53" s="262">
        <f t="shared" si="2"/>
        <v>0</v>
      </c>
      <c r="I53" s="261">
        <v>0</v>
      </c>
      <c r="J53" s="262">
        <f>I53*B53</f>
        <v>0</v>
      </c>
      <c r="K53" s="261">
        <v>0</v>
      </c>
      <c r="L53" s="262">
        <f t="shared" si="4"/>
        <v>0</v>
      </c>
      <c r="M53" s="261">
        <v>0</v>
      </c>
      <c r="N53" s="262">
        <f t="shared" si="5"/>
        <v>0</v>
      </c>
      <c r="O53" s="261">
        <v>0</v>
      </c>
      <c r="P53" s="262">
        <f t="shared" si="6"/>
        <v>0</v>
      </c>
      <c r="Q53" s="261">
        <v>0</v>
      </c>
      <c r="R53" s="262">
        <f t="shared" si="7"/>
        <v>0</v>
      </c>
      <c r="S53" s="261">
        <v>0</v>
      </c>
      <c r="T53" s="262">
        <f t="shared" si="66"/>
        <v>0</v>
      </c>
      <c r="U53" s="261">
        <v>0</v>
      </c>
      <c r="V53" s="262">
        <f t="shared" si="9"/>
        <v>0</v>
      </c>
      <c r="W53" s="261">
        <v>0</v>
      </c>
      <c r="X53" s="262">
        <f t="shared" si="10"/>
        <v>0</v>
      </c>
      <c r="Y53" s="261">
        <v>0</v>
      </c>
      <c r="Z53" s="262">
        <f t="shared" si="11"/>
        <v>0</v>
      </c>
      <c r="AA53" s="267">
        <v>0</v>
      </c>
      <c r="AB53" s="262">
        <f t="shared" si="12"/>
        <v>0</v>
      </c>
      <c r="AC53" s="267">
        <v>0</v>
      </c>
      <c r="AD53" s="262">
        <f t="shared" si="13"/>
        <v>0</v>
      </c>
      <c r="AE53" s="267">
        <v>0</v>
      </c>
      <c r="AF53" s="262">
        <f t="shared" si="14"/>
        <v>0</v>
      </c>
      <c r="AG53" s="267">
        <v>0</v>
      </c>
      <c r="AH53" s="262">
        <f t="shared" ref="AH53:AH59" si="67">AG53*AF53</f>
        <v>0</v>
      </c>
      <c r="AI53" s="267">
        <v>0</v>
      </c>
      <c r="AJ53" s="262">
        <f t="shared" si="16"/>
        <v>0</v>
      </c>
      <c r="AK53" s="267">
        <v>0</v>
      </c>
      <c r="AL53" s="262">
        <f t="shared" si="17"/>
        <v>0</v>
      </c>
      <c r="AM53" s="261">
        <v>0</v>
      </c>
      <c r="AN53" s="262">
        <f t="shared" si="18"/>
        <v>0</v>
      </c>
      <c r="AO53" s="267">
        <v>0</v>
      </c>
      <c r="AP53" s="262">
        <f t="shared" si="19"/>
        <v>0</v>
      </c>
      <c r="AQ53" s="267">
        <v>0</v>
      </c>
      <c r="AR53" s="262">
        <f t="shared" si="20"/>
        <v>0</v>
      </c>
      <c r="AS53" s="267">
        <v>0</v>
      </c>
      <c r="AT53" s="262">
        <f t="shared" si="21"/>
        <v>0</v>
      </c>
      <c r="AU53" s="267">
        <v>0</v>
      </c>
      <c r="AV53" s="262">
        <f t="shared" si="22"/>
        <v>0</v>
      </c>
      <c r="AW53" s="267">
        <v>0</v>
      </c>
      <c r="AX53" s="262">
        <f t="shared" si="23"/>
        <v>0</v>
      </c>
      <c r="AY53" s="267">
        <v>0</v>
      </c>
      <c r="AZ53" s="262">
        <f t="shared" si="24"/>
        <v>0</v>
      </c>
      <c r="BA53" s="267">
        <v>0</v>
      </c>
      <c r="BB53" s="262">
        <f t="shared" si="25"/>
        <v>0</v>
      </c>
      <c r="BC53" s="267">
        <v>0</v>
      </c>
      <c r="BD53" s="262">
        <f t="shared" si="26"/>
        <v>0</v>
      </c>
      <c r="BE53" s="267">
        <v>0</v>
      </c>
      <c r="BF53" s="262">
        <f t="shared" si="27"/>
        <v>0</v>
      </c>
      <c r="BG53" s="267">
        <v>0</v>
      </c>
      <c r="BH53" s="262">
        <f>BG53*B53</f>
        <v>0</v>
      </c>
      <c r="BI53" s="267">
        <v>0</v>
      </c>
      <c r="BJ53" s="262">
        <f t="shared" si="29"/>
        <v>0</v>
      </c>
      <c r="BK53" s="267">
        <v>0</v>
      </c>
      <c r="BL53" s="262">
        <f t="shared" si="30"/>
        <v>0</v>
      </c>
      <c r="BM53" s="256"/>
      <c r="BN53" s="263">
        <f t="shared" si="31"/>
        <v>0</v>
      </c>
      <c r="BO53" s="264">
        <f t="shared" si="32"/>
        <v>0</v>
      </c>
      <c r="BP53" s="277"/>
      <c r="BQ53" s="266"/>
    </row>
    <row r="54" spans="1:69" ht="24" customHeight="1">
      <c r="A54" s="714" t="s">
        <v>309</v>
      </c>
      <c r="B54" s="715">
        <v>12.9</v>
      </c>
      <c r="C54" s="716">
        <v>0</v>
      </c>
      <c r="D54" s="717">
        <f t="shared" ref="D54:D59" si="68">C54*B54</f>
        <v>0</v>
      </c>
      <c r="E54" s="718">
        <v>0</v>
      </c>
      <c r="F54" s="717">
        <f t="shared" ref="F54:F60" si="69">E54*B54</f>
        <v>0</v>
      </c>
      <c r="G54" s="718">
        <v>0</v>
      </c>
      <c r="H54" s="717">
        <f t="shared" si="2"/>
        <v>0</v>
      </c>
      <c r="I54" s="718">
        <v>0</v>
      </c>
      <c r="J54" s="717">
        <f t="shared" ref="J54:J60" si="70">I54*B54</f>
        <v>0</v>
      </c>
      <c r="K54" s="718">
        <v>0</v>
      </c>
      <c r="L54" s="717">
        <f t="shared" si="4"/>
        <v>0</v>
      </c>
      <c r="M54" s="718">
        <v>0</v>
      </c>
      <c r="N54" s="717">
        <f t="shared" si="5"/>
        <v>0</v>
      </c>
      <c r="O54" s="718">
        <v>0</v>
      </c>
      <c r="P54" s="717">
        <f t="shared" si="6"/>
        <v>0</v>
      </c>
      <c r="Q54" s="718">
        <v>0</v>
      </c>
      <c r="R54" s="717">
        <f t="shared" si="7"/>
        <v>0</v>
      </c>
      <c r="S54" s="718">
        <v>0</v>
      </c>
      <c r="T54" s="717">
        <f t="shared" si="66"/>
        <v>0</v>
      </c>
      <c r="U54" s="718">
        <v>0</v>
      </c>
      <c r="V54" s="717">
        <f t="shared" si="9"/>
        <v>0</v>
      </c>
      <c r="W54" s="718">
        <v>0</v>
      </c>
      <c r="X54" s="717">
        <f t="shared" si="10"/>
        <v>0</v>
      </c>
      <c r="Y54" s="718">
        <v>0</v>
      </c>
      <c r="Z54" s="717">
        <f t="shared" si="11"/>
        <v>0</v>
      </c>
      <c r="AA54" s="716">
        <v>0</v>
      </c>
      <c r="AB54" s="717">
        <f t="shared" si="12"/>
        <v>0</v>
      </c>
      <c r="AC54" s="716">
        <v>0</v>
      </c>
      <c r="AD54" s="717">
        <f t="shared" si="13"/>
        <v>0</v>
      </c>
      <c r="AE54" s="716">
        <v>0</v>
      </c>
      <c r="AF54" s="717">
        <f t="shared" si="14"/>
        <v>0</v>
      </c>
      <c r="AG54" s="716">
        <v>0</v>
      </c>
      <c r="AH54" s="717">
        <f t="shared" si="67"/>
        <v>0</v>
      </c>
      <c r="AI54" s="716">
        <v>0</v>
      </c>
      <c r="AJ54" s="717">
        <f t="shared" si="16"/>
        <v>0</v>
      </c>
      <c r="AK54" s="716">
        <v>0</v>
      </c>
      <c r="AL54" s="717">
        <f t="shared" si="17"/>
        <v>0</v>
      </c>
      <c r="AM54" s="718">
        <v>0</v>
      </c>
      <c r="AN54" s="717">
        <f t="shared" si="18"/>
        <v>0</v>
      </c>
      <c r="AO54" s="716">
        <v>0</v>
      </c>
      <c r="AP54" s="717">
        <f t="shared" si="19"/>
        <v>0</v>
      </c>
      <c r="AQ54" s="716">
        <v>0</v>
      </c>
      <c r="AR54" s="717">
        <f t="shared" si="20"/>
        <v>0</v>
      </c>
      <c r="AS54" s="716">
        <v>0</v>
      </c>
      <c r="AT54" s="717">
        <f t="shared" si="21"/>
        <v>0</v>
      </c>
      <c r="AU54" s="716">
        <v>0</v>
      </c>
      <c r="AV54" s="717">
        <f t="shared" si="22"/>
        <v>0</v>
      </c>
      <c r="AW54" s="716">
        <v>0</v>
      </c>
      <c r="AX54" s="717">
        <f t="shared" si="23"/>
        <v>0</v>
      </c>
      <c r="AY54" s="716">
        <v>0</v>
      </c>
      <c r="AZ54" s="717">
        <f t="shared" si="24"/>
        <v>0</v>
      </c>
      <c r="BA54" s="716">
        <v>0</v>
      </c>
      <c r="BB54" s="717">
        <f t="shared" si="25"/>
        <v>0</v>
      </c>
      <c r="BC54" s="716">
        <v>0</v>
      </c>
      <c r="BD54" s="717">
        <f t="shared" si="26"/>
        <v>0</v>
      </c>
      <c r="BE54" s="716">
        <v>0</v>
      </c>
      <c r="BF54" s="717">
        <f t="shared" si="27"/>
        <v>0</v>
      </c>
      <c r="BG54" s="716">
        <v>0</v>
      </c>
      <c r="BH54" s="717">
        <f t="shared" ref="BH54:BH60" si="71">BG54*B54</f>
        <v>0</v>
      </c>
      <c r="BI54" s="716">
        <v>0</v>
      </c>
      <c r="BJ54" s="717">
        <f t="shared" si="29"/>
        <v>0</v>
      </c>
      <c r="BK54" s="716">
        <v>0</v>
      </c>
      <c r="BL54" s="717">
        <f t="shared" si="30"/>
        <v>0</v>
      </c>
      <c r="BM54" s="719"/>
      <c r="BN54" s="720">
        <f t="shared" si="31"/>
        <v>0</v>
      </c>
      <c r="BO54" s="721">
        <f t="shared" si="32"/>
        <v>0</v>
      </c>
      <c r="BP54" s="277"/>
      <c r="BQ54" s="266"/>
    </row>
    <row r="55" spans="1:69" ht="24" customHeight="1">
      <c r="A55" s="275" t="s">
        <v>310</v>
      </c>
      <c r="B55" s="722">
        <v>12.9</v>
      </c>
      <c r="C55" s="723">
        <v>0</v>
      </c>
      <c r="D55" s="724">
        <f t="shared" si="68"/>
        <v>0</v>
      </c>
      <c r="E55" s="725">
        <v>0</v>
      </c>
      <c r="F55" s="724">
        <f t="shared" si="69"/>
        <v>0</v>
      </c>
      <c r="G55" s="725">
        <v>0</v>
      </c>
      <c r="H55" s="724">
        <f t="shared" si="2"/>
        <v>0</v>
      </c>
      <c r="I55" s="725">
        <v>0</v>
      </c>
      <c r="J55" s="724">
        <f t="shared" si="70"/>
        <v>0</v>
      </c>
      <c r="K55" s="725">
        <v>0</v>
      </c>
      <c r="L55" s="724">
        <f t="shared" si="4"/>
        <v>0</v>
      </c>
      <c r="M55" s="725">
        <v>0</v>
      </c>
      <c r="N55" s="724">
        <f t="shared" ref="N55:N60" si="72">M55*B55</f>
        <v>0</v>
      </c>
      <c r="O55" s="725">
        <v>0</v>
      </c>
      <c r="P55" s="724">
        <f t="shared" si="6"/>
        <v>0</v>
      </c>
      <c r="Q55" s="725">
        <v>0</v>
      </c>
      <c r="R55" s="724">
        <f t="shared" si="7"/>
        <v>0</v>
      </c>
      <c r="S55" s="725">
        <v>0</v>
      </c>
      <c r="T55" s="724">
        <f t="shared" si="66"/>
        <v>0</v>
      </c>
      <c r="U55" s="725">
        <v>0</v>
      </c>
      <c r="V55" s="724">
        <f t="shared" si="9"/>
        <v>0</v>
      </c>
      <c r="W55" s="725">
        <v>0</v>
      </c>
      <c r="X55" s="724">
        <f t="shared" si="10"/>
        <v>0</v>
      </c>
      <c r="Y55" s="725">
        <v>0</v>
      </c>
      <c r="Z55" s="724">
        <f t="shared" si="11"/>
        <v>0</v>
      </c>
      <c r="AA55" s="723">
        <v>0</v>
      </c>
      <c r="AB55" s="724">
        <f t="shared" si="12"/>
        <v>0</v>
      </c>
      <c r="AC55" s="723">
        <v>0</v>
      </c>
      <c r="AD55" s="724">
        <f t="shared" si="13"/>
        <v>0</v>
      </c>
      <c r="AE55" s="723">
        <v>0</v>
      </c>
      <c r="AF55" s="724">
        <f t="shared" si="14"/>
        <v>0</v>
      </c>
      <c r="AG55" s="723">
        <v>0</v>
      </c>
      <c r="AH55" s="724">
        <f t="shared" si="67"/>
        <v>0</v>
      </c>
      <c r="AI55" s="723">
        <v>0</v>
      </c>
      <c r="AJ55" s="724">
        <f t="shared" si="16"/>
        <v>0</v>
      </c>
      <c r="AK55" s="723">
        <v>0</v>
      </c>
      <c r="AL55" s="724">
        <f t="shared" si="17"/>
        <v>0</v>
      </c>
      <c r="AM55" s="725">
        <v>0</v>
      </c>
      <c r="AN55" s="724">
        <f t="shared" si="18"/>
        <v>0</v>
      </c>
      <c r="AO55" s="723">
        <v>0</v>
      </c>
      <c r="AP55" s="724">
        <f t="shared" si="19"/>
        <v>0</v>
      </c>
      <c r="AQ55" s="723">
        <v>0</v>
      </c>
      <c r="AR55" s="724">
        <f t="shared" si="20"/>
        <v>0</v>
      </c>
      <c r="AS55" s="723">
        <v>0</v>
      </c>
      <c r="AT55" s="724">
        <f t="shared" si="21"/>
        <v>0</v>
      </c>
      <c r="AU55" s="723">
        <v>0</v>
      </c>
      <c r="AV55" s="724">
        <f t="shared" si="22"/>
        <v>0</v>
      </c>
      <c r="AW55" s="723">
        <v>0</v>
      </c>
      <c r="AX55" s="724">
        <f t="shared" si="23"/>
        <v>0</v>
      </c>
      <c r="AY55" s="723">
        <v>0</v>
      </c>
      <c r="AZ55" s="724">
        <f t="shared" si="24"/>
        <v>0</v>
      </c>
      <c r="BA55" s="723">
        <v>0</v>
      </c>
      <c r="BB55" s="724">
        <f t="shared" si="25"/>
        <v>0</v>
      </c>
      <c r="BC55" s="723">
        <v>0</v>
      </c>
      <c r="BD55" s="724">
        <f t="shared" si="26"/>
        <v>0</v>
      </c>
      <c r="BE55" s="723">
        <v>0</v>
      </c>
      <c r="BF55" s="724">
        <f t="shared" si="27"/>
        <v>0</v>
      </c>
      <c r="BG55" s="723">
        <v>0</v>
      </c>
      <c r="BH55" s="724">
        <f t="shared" si="71"/>
        <v>0</v>
      </c>
      <c r="BI55" s="723">
        <v>0</v>
      </c>
      <c r="BJ55" s="724">
        <f t="shared" si="29"/>
        <v>0</v>
      </c>
      <c r="BK55" s="723">
        <v>0</v>
      </c>
      <c r="BL55" s="724">
        <f t="shared" si="30"/>
        <v>0</v>
      </c>
      <c r="BM55" s="726"/>
      <c r="BN55" s="727">
        <f t="shared" si="31"/>
        <v>0</v>
      </c>
      <c r="BO55" s="728">
        <f t="shared" si="32"/>
        <v>0</v>
      </c>
      <c r="BP55" s="279"/>
      <c r="BQ55" s="266"/>
    </row>
    <row r="56" spans="1:69" ht="24" customHeight="1">
      <c r="A56" s="275" t="s">
        <v>311</v>
      </c>
      <c r="B56" s="722">
        <v>12.9</v>
      </c>
      <c r="C56" s="723">
        <v>0</v>
      </c>
      <c r="D56" s="724">
        <f t="shared" si="68"/>
        <v>0</v>
      </c>
      <c r="E56" s="725">
        <v>0</v>
      </c>
      <c r="F56" s="724">
        <f t="shared" si="69"/>
        <v>0</v>
      </c>
      <c r="G56" s="725">
        <v>0</v>
      </c>
      <c r="H56" s="724">
        <f t="shared" si="2"/>
        <v>0</v>
      </c>
      <c r="I56" s="725">
        <v>0</v>
      </c>
      <c r="J56" s="724">
        <f t="shared" si="70"/>
        <v>0</v>
      </c>
      <c r="K56" s="725">
        <v>0</v>
      </c>
      <c r="L56" s="724">
        <f t="shared" si="4"/>
        <v>0</v>
      </c>
      <c r="M56" s="725">
        <v>0</v>
      </c>
      <c r="N56" s="724">
        <f t="shared" si="72"/>
        <v>0</v>
      </c>
      <c r="O56" s="725">
        <v>0</v>
      </c>
      <c r="P56" s="724">
        <f t="shared" si="6"/>
        <v>0</v>
      </c>
      <c r="Q56" s="725">
        <v>0</v>
      </c>
      <c r="R56" s="724">
        <f t="shared" si="7"/>
        <v>0</v>
      </c>
      <c r="S56" s="725">
        <v>0</v>
      </c>
      <c r="T56" s="724">
        <f t="shared" si="66"/>
        <v>0</v>
      </c>
      <c r="U56" s="725">
        <v>0</v>
      </c>
      <c r="V56" s="724">
        <f t="shared" si="9"/>
        <v>0</v>
      </c>
      <c r="W56" s="725">
        <v>0</v>
      </c>
      <c r="X56" s="724">
        <f t="shared" si="10"/>
        <v>0</v>
      </c>
      <c r="Y56" s="725">
        <v>0</v>
      </c>
      <c r="Z56" s="724">
        <f t="shared" si="11"/>
        <v>0</v>
      </c>
      <c r="AA56" s="723">
        <v>0</v>
      </c>
      <c r="AB56" s="724">
        <f t="shared" si="12"/>
        <v>0</v>
      </c>
      <c r="AC56" s="723">
        <v>0</v>
      </c>
      <c r="AD56" s="724">
        <f t="shared" si="13"/>
        <v>0</v>
      </c>
      <c r="AE56" s="723">
        <v>0</v>
      </c>
      <c r="AF56" s="724">
        <f t="shared" si="14"/>
        <v>0</v>
      </c>
      <c r="AG56" s="723">
        <v>0</v>
      </c>
      <c r="AH56" s="724">
        <f t="shared" si="67"/>
        <v>0</v>
      </c>
      <c r="AI56" s="723">
        <v>0</v>
      </c>
      <c r="AJ56" s="724">
        <f t="shared" si="16"/>
        <v>0</v>
      </c>
      <c r="AK56" s="723">
        <v>0</v>
      </c>
      <c r="AL56" s="724">
        <f t="shared" si="17"/>
        <v>0</v>
      </c>
      <c r="AM56" s="725">
        <v>0</v>
      </c>
      <c r="AN56" s="724">
        <f t="shared" si="18"/>
        <v>0</v>
      </c>
      <c r="AO56" s="723">
        <v>0</v>
      </c>
      <c r="AP56" s="724">
        <f t="shared" si="19"/>
        <v>0</v>
      </c>
      <c r="AQ56" s="723">
        <v>0</v>
      </c>
      <c r="AR56" s="724">
        <f t="shared" si="20"/>
        <v>0</v>
      </c>
      <c r="AS56" s="723">
        <v>0</v>
      </c>
      <c r="AT56" s="724">
        <f t="shared" si="21"/>
        <v>0</v>
      </c>
      <c r="AU56" s="723">
        <v>0</v>
      </c>
      <c r="AV56" s="724">
        <f t="shared" si="22"/>
        <v>0</v>
      </c>
      <c r="AW56" s="723">
        <v>0</v>
      </c>
      <c r="AX56" s="724">
        <f t="shared" si="23"/>
        <v>0</v>
      </c>
      <c r="AY56" s="723">
        <v>0</v>
      </c>
      <c r="AZ56" s="724">
        <f t="shared" si="24"/>
        <v>0</v>
      </c>
      <c r="BA56" s="723">
        <v>0</v>
      </c>
      <c r="BB56" s="724">
        <f t="shared" si="25"/>
        <v>0</v>
      </c>
      <c r="BC56" s="723">
        <v>0</v>
      </c>
      <c r="BD56" s="724">
        <f t="shared" si="26"/>
        <v>0</v>
      </c>
      <c r="BE56" s="723">
        <v>0</v>
      </c>
      <c r="BF56" s="724">
        <f t="shared" si="27"/>
        <v>0</v>
      </c>
      <c r="BG56" s="723">
        <v>0</v>
      </c>
      <c r="BH56" s="724">
        <f t="shared" si="71"/>
        <v>0</v>
      </c>
      <c r="BI56" s="723">
        <v>0</v>
      </c>
      <c r="BJ56" s="724">
        <f t="shared" si="29"/>
        <v>0</v>
      </c>
      <c r="BK56" s="723">
        <v>0</v>
      </c>
      <c r="BL56" s="724">
        <f t="shared" si="30"/>
        <v>0</v>
      </c>
      <c r="BM56" s="726"/>
      <c r="BN56" s="727">
        <f t="shared" si="31"/>
        <v>0</v>
      </c>
      <c r="BO56" s="728">
        <f t="shared" si="32"/>
        <v>0</v>
      </c>
      <c r="BP56" s="279"/>
      <c r="BQ56" s="266"/>
    </row>
    <row r="57" spans="1:69" ht="24" customHeight="1">
      <c r="A57" s="275" t="s">
        <v>312</v>
      </c>
      <c r="B57" s="722">
        <v>16.899999999999999</v>
      </c>
      <c r="C57" s="723">
        <v>0</v>
      </c>
      <c r="D57" s="724">
        <f t="shared" si="68"/>
        <v>0</v>
      </c>
      <c r="E57" s="725">
        <v>0</v>
      </c>
      <c r="F57" s="724">
        <f t="shared" si="69"/>
        <v>0</v>
      </c>
      <c r="G57" s="725">
        <v>0</v>
      </c>
      <c r="H57" s="724">
        <f t="shared" si="2"/>
        <v>0</v>
      </c>
      <c r="I57" s="725">
        <v>0</v>
      </c>
      <c r="J57" s="724">
        <f t="shared" si="70"/>
        <v>0</v>
      </c>
      <c r="K57" s="725">
        <v>0</v>
      </c>
      <c r="L57" s="724">
        <f t="shared" si="4"/>
        <v>0</v>
      </c>
      <c r="M57" s="725">
        <v>0</v>
      </c>
      <c r="N57" s="724">
        <f t="shared" si="72"/>
        <v>0</v>
      </c>
      <c r="O57" s="725">
        <v>0</v>
      </c>
      <c r="P57" s="724">
        <f t="shared" si="6"/>
        <v>0</v>
      </c>
      <c r="Q57" s="725">
        <v>0</v>
      </c>
      <c r="R57" s="724">
        <f t="shared" si="7"/>
        <v>0</v>
      </c>
      <c r="S57" s="725">
        <v>0</v>
      </c>
      <c r="T57" s="724">
        <f t="shared" si="66"/>
        <v>0</v>
      </c>
      <c r="U57" s="725">
        <v>0</v>
      </c>
      <c r="V57" s="724">
        <f t="shared" si="9"/>
        <v>0</v>
      </c>
      <c r="W57" s="725">
        <v>0</v>
      </c>
      <c r="X57" s="724">
        <f t="shared" si="10"/>
        <v>0</v>
      </c>
      <c r="Y57" s="725">
        <v>0</v>
      </c>
      <c r="Z57" s="724">
        <f t="shared" si="11"/>
        <v>0</v>
      </c>
      <c r="AA57" s="723">
        <v>0</v>
      </c>
      <c r="AB57" s="724">
        <f t="shared" si="12"/>
        <v>0</v>
      </c>
      <c r="AC57" s="723">
        <v>0</v>
      </c>
      <c r="AD57" s="724">
        <f t="shared" si="13"/>
        <v>0</v>
      </c>
      <c r="AE57" s="723">
        <v>0</v>
      </c>
      <c r="AF57" s="724">
        <f t="shared" si="14"/>
        <v>0</v>
      </c>
      <c r="AG57" s="723">
        <v>0</v>
      </c>
      <c r="AH57" s="724">
        <f t="shared" si="67"/>
        <v>0</v>
      </c>
      <c r="AI57" s="723">
        <v>0</v>
      </c>
      <c r="AJ57" s="724">
        <f t="shared" si="16"/>
        <v>0</v>
      </c>
      <c r="AK57" s="723">
        <v>0</v>
      </c>
      <c r="AL57" s="724">
        <f t="shared" si="17"/>
        <v>0</v>
      </c>
      <c r="AM57" s="725">
        <v>0</v>
      </c>
      <c r="AN57" s="724">
        <f t="shared" si="18"/>
        <v>0</v>
      </c>
      <c r="AO57" s="723">
        <v>0</v>
      </c>
      <c r="AP57" s="724">
        <f t="shared" si="19"/>
        <v>0</v>
      </c>
      <c r="AQ57" s="723">
        <v>0</v>
      </c>
      <c r="AR57" s="724">
        <f t="shared" si="20"/>
        <v>0</v>
      </c>
      <c r="AS57" s="723">
        <v>0</v>
      </c>
      <c r="AT57" s="724">
        <f t="shared" si="21"/>
        <v>0</v>
      </c>
      <c r="AU57" s="723">
        <v>0</v>
      </c>
      <c r="AV57" s="724">
        <f t="shared" si="22"/>
        <v>0</v>
      </c>
      <c r="AW57" s="723">
        <v>0</v>
      </c>
      <c r="AX57" s="724">
        <f t="shared" si="23"/>
        <v>0</v>
      </c>
      <c r="AY57" s="723">
        <v>0</v>
      </c>
      <c r="AZ57" s="724">
        <f t="shared" si="24"/>
        <v>0</v>
      </c>
      <c r="BA57" s="723">
        <v>0</v>
      </c>
      <c r="BB57" s="724">
        <f t="shared" si="25"/>
        <v>0</v>
      </c>
      <c r="BC57" s="723">
        <v>0</v>
      </c>
      <c r="BD57" s="724">
        <f t="shared" si="26"/>
        <v>0</v>
      </c>
      <c r="BE57" s="723">
        <v>0</v>
      </c>
      <c r="BF57" s="724">
        <f t="shared" si="27"/>
        <v>0</v>
      </c>
      <c r="BG57" s="723">
        <v>0</v>
      </c>
      <c r="BH57" s="724">
        <f t="shared" si="71"/>
        <v>0</v>
      </c>
      <c r="BI57" s="723">
        <v>0</v>
      </c>
      <c r="BJ57" s="724">
        <f t="shared" si="29"/>
        <v>0</v>
      </c>
      <c r="BK57" s="723">
        <v>0</v>
      </c>
      <c r="BL57" s="724">
        <f t="shared" si="30"/>
        <v>0</v>
      </c>
      <c r="BM57" s="726"/>
      <c r="BN57" s="727">
        <f t="shared" si="31"/>
        <v>0</v>
      </c>
      <c r="BO57" s="728">
        <f t="shared" si="32"/>
        <v>0</v>
      </c>
      <c r="BP57" s="279"/>
      <c r="BQ57" s="266"/>
    </row>
    <row r="58" spans="1:69" ht="24" customHeight="1">
      <c r="A58" s="275" t="s">
        <v>313</v>
      </c>
      <c r="B58" s="722">
        <v>16.899999999999999</v>
      </c>
      <c r="C58" s="723">
        <v>0</v>
      </c>
      <c r="D58" s="724">
        <f t="shared" si="68"/>
        <v>0</v>
      </c>
      <c r="E58" s="725">
        <v>0</v>
      </c>
      <c r="F58" s="724">
        <f t="shared" si="69"/>
        <v>0</v>
      </c>
      <c r="G58" s="725">
        <v>0</v>
      </c>
      <c r="H58" s="724">
        <f t="shared" si="2"/>
        <v>0</v>
      </c>
      <c r="I58" s="725">
        <v>0</v>
      </c>
      <c r="J58" s="724">
        <f t="shared" si="70"/>
        <v>0</v>
      </c>
      <c r="K58" s="725">
        <v>0</v>
      </c>
      <c r="L58" s="724">
        <f t="shared" si="4"/>
        <v>0</v>
      </c>
      <c r="M58" s="725">
        <v>0</v>
      </c>
      <c r="N58" s="724">
        <f t="shared" si="72"/>
        <v>0</v>
      </c>
      <c r="O58" s="725">
        <v>0</v>
      </c>
      <c r="P58" s="724">
        <f t="shared" si="6"/>
        <v>0</v>
      </c>
      <c r="Q58" s="725">
        <v>0</v>
      </c>
      <c r="R58" s="724">
        <f t="shared" si="7"/>
        <v>0</v>
      </c>
      <c r="S58" s="725">
        <v>0</v>
      </c>
      <c r="T58" s="724">
        <f t="shared" si="66"/>
        <v>0</v>
      </c>
      <c r="U58" s="725">
        <v>0</v>
      </c>
      <c r="V58" s="724">
        <f t="shared" si="9"/>
        <v>0</v>
      </c>
      <c r="W58" s="725">
        <v>0</v>
      </c>
      <c r="X58" s="724">
        <f t="shared" si="10"/>
        <v>0</v>
      </c>
      <c r="Y58" s="725">
        <v>0</v>
      </c>
      <c r="Z58" s="724">
        <f t="shared" si="11"/>
        <v>0</v>
      </c>
      <c r="AA58" s="723">
        <v>0</v>
      </c>
      <c r="AB58" s="724">
        <f t="shared" si="12"/>
        <v>0</v>
      </c>
      <c r="AC58" s="723">
        <v>0</v>
      </c>
      <c r="AD58" s="724">
        <f t="shared" si="13"/>
        <v>0</v>
      </c>
      <c r="AE58" s="723">
        <v>0</v>
      </c>
      <c r="AF58" s="724">
        <f t="shared" si="14"/>
        <v>0</v>
      </c>
      <c r="AG58" s="723">
        <v>0</v>
      </c>
      <c r="AH58" s="724">
        <f t="shared" si="67"/>
        <v>0</v>
      </c>
      <c r="AI58" s="723">
        <v>0</v>
      </c>
      <c r="AJ58" s="724">
        <f t="shared" si="16"/>
        <v>0</v>
      </c>
      <c r="AK58" s="723">
        <v>0</v>
      </c>
      <c r="AL58" s="724">
        <f t="shared" si="17"/>
        <v>0</v>
      </c>
      <c r="AM58" s="725">
        <v>0</v>
      </c>
      <c r="AN58" s="724">
        <f t="shared" si="18"/>
        <v>0</v>
      </c>
      <c r="AO58" s="723">
        <v>0</v>
      </c>
      <c r="AP58" s="724">
        <f t="shared" si="19"/>
        <v>0</v>
      </c>
      <c r="AQ58" s="723">
        <v>0</v>
      </c>
      <c r="AR58" s="724">
        <f t="shared" si="20"/>
        <v>0</v>
      </c>
      <c r="AS58" s="723">
        <v>0</v>
      </c>
      <c r="AT58" s="724">
        <f t="shared" si="21"/>
        <v>0</v>
      </c>
      <c r="AU58" s="723">
        <v>0</v>
      </c>
      <c r="AV58" s="724">
        <f t="shared" si="22"/>
        <v>0</v>
      </c>
      <c r="AW58" s="723">
        <v>0</v>
      </c>
      <c r="AX58" s="724">
        <f t="shared" si="23"/>
        <v>0</v>
      </c>
      <c r="AY58" s="723">
        <v>0</v>
      </c>
      <c r="AZ58" s="724">
        <f t="shared" si="24"/>
        <v>0</v>
      </c>
      <c r="BA58" s="723">
        <v>0</v>
      </c>
      <c r="BB58" s="724">
        <f t="shared" si="25"/>
        <v>0</v>
      </c>
      <c r="BC58" s="723">
        <v>0</v>
      </c>
      <c r="BD58" s="724">
        <f t="shared" si="26"/>
        <v>0</v>
      </c>
      <c r="BE58" s="723">
        <v>0</v>
      </c>
      <c r="BF58" s="724">
        <f t="shared" si="27"/>
        <v>0</v>
      </c>
      <c r="BG58" s="723">
        <v>0</v>
      </c>
      <c r="BH58" s="724">
        <f t="shared" si="71"/>
        <v>0</v>
      </c>
      <c r="BI58" s="723">
        <v>0</v>
      </c>
      <c r="BJ58" s="724">
        <f t="shared" si="29"/>
        <v>0</v>
      </c>
      <c r="BK58" s="723">
        <v>0</v>
      </c>
      <c r="BL58" s="724">
        <f t="shared" si="30"/>
        <v>0</v>
      </c>
      <c r="BM58" s="726"/>
      <c r="BN58" s="727">
        <f t="shared" si="31"/>
        <v>0</v>
      </c>
      <c r="BO58" s="728">
        <f t="shared" si="32"/>
        <v>0</v>
      </c>
      <c r="BP58" s="279"/>
      <c r="BQ58" s="266"/>
    </row>
    <row r="59" spans="1:69" ht="24" customHeight="1">
      <c r="A59" s="275" t="s">
        <v>314</v>
      </c>
      <c r="B59" s="722">
        <v>16.899999999999999</v>
      </c>
      <c r="C59" s="723">
        <v>0</v>
      </c>
      <c r="D59" s="724">
        <f t="shared" si="68"/>
        <v>0</v>
      </c>
      <c r="E59" s="725">
        <v>0</v>
      </c>
      <c r="F59" s="724">
        <f t="shared" si="69"/>
        <v>0</v>
      </c>
      <c r="G59" s="725">
        <v>0</v>
      </c>
      <c r="H59" s="724">
        <f t="shared" si="2"/>
        <v>0</v>
      </c>
      <c r="I59" s="725">
        <v>0</v>
      </c>
      <c r="J59" s="724">
        <f t="shared" si="70"/>
        <v>0</v>
      </c>
      <c r="K59" s="725">
        <v>0</v>
      </c>
      <c r="L59" s="724">
        <f t="shared" si="4"/>
        <v>0</v>
      </c>
      <c r="M59" s="725">
        <v>0</v>
      </c>
      <c r="N59" s="724">
        <f t="shared" si="72"/>
        <v>0</v>
      </c>
      <c r="O59" s="725">
        <v>0</v>
      </c>
      <c r="P59" s="724">
        <f t="shared" si="6"/>
        <v>0</v>
      </c>
      <c r="Q59" s="725">
        <v>0</v>
      </c>
      <c r="R59" s="724">
        <f t="shared" si="7"/>
        <v>0</v>
      </c>
      <c r="S59" s="725">
        <v>0</v>
      </c>
      <c r="T59" s="724">
        <f t="shared" si="66"/>
        <v>0</v>
      </c>
      <c r="U59" s="725">
        <v>0</v>
      </c>
      <c r="V59" s="724">
        <f t="shared" si="9"/>
        <v>0</v>
      </c>
      <c r="W59" s="725">
        <v>0</v>
      </c>
      <c r="X59" s="724">
        <f t="shared" si="10"/>
        <v>0</v>
      </c>
      <c r="Y59" s="725">
        <v>0</v>
      </c>
      <c r="Z59" s="724">
        <f t="shared" si="11"/>
        <v>0</v>
      </c>
      <c r="AA59" s="723">
        <v>0</v>
      </c>
      <c r="AB59" s="724">
        <f t="shared" si="12"/>
        <v>0</v>
      </c>
      <c r="AC59" s="723">
        <v>0</v>
      </c>
      <c r="AD59" s="724">
        <f t="shared" si="13"/>
        <v>0</v>
      </c>
      <c r="AE59" s="723">
        <v>0</v>
      </c>
      <c r="AF59" s="724">
        <f t="shared" si="14"/>
        <v>0</v>
      </c>
      <c r="AG59" s="723">
        <v>0</v>
      </c>
      <c r="AH59" s="724">
        <f t="shared" si="67"/>
        <v>0</v>
      </c>
      <c r="AI59" s="723">
        <v>0</v>
      </c>
      <c r="AJ59" s="724">
        <f t="shared" si="16"/>
        <v>0</v>
      </c>
      <c r="AK59" s="723">
        <v>0</v>
      </c>
      <c r="AL59" s="724">
        <f t="shared" si="17"/>
        <v>0</v>
      </c>
      <c r="AM59" s="725">
        <v>0</v>
      </c>
      <c r="AN59" s="724">
        <f t="shared" si="18"/>
        <v>0</v>
      </c>
      <c r="AO59" s="723">
        <v>0</v>
      </c>
      <c r="AP59" s="724">
        <f t="shared" si="19"/>
        <v>0</v>
      </c>
      <c r="AQ59" s="723">
        <v>0</v>
      </c>
      <c r="AR59" s="724">
        <f t="shared" si="20"/>
        <v>0</v>
      </c>
      <c r="AS59" s="723">
        <v>0</v>
      </c>
      <c r="AT59" s="724">
        <f t="shared" si="21"/>
        <v>0</v>
      </c>
      <c r="AU59" s="725">
        <v>0</v>
      </c>
      <c r="AV59" s="724">
        <f t="shared" si="22"/>
        <v>0</v>
      </c>
      <c r="AW59" s="725">
        <v>0</v>
      </c>
      <c r="AX59" s="724">
        <f t="shared" si="23"/>
        <v>0</v>
      </c>
      <c r="AY59" s="725">
        <v>0</v>
      </c>
      <c r="AZ59" s="724">
        <f t="shared" si="24"/>
        <v>0</v>
      </c>
      <c r="BA59" s="725">
        <v>0</v>
      </c>
      <c r="BB59" s="724">
        <f t="shared" si="25"/>
        <v>0</v>
      </c>
      <c r="BC59" s="725">
        <v>0</v>
      </c>
      <c r="BD59" s="724">
        <f t="shared" si="26"/>
        <v>0</v>
      </c>
      <c r="BE59" s="725">
        <v>0</v>
      </c>
      <c r="BF59" s="724">
        <f t="shared" si="27"/>
        <v>0</v>
      </c>
      <c r="BG59" s="725">
        <v>0</v>
      </c>
      <c r="BH59" s="724">
        <f t="shared" si="71"/>
        <v>0</v>
      </c>
      <c r="BI59" s="725">
        <v>0</v>
      </c>
      <c r="BJ59" s="724">
        <f t="shared" si="29"/>
        <v>0</v>
      </c>
      <c r="BK59" s="725">
        <v>0</v>
      </c>
      <c r="BL59" s="724">
        <f t="shared" si="30"/>
        <v>0</v>
      </c>
      <c r="BM59" s="726"/>
      <c r="BN59" s="727">
        <f t="shared" si="31"/>
        <v>0</v>
      </c>
      <c r="BO59" s="728">
        <f t="shared" si="32"/>
        <v>0</v>
      </c>
      <c r="BP59" s="279"/>
      <c r="BQ59" s="266"/>
    </row>
    <row r="60" spans="1:69" ht="24" customHeight="1">
      <c r="A60" s="275" t="s">
        <v>315</v>
      </c>
      <c r="B60" s="722">
        <v>12.9</v>
      </c>
      <c r="C60" s="723">
        <v>0</v>
      </c>
      <c r="D60" s="724">
        <f t="shared" si="0"/>
        <v>0</v>
      </c>
      <c r="E60" s="725">
        <v>0</v>
      </c>
      <c r="F60" s="724">
        <f t="shared" si="69"/>
        <v>0</v>
      </c>
      <c r="G60" s="725">
        <v>0</v>
      </c>
      <c r="H60" s="724">
        <f t="shared" si="2"/>
        <v>0</v>
      </c>
      <c r="I60" s="725">
        <v>0</v>
      </c>
      <c r="J60" s="724">
        <f t="shared" si="70"/>
        <v>0</v>
      </c>
      <c r="K60" s="725">
        <v>0</v>
      </c>
      <c r="L60" s="724">
        <f t="shared" si="4"/>
        <v>0</v>
      </c>
      <c r="M60" s="725">
        <v>0</v>
      </c>
      <c r="N60" s="724">
        <f t="shared" si="72"/>
        <v>0</v>
      </c>
      <c r="O60" s="725">
        <v>0</v>
      </c>
      <c r="P60" s="724">
        <f t="shared" si="6"/>
        <v>0</v>
      </c>
      <c r="Q60" s="725">
        <v>0</v>
      </c>
      <c r="R60" s="724">
        <f t="shared" si="7"/>
        <v>0</v>
      </c>
      <c r="S60" s="725">
        <v>0</v>
      </c>
      <c r="T60" s="724">
        <f t="shared" si="66"/>
        <v>0</v>
      </c>
      <c r="U60" s="723">
        <v>0</v>
      </c>
      <c r="V60" s="724">
        <f t="shared" si="9"/>
        <v>0</v>
      </c>
      <c r="W60" s="723">
        <v>0</v>
      </c>
      <c r="X60" s="724">
        <f t="shared" si="10"/>
        <v>0</v>
      </c>
      <c r="Y60" s="723">
        <v>0</v>
      </c>
      <c r="Z60" s="724">
        <f t="shared" si="11"/>
        <v>0</v>
      </c>
      <c r="AA60" s="723">
        <v>0</v>
      </c>
      <c r="AB60" s="724">
        <f t="shared" si="12"/>
        <v>0</v>
      </c>
      <c r="AC60" s="723">
        <v>0</v>
      </c>
      <c r="AD60" s="724">
        <f t="shared" si="13"/>
        <v>0</v>
      </c>
      <c r="AE60" s="723">
        <v>0</v>
      </c>
      <c r="AF60" s="724">
        <f t="shared" si="14"/>
        <v>0</v>
      </c>
      <c r="AG60" s="723">
        <v>0</v>
      </c>
      <c r="AH60" s="724">
        <f t="shared" si="15"/>
        <v>0</v>
      </c>
      <c r="AI60" s="723">
        <v>0</v>
      </c>
      <c r="AJ60" s="724">
        <f t="shared" si="16"/>
        <v>0</v>
      </c>
      <c r="AK60" s="723">
        <v>0</v>
      </c>
      <c r="AL60" s="724">
        <f t="shared" si="17"/>
        <v>0</v>
      </c>
      <c r="AM60" s="725">
        <v>0</v>
      </c>
      <c r="AN60" s="724">
        <f t="shared" si="18"/>
        <v>0</v>
      </c>
      <c r="AO60" s="723">
        <v>0</v>
      </c>
      <c r="AP60" s="724">
        <f t="shared" si="19"/>
        <v>0</v>
      </c>
      <c r="AQ60" s="723">
        <v>0</v>
      </c>
      <c r="AR60" s="724">
        <f t="shared" si="20"/>
        <v>0</v>
      </c>
      <c r="AS60" s="723">
        <v>0</v>
      </c>
      <c r="AT60" s="724">
        <f t="shared" si="21"/>
        <v>0</v>
      </c>
      <c r="AU60" s="725">
        <v>0</v>
      </c>
      <c r="AV60" s="724">
        <f t="shared" si="22"/>
        <v>0</v>
      </c>
      <c r="AW60" s="725">
        <v>0</v>
      </c>
      <c r="AX60" s="724">
        <f t="shared" si="23"/>
        <v>0</v>
      </c>
      <c r="AY60" s="725">
        <v>0</v>
      </c>
      <c r="AZ60" s="724">
        <f t="shared" si="24"/>
        <v>0</v>
      </c>
      <c r="BA60" s="725">
        <v>0</v>
      </c>
      <c r="BB60" s="724">
        <f t="shared" si="25"/>
        <v>0</v>
      </c>
      <c r="BC60" s="725">
        <v>0</v>
      </c>
      <c r="BD60" s="724">
        <f t="shared" si="26"/>
        <v>0</v>
      </c>
      <c r="BE60" s="725">
        <v>0</v>
      </c>
      <c r="BF60" s="724">
        <f t="shared" si="27"/>
        <v>0</v>
      </c>
      <c r="BG60" s="725">
        <v>0</v>
      </c>
      <c r="BH60" s="724">
        <f t="shared" si="71"/>
        <v>0</v>
      </c>
      <c r="BI60" s="725">
        <v>0</v>
      </c>
      <c r="BJ60" s="724">
        <f t="shared" si="29"/>
        <v>0</v>
      </c>
      <c r="BK60" s="725">
        <v>0</v>
      </c>
      <c r="BL60" s="724">
        <f t="shared" si="30"/>
        <v>0</v>
      </c>
      <c r="BM60" s="726"/>
      <c r="BN60" s="727">
        <f t="shared" si="31"/>
        <v>0</v>
      </c>
      <c r="BO60" s="728">
        <f t="shared" si="32"/>
        <v>0</v>
      </c>
      <c r="BP60" s="279"/>
      <c r="BQ60" s="266"/>
    </row>
    <row r="61" spans="1:69" ht="24" customHeight="1">
      <c r="A61" s="729" t="s">
        <v>316</v>
      </c>
      <c r="B61" s="729"/>
      <c r="C61" s="723">
        <v>0</v>
      </c>
      <c r="D61" s="724">
        <f t="shared" ref="D61:D62" si="73">C61*B61</f>
        <v>0</v>
      </c>
      <c r="E61" s="725">
        <v>0</v>
      </c>
      <c r="F61" s="724">
        <f t="shared" ref="F61:F62" si="74">E61*B61</f>
        <v>0</v>
      </c>
      <c r="G61" s="725">
        <v>0</v>
      </c>
      <c r="H61" s="724">
        <f t="shared" ref="H61:H62" si="75">G61*B61</f>
        <v>0</v>
      </c>
      <c r="I61" s="725">
        <v>0</v>
      </c>
      <c r="J61" s="724">
        <f t="shared" ref="J61:J62" si="76">I61*B61</f>
        <v>0</v>
      </c>
      <c r="K61" s="725">
        <v>0</v>
      </c>
      <c r="L61" s="724">
        <f t="shared" ref="L61:L62" si="77">K61*B61</f>
        <v>0</v>
      </c>
      <c r="M61" s="725">
        <v>0</v>
      </c>
      <c r="N61" s="724">
        <f t="shared" ref="N61:N62" si="78">M61*B61</f>
        <v>0</v>
      </c>
      <c r="O61" s="725">
        <v>0</v>
      </c>
      <c r="P61" s="724">
        <f t="shared" ref="P61:P62" si="79">O61*B61</f>
        <v>0</v>
      </c>
      <c r="Q61" s="725">
        <v>0</v>
      </c>
      <c r="R61" s="724">
        <f t="shared" ref="R61:R62" si="80">Q61*B61</f>
        <v>0</v>
      </c>
      <c r="S61" s="725">
        <v>0</v>
      </c>
      <c r="T61" s="724">
        <f t="shared" ref="T61:T62" si="81">S61*B61</f>
        <v>0</v>
      </c>
      <c r="U61" s="723">
        <v>0</v>
      </c>
      <c r="V61" s="724">
        <f t="shared" ref="V61:V62" si="82">U61*B61</f>
        <v>0</v>
      </c>
      <c r="W61" s="723">
        <v>0</v>
      </c>
      <c r="X61" s="724">
        <f t="shared" ref="X61:X62" si="83">W61*B61</f>
        <v>0</v>
      </c>
      <c r="Y61" s="723">
        <v>0</v>
      </c>
      <c r="Z61" s="724">
        <f t="shared" ref="Z61:Z62" si="84">Y61*B61</f>
        <v>0</v>
      </c>
      <c r="AA61" s="723">
        <v>0</v>
      </c>
      <c r="AB61" s="724">
        <f t="shared" ref="AB61:AB62" si="85">AA61*B61</f>
        <v>0</v>
      </c>
      <c r="AC61" s="723">
        <v>0</v>
      </c>
      <c r="AD61" s="724">
        <f t="shared" ref="AD61:AD62" si="86">AC61*B61</f>
        <v>0</v>
      </c>
      <c r="AE61" s="723">
        <v>0</v>
      </c>
      <c r="AF61" s="724">
        <f t="shared" ref="AF61:AF62" si="87">AE61*B61</f>
        <v>0</v>
      </c>
      <c r="AG61" s="723">
        <v>0</v>
      </c>
      <c r="AH61" s="724">
        <f t="shared" ref="AH61:AH62" si="88">AG61*B61</f>
        <v>0</v>
      </c>
      <c r="AI61" s="723">
        <v>0</v>
      </c>
      <c r="AJ61" s="724">
        <f t="shared" ref="AJ61:AJ62" si="89">AI61*B61</f>
        <v>0</v>
      </c>
      <c r="AK61" s="723">
        <v>0</v>
      </c>
      <c r="AL61" s="724">
        <f t="shared" ref="AL61:AL62" si="90">AK61*B61</f>
        <v>0</v>
      </c>
      <c r="AM61" s="725">
        <v>0</v>
      </c>
      <c r="AN61" s="724">
        <f t="shared" ref="AN61:AN62" si="91">AM61*B61</f>
        <v>0</v>
      </c>
      <c r="AO61" s="723">
        <v>0</v>
      </c>
      <c r="AP61" s="724">
        <f t="shared" ref="AP61:AP62" si="92">AO61*B61</f>
        <v>0</v>
      </c>
      <c r="AQ61" s="723">
        <v>0</v>
      </c>
      <c r="AR61" s="724">
        <f t="shared" ref="AR61:AR62" si="93">AQ61*B61</f>
        <v>0</v>
      </c>
      <c r="AS61" s="723">
        <v>0</v>
      </c>
      <c r="AT61" s="724">
        <f t="shared" ref="AT61:AT62" si="94">AS61*B61</f>
        <v>0</v>
      </c>
      <c r="AU61" s="725">
        <v>0</v>
      </c>
      <c r="AV61" s="724">
        <f t="shared" ref="AV61:AV62" si="95">AU61*B61</f>
        <v>0</v>
      </c>
      <c r="AW61" s="725">
        <v>0</v>
      </c>
      <c r="AX61" s="724">
        <f t="shared" ref="AX61:AX62" si="96">AW61*B61</f>
        <v>0</v>
      </c>
      <c r="AY61" s="725">
        <v>0</v>
      </c>
      <c r="AZ61" s="724">
        <f t="shared" ref="AZ61:AZ62" si="97">AY61*B61</f>
        <v>0</v>
      </c>
      <c r="BA61" s="725">
        <v>0</v>
      </c>
      <c r="BB61" s="724">
        <f t="shared" ref="BB61:BB62" si="98">BA61*B61</f>
        <v>0</v>
      </c>
      <c r="BC61" s="725">
        <v>0</v>
      </c>
      <c r="BD61" s="724">
        <f t="shared" ref="BD61:BD62" si="99">BC61*B61</f>
        <v>0</v>
      </c>
      <c r="BE61" s="725">
        <v>0</v>
      </c>
      <c r="BF61" s="724">
        <f t="shared" ref="BF61:BF62" si="100">BE61*B61</f>
        <v>0</v>
      </c>
      <c r="BG61" s="725">
        <v>0</v>
      </c>
      <c r="BH61" s="724">
        <f t="shared" ref="BH61:BH62" si="101">BG61*B61</f>
        <v>0</v>
      </c>
      <c r="BI61" s="725">
        <v>0</v>
      </c>
      <c r="BJ61" s="724">
        <f t="shared" ref="BJ61:BJ62" si="102">BI61*B61</f>
        <v>0</v>
      </c>
      <c r="BK61" s="725">
        <v>0</v>
      </c>
      <c r="BL61" s="724">
        <f t="shared" ref="BL61:BL62" si="103">BK61*B61</f>
        <v>0</v>
      </c>
      <c r="BM61" s="726"/>
      <c r="BN61" s="727">
        <f t="shared" ref="BN61:BN62" si="104">C61+E61+G61+I61+K61+M61+O61+Q61+S61+U61+W61+Y61+AA61+AC61+AE61+AG61+AI61+AK61+AM61+AO61+AQ61+AS61+AU61+AW61+AY61+BA61+BC61+BE61+BG61+BI61+BK61</f>
        <v>0</v>
      </c>
      <c r="BO61" s="728">
        <f t="shared" ref="BO61:BO62" si="105">BN61*B61</f>
        <v>0</v>
      </c>
      <c r="BP61" s="279"/>
    </row>
    <row r="62" spans="1:69" ht="24" customHeight="1">
      <c r="A62" s="278" t="s">
        <v>317</v>
      </c>
      <c r="B62" s="278"/>
      <c r="C62" s="723">
        <v>0</v>
      </c>
      <c r="D62" s="724">
        <f t="shared" si="73"/>
        <v>0</v>
      </c>
      <c r="E62" s="725">
        <v>0</v>
      </c>
      <c r="F62" s="724">
        <f t="shared" si="74"/>
        <v>0</v>
      </c>
      <c r="G62" s="725">
        <v>0</v>
      </c>
      <c r="H62" s="724">
        <f t="shared" si="75"/>
        <v>0</v>
      </c>
      <c r="I62" s="725">
        <v>0</v>
      </c>
      <c r="J62" s="724">
        <f t="shared" si="76"/>
        <v>0</v>
      </c>
      <c r="K62" s="725">
        <v>0</v>
      </c>
      <c r="L62" s="724">
        <f t="shared" si="77"/>
        <v>0</v>
      </c>
      <c r="M62" s="725">
        <v>0</v>
      </c>
      <c r="N62" s="724">
        <f t="shared" si="78"/>
        <v>0</v>
      </c>
      <c r="O62" s="725">
        <v>0</v>
      </c>
      <c r="P62" s="724">
        <f t="shared" si="79"/>
        <v>0</v>
      </c>
      <c r="Q62" s="725">
        <v>0</v>
      </c>
      <c r="R62" s="724">
        <f t="shared" si="80"/>
        <v>0</v>
      </c>
      <c r="S62" s="725">
        <v>0</v>
      </c>
      <c r="T62" s="724">
        <f t="shared" si="81"/>
        <v>0</v>
      </c>
      <c r="U62" s="723">
        <v>0</v>
      </c>
      <c r="V62" s="724">
        <f t="shared" si="82"/>
        <v>0</v>
      </c>
      <c r="W62" s="723">
        <v>0</v>
      </c>
      <c r="X62" s="724">
        <f t="shared" si="83"/>
        <v>0</v>
      </c>
      <c r="Y62" s="723">
        <v>0</v>
      </c>
      <c r="Z62" s="724">
        <f t="shared" si="84"/>
        <v>0</v>
      </c>
      <c r="AA62" s="723">
        <v>0</v>
      </c>
      <c r="AB62" s="724">
        <f t="shared" si="85"/>
        <v>0</v>
      </c>
      <c r="AC62" s="723">
        <v>0</v>
      </c>
      <c r="AD62" s="724">
        <f t="shared" si="86"/>
        <v>0</v>
      </c>
      <c r="AE62" s="723">
        <v>0</v>
      </c>
      <c r="AF62" s="724">
        <f t="shared" si="87"/>
        <v>0</v>
      </c>
      <c r="AG62" s="723">
        <v>0</v>
      </c>
      <c r="AH62" s="724">
        <f t="shared" si="88"/>
        <v>0</v>
      </c>
      <c r="AI62" s="723">
        <v>0</v>
      </c>
      <c r="AJ62" s="724">
        <f t="shared" si="89"/>
        <v>0</v>
      </c>
      <c r="AK62" s="723">
        <v>0</v>
      </c>
      <c r="AL62" s="724">
        <f t="shared" si="90"/>
        <v>0</v>
      </c>
      <c r="AM62" s="725">
        <v>0</v>
      </c>
      <c r="AN62" s="724">
        <f t="shared" si="91"/>
        <v>0</v>
      </c>
      <c r="AO62" s="723">
        <v>0</v>
      </c>
      <c r="AP62" s="724">
        <f t="shared" si="92"/>
        <v>0</v>
      </c>
      <c r="AQ62" s="723">
        <v>0</v>
      </c>
      <c r="AR62" s="724">
        <f t="shared" si="93"/>
        <v>0</v>
      </c>
      <c r="AS62" s="723">
        <v>0</v>
      </c>
      <c r="AT62" s="724">
        <f t="shared" si="94"/>
        <v>0</v>
      </c>
      <c r="AU62" s="725">
        <v>0</v>
      </c>
      <c r="AV62" s="724">
        <f t="shared" si="95"/>
        <v>0</v>
      </c>
      <c r="AW62" s="725">
        <v>0</v>
      </c>
      <c r="AX62" s="724">
        <f t="shared" si="96"/>
        <v>0</v>
      </c>
      <c r="AY62" s="725">
        <v>0</v>
      </c>
      <c r="AZ62" s="724">
        <f t="shared" si="97"/>
        <v>0</v>
      </c>
      <c r="BA62" s="725">
        <v>0</v>
      </c>
      <c r="BB62" s="724">
        <f t="shared" si="98"/>
        <v>0</v>
      </c>
      <c r="BC62" s="725">
        <v>0</v>
      </c>
      <c r="BD62" s="724">
        <f t="shared" si="99"/>
        <v>0</v>
      </c>
      <c r="BE62" s="725">
        <v>0</v>
      </c>
      <c r="BF62" s="724">
        <f t="shared" si="100"/>
        <v>0</v>
      </c>
      <c r="BG62" s="725">
        <v>0</v>
      </c>
      <c r="BH62" s="724">
        <f t="shared" si="101"/>
        <v>0</v>
      </c>
      <c r="BI62" s="725">
        <v>0</v>
      </c>
      <c r="BJ62" s="724">
        <f t="shared" si="102"/>
        <v>0</v>
      </c>
      <c r="BK62" s="725">
        <v>0</v>
      </c>
      <c r="BL62" s="724">
        <f t="shared" si="103"/>
        <v>0</v>
      </c>
      <c r="BM62" s="726"/>
      <c r="BN62" s="727">
        <f t="shared" si="104"/>
        <v>0</v>
      </c>
      <c r="BO62" s="728">
        <f t="shared" si="105"/>
        <v>0</v>
      </c>
      <c r="BP62" s="278"/>
    </row>
    <row r="63" spans="1:69" ht="24" customHeight="1">
      <c r="A63" s="278"/>
      <c r="B63" s="278"/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  <c r="AY63" s="278"/>
      <c r="AZ63" s="278"/>
      <c r="BA63" s="278"/>
      <c r="BB63" s="278"/>
      <c r="BC63" s="278"/>
      <c r="BD63" s="278"/>
      <c r="BE63" s="278"/>
      <c r="BF63" s="278"/>
      <c r="BG63" s="278"/>
      <c r="BH63" s="278"/>
      <c r="BI63" s="278"/>
      <c r="BJ63" s="278"/>
      <c r="BK63" s="278"/>
      <c r="BL63" s="278"/>
      <c r="BM63" s="278"/>
      <c r="BN63" s="278"/>
      <c r="BO63" s="278"/>
      <c r="BP63" s="278"/>
    </row>
  </sheetData>
  <mergeCells count="33">
    <mergeCell ref="BE7:BF7"/>
    <mergeCell ref="BG7:BH7"/>
    <mergeCell ref="BI7:BJ7"/>
    <mergeCell ref="BK7:BL7"/>
    <mergeCell ref="AS7:AT7"/>
    <mergeCell ref="AU7:AV7"/>
    <mergeCell ref="AW7:AX7"/>
    <mergeCell ref="AY7:AZ7"/>
    <mergeCell ref="BA7:BB7"/>
    <mergeCell ref="BC7:BD7"/>
    <mergeCell ref="AQ7:AR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S7:T7"/>
    <mergeCell ref="C7:D7"/>
    <mergeCell ref="E7:F7"/>
    <mergeCell ref="G7:H7"/>
    <mergeCell ref="I7:J7"/>
    <mergeCell ref="K7:L7"/>
    <mergeCell ref="B3:H3"/>
    <mergeCell ref="B4:H4"/>
    <mergeCell ref="M7:N7"/>
    <mergeCell ref="O7:P7"/>
    <mergeCell ref="Q7:R7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28"/>
  <sheetViews>
    <sheetView showGridLines="0" view="pageBreakPreview" topLeftCell="A100" zoomScaleNormal="200" zoomScaleSheetLayoutView="100" workbookViewId="0">
      <selection activeCell="F119" sqref="F119"/>
    </sheetView>
  </sheetViews>
  <sheetFormatPr defaultRowHeight="30" customHeight="1"/>
  <cols>
    <col min="1" max="1" width="11.5703125" style="56" customWidth="1"/>
    <col min="2" max="2" width="30.140625" style="55" customWidth="1"/>
    <col min="3" max="3" width="11" style="89" customWidth="1"/>
    <col min="4" max="4" width="15.140625" style="52" customWidth="1"/>
    <col min="5" max="5" width="4.5703125" style="61" customWidth="1"/>
    <col min="6" max="6" width="26.85546875" style="61" customWidth="1"/>
    <col min="7" max="7" width="14" style="54" bestFit="1" customWidth="1"/>
    <col min="8" max="8" width="7" style="54" bestFit="1" customWidth="1"/>
    <col min="9" max="9" width="4.28515625" style="130" customWidth="1"/>
    <col min="10" max="10" width="33.5703125" style="54" customWidth="1"/>
    <col min="11" max="12" width="9.140625" style="54" customWidth="1"/>
    <col min="13" max="13" width="11.85546875" style="699" customWidth="1"/>
    <col min="14" max="16384" width="9.140625" style="54"/>
  </cols>
  <sheetData>
    <row r="1" spans="1:13" s="53" customFormat="1" ht="30" customHeight="1" thickBot="1">
      <c r="A1" s="1347" t="s">
        <v>65</v>
      </c>
      <c r="B1" s="1347"/>
      <c r="C1" s="1347"/>
      <c r="D1" s="1347"/>
      <c r="E1" s="1347"/>
      <c r="F1" s="135"/>
      <c r="I1" s="129"/>
      <c r="M1" s="698"/>
    </row>
    <row r="2" spans="1:13" ht="30" customHeight="1">
      <c r="A2" s="90"/>
      <c r="B2" s="91"/>
      <c r="C2" s="425"/>
      <c r="D2" s="92"/>
      <c r="E2" s="92"/>
      <c r="F2" s="92"/>
    </row>
    <row r="3" spans="1:13" s="106" customFormat="1" ht="30" customHeight="1">
      <c r="A3" s="102" t="str">
        <f>+'[6]K-LUNCH &amp; K DINNER'!A3</f>
        <v>Outlet :</v>
      </c>
      <c r="B3" s="103" t="str">
        <f>+'K-LUNCH &amp; K DINNER'!B3</f>
        <v>CCS OUTLET</v>
      </c>
      <c r="C3" s="104"/>
      <c r="D3" s="105"/>
      <c r="E3" s="105"/>
      <c r="F3" s="105"/>
      <c r="I3" s="131"/>
      <c r="M3" s="700"/>
    </row>
    <row r="4" spans="1:13" s="106" customFormat="1" ht="30" customHeight="1">
      <c r="A4" s="102" t="str">
        <f>+'[6]K-LUNCH &amp; K DINNER'!A4</f>
        <v>Month :</v>
      </c>
      <c r="B4" s="107">
        <f>+'LOK LOK '!C4</f>
        <v>41579</v>
      </c>
      <c r="C4" s="104"/>
      <c r="D4" s="105"/>
      <c r="E4" s="105"/>
      <c r="F4" s="105"/>
      <c r="I4" s="131"/>
      <c r="M4" s="700"/>
    </row>
    <row r="5" spans="1:13" s="112" customFormat="1" ht="30" customHeight="1">
      <c r="A5" s="108"/>
      <c r="B5" s="109"/>
      <c r="C5" s="110"/>
      <c r="D5" s="111"/>
      <c r="E5" s="111"/>
      <c r="F5" s="111"/>
      <c r="I5" s="132"/>
      <c r="M5" s="701"/>
    </row>
    <row r="6" spans="1:13" s="53" customFormat="1" ht="30" customHeight="1" thickBot="1">
      <c r="A6" s="450"/>
      <c r="B6" s="96"/>
      <c r="C6" s="95"/>
      <c r="D6" s="94"/>
      <c r="E6" s="93"/>
      <c r="F6" s="93"/>
      <c r="I6" s="129"/>
      <c r="M6" s="698"/>
    </row>
    <row r="7" spans="1:13" s="53" customFormat="1" ht="30" customHeight="1" thickBot="1">
      <c r="A7" s="456"/>
      <c r="B7" s="457"/>
      <c r="C7" s="697"/>
      <c r="D7" s="458" t="s">
        <v>392</v>
      </c>
      <c r="E7" s="458"/>
      <c r="F7" s="459"/>
      <c r="G7" s="458" t="s">
        <v>392</v>
      </c>
      <c r="H7" s="460"/>
      <c r="I7" s="461"/>
      <c r="J7" s="1331" t="s">
        <v>49</v>
      </c>
      <c r="K7" s="1345"/>
      <c r="L7" s="1346"/>
      <c r="M7" s="702"/>
    </row>
    <row r="8" spans="1:13" s="53" customFormat="1" ht="30" customHeight="1">
      <c r="A8" s="462" t="s">
        <v>39</v>
      </c>
      <c r="B8" s="98" t="s">
        <v>32</v>
      </c>
      <c r="C8" s="426" t="s">
        <v>43</v>
      </c>
      <c r="D8" s="427" t="s">
        <v>50</v>
      </c>
      <c r="E8" s="427"/>
      <c r="F8" s="428" t="s">
        <v>32</v>
      </c>
      <c r="G8" s="429" t="s">
        <v>50</v>
      </c>
      <c r="H8" s="430" t="s">
        <v>393</v>
      </c>
      <c r="I8" s="418"/>
      <c r="J8" s="419" t="s">
        <v>52</v>
      </c>
      <c r="K8" s="180" t="s">
        <v>51</v>
      </c>
      <c r="L8" s="181" t="s">
        <v>19</v>
      </c>
      <c r="M8" s="703" t="s">
        <v>31</v>
      </c>
    </row>
    <row r="9" spans="1:13" ht="30" customHeight="1" thickBot="1">
      <c r="A9" s="218"/>
      <c r="B9" s="51"/>
      <c r="C9" s="389" t="s">
        <v>35</v>
      </c>
      <c r="D9" s="421" t="s">
        <v>36</v>
      </c>
      <c r="E9" s="421"/>
      <c r="F9" s="424"/>
      <c r="G9" s="133" t="s">
        <v>36</v>
      </c>
      <c r="H9" s="416" t="s">
        <v>36</v>
      </c>
      <c r="I9" s="418"/>
      <c r="J9" s="176" t="s">
        <v>36</v>
      </c>
      <c r="K9" s="182" t="s">
        <v>66</v>
      </c>
      <c r="L9" s="183" t="s">
        <v>67</v>
      </c>
      <c r="M9" s="704" t="s">
        <v>35</v>
      </c>
    </row>
    <row r="10" spans="1:13" ht="30" customHeight="1">
      <c r="A10" s="63"/>
      <c r="B10" s="451" t="s">
        <v>397</v>
      </c>
      <c r="C10" s="388"/>
      <c r="D10" s="423"/>
      <c r="E10" s="423"/>
      <c r="F10" s="295"/>
      <c r="G10" s="413"/>
      <c r="H10" s="417"/>
      <c r="I10" s="415"/>
      <c r="J10" s="432" t="s">
        <v>398</v>
      </c>
      <c r="K10" s="184"/>
      <c r="L10" s="185"/>
      <c r="M10" s="705"/>
    </row>
    <row r="11" spans="1:13" ht="30" customHeight="1">
      <c r="A11" s="63">
        <v>1</v>
      </c>
      <c r="B11" s="376" t="s">
        <v>266</v>
      </c>
      <c r="C11" s="388">
        <v>1.0800000000000001E-2</v>
      </c>
      <c r="D11" s="423">
        <f>VLOOKUP(B11,Summary!$B$30:$AK$475,5,FALSE)</f>
        <v>14</v>
      </c>
      <c r="E11" s="423"/>
      <c r="F11" s="414"/>
      <c r="G11" s="413"/>
      <c r="H11" s="417">
        <f t="shared" ref="H11:H24" si="0">+G11+D11</f>
        <v>14</v>
      </c>
      <c r="I11" s="415"/>
      <c r="J11" s="179" t="s">
        <v>390</v>
      </c>
      <c r="K11" s="184">
        <v>55</v>
      </c>
      <c r="L11" s="185">
        <f t="shared" ref="L11" si="1">+K11*H11</f>
        <v>770</v>
      </c>
      <c r="M11" s="705">
        <f t="shared" ref="M11:M14" si="2">+L11*C11</f>
        <v>8.3160000000000007</v>
      </c>
    </row>
    <row r="12" spans="1:13" ht="30" customHeight="1">
      <c r="A12" s="63">
        <f>+A11+1</f>
        <v>2</v>
      </c>
      <c r="B12" s="376" t="s">
        <v>267</v>
      </c>
      <c r="C12" s="390">
        <v>1.14E-2</v>
      </c>
      <c r="D12" s="423">
        <f>VLOOKUP(B12,Summary!$B$30:$AK$475,5,FALSE)</f>
        <v>0</v>
      </c>
      <c r="E12" s="423"/>
      <c r="F12" s="414"/>
      <c r="G12" s="413"/>
      <c r="H12" s="417">
        <f t="shared" si="0"/>
        <v>0</v>
      </c>
      <c r="I12" s="415"/>
      <c r="J12" s="179" t="s">
        <v>389</v>
      </c>
      <c r="K12" s="184">
        <v>140</v>
      </c>
      <c r="L12" s="185">
        <f t="shared" ref="L12:L24" si="3">+K12*H12</f>
        <v>0</v>
      </c>
      <c r="M12" s="705">
        <f t="shared" si="2"/>
        <v>0</v>
      </c>
    </row>
    <row r="13" spans="1:13" ht="30" customHeight="1">
      <c r="A13" s="63">
        <f t="shared" ref="A13:A24" si="4">+A12+1</f>
        <v>3</v>
      </c>
      <c r="B13" s="376" t="s">
        <v>268</v>
      </c>
      <c r="C13" s="390">
        <v>3.0000000000000001E-3</v>
      </c>
      <c r="D13" s="423">
        <f>VLOOKUP(B13,Summary!$B$30:$AK$475,5,FALSE)</f>
        <v>2</v>
      </c>
      <c r="E13" s="423"/>
      <c r="F13" s="414"/>
      <c r="G13" s="413"/>
      <c r="H13" s="417">
        <f t="shared" si="0"/>
        <v>2</v>
      </c>
      <c r="I13" s="415"/>
      <c r="J13" s="179" t="s">
        <v>64</v>
      </c>
      <c r="K13" s="184">
        <v>80</v>
      </c>
      <c r="L13" s="185">
        <f t="shared" si="3"/>
        <v>160</v>
      </c>
      <c r="M13" s="705">
        <f t="shared" si="2"/>
        <v>0.48</v>
      </c>
    </row>
    <row r="14" spans="1:13" ht="30" customHeight="1">
      <c r="A14" s="63">
        <f t="shared" si="4"/>
        <v>4</v>
      </c>
      <c r="B14" s="376" t="s">
        <v>269</v>
      </c>
      <c r="C14" s="388">
        <v>5.8999999999999999E-3</v>
      </c>
      <c r="D14" s="423">
        <f>VLOOKUP(B14,Summary!$B$30:$AK$475,5,FALSE)</f>
        <v>2</v>
      </c>
      <c r="E14" s="423"/>
      <c r="F14" s="414"/>
      <c r="G14" s="413"/>
      <c r="H14" s="417">
        <f t="shared" si="0"/>
        <v>2</v>
      </c>
      <c r="I14" s="415"/>
      <c r="J14" s="431" t="s">
        <v>380</v>
      </c>
      <c r="K14" s="184">
        <v>65</v>
      </c>
      <c r="L14" s="185">
        <f t="shared" si="3"/>
        <v>130</v>
      </c>
      <c r="M14" s="705">
        <f t="shared" si="2"/>
        <v>0.76700000000000002</v>
      </c>
    </row>
    <row r="15" spans="1:13" ht="30" customHeight="1">
      <c r="A15" s="63">
        <f t="shared" si="4"/>
        <v>5</v>
      </c>
      <c r="B15" s="376" t="s">
        <v>270</v>
      </c>
      <c r="C15" s="390">
        <f>0.13/30</f>
        <v>4.3333333333333331E-3</v>
      </c>
      <c r="D15" s="423">
        <f>VLOOKUP(B15,Summary!$B$30:$AK$475,5,FALSE)</f>
        <v>20</v>
      </c>
      <c r="E15" s="423"/>
      <c r="F15" s="414"/>
      <c r="G15" s="413"/>
      <c r="H15" s="417">
        <f t="shared" si="0"/>
        <v>20</v>
      </c>
      <c r="I15" s="415"/>
      <c r="J15" s="179" t="s">
        <v>396</v>
      </c>
      <c r="K15" s="184">
        <v>20</v>
      </c>
      <c r="L15" s="185">
        <f t="shared" si="3"/>
        <v>400</v>
      </c>
      <c r="M15" s="705">
        <f t="shared" ref="M15:M24" si="5">+L15*C15</f>
        <v>1.7333333333333332</v>
      </c>
    </row>
    <row r="16" spans="1:13" ht="30" customHeight="1">
      <c r="A16" s="63">
        <f t="shared" si="4"/>
        <v>6</v>
      </c>
      <c r="B16" s="376" t="s">
        <v>271</v>
      </c>
      <c r="C16" s="390">
        <v>3.3E-3</v>
      </c>
      <c r="D16" s="423">
        <f>VLOOKUP(B16,Summary!$B$30:$AK$475,5,FALSE)</f>
        <v>0</v>
      </c>
      <c r="E16" s="423"/>
      <c r="F16" s="414"/>
      <c r="G16" s="413"/>
      <c r="H16" s="417">
        <f t="shared" si="0"/>
        <v>0</v>
      </c>
      <c r="I16" s="415"/>
      <c r="J16" s="179" t="s">
        <v>384</v>
      </c>
      <c r="K16" s="184">
        <v>80</v>
      </c>
      <c r="L16" s="185">
        <f t="shared" si="3"/>
        <v>0</v>
      </c>
      <c r="M16" s="705">
        <f t="shared" si="5"/>
        <v>0</v>
      </c>
    </row>
    <row r="17" spans="1:13" ht="30" customHeight="1">
      <c r="A17" s="63">
        <f t="shared" si="4"/>
        <v>7</v>
      </c>
      <c r="B17" s="376" t="s">
        <v>163</v>
      </c>
      <c r="C17" s="388">
        <v>6.3E-3</v>
      </c>
      <c r="D17" s="423">
        <f>VLOOKUP(B17,Summary!$B$30:$AK$475,5,FALSE)</f>
        <v>63</v>
      </c>
      <c r="E17" s="423"/>
      <c r="F17" s="414"/>
      <c r="G17" s="413"/>
      <c r="H17" s="417">
        <f t="shared" si="0"/>
        <v>63</v>
      </c>
      <c r="I17" s="415"/>
      <c r="J17" s="179" t="s">
        <v>391</v>
      </c>
      <c r="K17" s="184">
        <v>70</v>
      </c>
      <c r="L17" s="185">
        <f t="shared" si="3"/>
        <v>4410</v>
      </c>
      <c r="M17" s="705">
        <f t="shared" si="5"/>
        <v>27.783000000000001</v>
      </c>
    </row>
    <row r="18" spans="1:13" ht="30" customHeight="1">
      <c r="A18" s="63">
        <f t="shared" si="4"/>
        <v>8</v>
      </c>
      <c r="B18" s="376" t="s">
        <v>272</v>
      </c>
      <c r="C18" s="388">
        <v>2E-3</v>
      </c>
      <c r="D18" s="423">
        <f>VLOOKUP(B18,Summary!$B$30:$AK$475,5,FALSE)</f>
        <v>0</v>
      </c>
      <c r="E18" s="423"/>
      <c r="F18" s="414"/>
      <c r="G18" s="413"/>
      <c r="H18" s="417">
        <f t="shared" si="0"/>
        <v>0</v>
      </c>
      <c r="I18" s="415"/>
      <c r="J18" s="179" t="s">
        <v>333</v>
      </c>
      <c r="K18" s="184">
        <v>70</v>
      </c>
      <c r="L18" s="185">
        <f t="shared" si="3"/>
        <v>0</v>
      </c>
      <c r="M18" s="705">
        <f t="shared" si="5"/>
        <v>0</v>
      </c>
    </row>
    <row r="19" spans="1:13" ht="30" customHeight="1">
      <c r="A19" s="63">
        <f t="shared" si="4"/>
        <v>9</v>
      </c>
      <c r="B19" s="376" t="s">
        <v>273</v>
      </c>
      <c r="C19" s="390">
        <v>6.7999999999999996E-3</v>
      </c>
      <c r="D19" s="423">
        <f>VLOOKUP(B19,Summary!$B$30:$AK$475,5,FALSE)</f>
        <v>7</v>
      </c>
      <c r="E19" s="423"/>
      <c r="F19" s="414"/>
      <c r="G19" s="413"/>
      <c r="H19" s="417">
        <f t="shared" si="0"/>
        <v>7</v>
      </c>
      <c r="I19" s="415"/>
      <c r="J19" s="179" t="s">
        <v>376</v>
      </c>
      <c r="K19" s="184">
        <v>80</v>
      </c>
      <c r="L19" s="185">
        <f t="shared" si="3"/>
        <v>560</v>
      </c>
      <c r="M19" s="705">
        <f t="shared" si="5"/>
        <v>3.8079999999999998</v>
      </c>
    </row>
    <row r="20" spans="1:13" ht="30" customHeight="1">
      <c r="A20" s="63">
        <f t="shared" si="4"/>
        <v>10</v>
      </c>
      <c r="B20" s="376" t="s">
        <v>274</v>
      </c>
      <c r="C20" s="388">
        <v>8.2500000000000004E-3</v>
      </c>
      <c r="D20" s="423">
        <f>VLOOKUP(B20,Summary!$B$30:$AK$475,5,FALSE)</f>
        <v>1</v>
      </c>
      <c r="E20" s="423"/>
      <c r="F20" s="414"/>
      <c r="G20" s="413"/>
      <c r="H20" s="417">
        <f t="shared" si="0"/>
        <v>1</v>
      </c>
      <c r="I20" s="415"/>
      <c r="J20" s="179" t="s">
        <v>394</v>
      </c>
      <c r="K20" s="184">
        <v>110</v>
      </c>
      <c r="L20" s="185">
        <f t="shared" si="3"/>
        <v>110</v>
      </c>
      <c r="M20" s="705">
        <f t="shared" si="5"/>
        <v>0.90750000000000008</v>
      </c>
    </row>
    <row r="21" spans="1:13" ht="30" customHeight="1">
      <c r="A21" s="63">
        <f t="shared" si="4"/>
        <v>11</v>
      </c>
      <c r="B21" s="376" t="s">
        <v>275</v>
      </c>
      <c r="C21" s="388">
        <f>0.27/38</f>
        <v>7.1052631578947369E-3</v>
      </c>
      <c r="D21" s="423">
        <f>VLOOKUP(B21,Summary!$B$30:$AK$475,5,FALSE)</f>
        <v>2</v>
      </c>
      <c r="E21" s="423"/>
      <c r="F21" s="414"/>
      <c r="G21" s="413"/>
      <c r="H21" s="417">
        <f t="shared" si="0"/>
        <v>2</v>
      </c>
      <c r="I21" s="415"/>
      <c r="J21" s="179" t="s">
        <v>378</v>
      </c>
      <c r="K21" s="184">
        <v>65</v>
      </c>
      <c r="L21" s="185">
        <f t="shared" si="3"/>
        <v>130</v>
      </c>
      <c r="M21" s="705">
        <f t="shared" si="5"/>
        <v>0.92368421052631577</v>
      </c>
    </row>
    <row r="22" spans="1:13" ht="30" customHeight="1">
      <c r="A22" s="63">
        <f t="shared" si="4"/>
        <v>12</v>
      </c>
      <c r="B22" s="452" t="s">
        <v>164</v>
      </c>
      <c r="C22" s="388">
        <v>3.5000000000000001E-3</v>
      </c>
      <c r="D22" s="423">
        <f>VLOOKUP(B22,Summary!$B$30:$AK$475,5,FALSE)</f>
        <v>56</v>
      </c>
      <c r="E22" s="423"/>
      <c r="F22" s="414"/>
      <c r="G22" s="413"/>
      <c r="H22" s="417">
        <f t="shared" si="0"/>
        <v>56</v>
      </c>
      <c r="J22" s="179" t="s">
        <v>399</v>
      </c>
      <c r="K22" s="184">
        <v>20</v>
      </c>
      <c r="L22" s="185">
        <f t="shared" si="3"/>
        <v>1120</v>
      </c>
      <c r="M22" s="705">
        <f t="shared" si="5"/>
        <v>3.92</v>
      </c>
    </row>
    <row r="23" spans="1:13" ht="30" customHeight="1">
      <c r="A23" s="63">
        <f t="shared" si="4"/>
        <v>13</v>
      </c>
      <c r="B23" s="452" t="s">
        <v>276</v>
      </c>
      <c r="C23" s="388">
        <v>1.24E-2</v>
      </c>
      <c r="D23" s="423">
        <f>VLOOKUP(B23,Summary!$B$30:$AK$475,5,FALSE)</f>
        <v>16</v>
      </c>
      <c r="E23" s="423"/>
      <c r="F23" s="414"/>
      <c r="G23" s="413"/>
      <c r="H23" s="417">
        <f t="shared" si="0"/>
        <v>16</v>
      </c>
      <c r="J23" s="179" t="s">
        <v>388</v>
      </c>
      <c r="K23" s="184">
        <v>28</v>
      </c>
      <c r="L23" s="185">
        <f t="shared" si="3"/>
        <v>448</v>
      </c>
      <c r="M23" s="705">
        <f t="shared" si="5"/>
        <v>5.5552000000000001</v>
      </c>
    </row>
    <row r="24" spans="1:13" ht="30" customHeight="1" thickBot="1">
      <c r="A24" s="463">
        <f t="shared" si="4"/>
        <v>14</v>
      </c>
      <c r="B24" s="453" t="s">
        <v>277</v>
      </c>
      <c r="C24" s="440"/>
      <c r="D24" s="423">
        <f>VLOOKUP(B24,Summary!$B$30:$AK$475,5,FALSE)</f>
        <v>0</v>
      </c>
      <c r="E24" s="433"/>
      <c r="F24" s="434"/>
      <c r="G24" s="435"/>
      <c r="H24" s="417">
        <f t="shared" si="0"/>
        <v>0</v>
      </c>
      <c r="I24" s="436"/>
      <c r="J24" s="437" t="s">
        <v>400</v>
      </c>
      <c r="K24" s="438">
        <v>70</v>
      </c>
      <c r="L24" s="439">
        <f t="shared" si="3"/>
        <v>0</v>
      </c>
      <c r="M24" s="706">
        <f t="shared" si="5"/>
        <v>0</v>
      </c>
    </row>
    <row r="25" spans="1:13" ht="30" customHeight="1">
      <c r="A25" s="63"/>
      <c r="B25" s="451" t="s">
        <v>387</v>
      </c>
      <c r="C25" s="390"/>
      <c r="D25" s="423"/>
      <c r="E25" s="423"/>
      <c r="F25" s="422"/>
      <c r="G25" s="134"/>
      <c r="H25" s="417"/>
      <c r="I25" s="415"/>
      <c r="J25" s="179"/>
      <c r="K25" s="184"/>
      <c r="L25" s="185"/>
      <c r="M25" s="705"/>
    </row>
    <row r="26" spans="1:13" ht="30" customHeight="1">
      <c r="A26" s="63">
        <v>15</v>
      </c>
      <c r="B26" s="128" t="s">
        <v>150</v>
      </c>
      <c r="C26" s="388">
        <f>0.27/38</f>
        <v>7.1052631578947369E-3</v>
      </c>
      <c r="D26" s="423">
        <f>VLOOKUP(B26,Summary!$B$30:$AK$475,5,FALSE)</f>
        <v>53</v>
      </c>
      <c r="E26" s="423"/>
      <c r="F26" s="294"/>
      <c r="G26" s="134"/>
      <c r="H26" s="417">
        <f>+G26+D26</f>
        <v>53</v>
      </c>
      <c r="I26" s="415"/>
      <c r="J26" s="431" t="s">
        <v>378</v>
      </c>
      <c r="K26" s="184">
        <v>75</v>
      </c>
      <c r="L26" s="185">
        <f>+K26*H26</f>
        <v>3975</v>
      </c>
      <c r="M26" s="705">
        <f>+L26*C26</f>
        <v>28.243421052631579</v>
      </c>
    </row>
    <row r="27" spans="1:13" ht="30" customHeight="1">
      <c r="A27" s="63">
        <f>+A26+1</f>
        <v>16</v>
      </c>
      <c r="B27" s="128" t="s">
        <v>279</v>
      </c>
      <c r="C27" s="388">
        <v>2E-3</v>
      </c>
      <c r="D27" s="423">
        <f>VLOOKUP(B27,Summary!$B$30:$AK$475,5,FALSE)</f>
        <v>98</v>
      </c>
      <c r="E27" s="423"/>
      <c r="F27" s="294"/>
      <c r="G27" s="134"/>
      <c r="H27" s="417">
        <f t="shared" ref="H27:H40" si="6">+G27+D27</f>
        <v>98</v>
      </c>
      <c r="I27" s="415"/>
      <c r="J27" s="196" t="s">
        <v>333</v>
      </c>
      <c r="K27" s="184">
        <v>80</v>
      </c>
      <c r="L27" s="185">
        <f t="shared" ref="L27:L32" si="7">+K27*H27</f>
        <v>7840</v>
      </c>
      <c r="M27" s="705">
        <f t="shared" ref="M27:M67" si="8">+L27*C27</f>
        <v>15.68</v>
      </c>
    </row>
    <row r="28" spans="1:13" ht="30" customHeight="1">
      <c r="A28" s="63">
        <f t="shared" ref="A28:A66" si="9">+A27+1</f>
        <v>17</v>
      </c>
      <c r="B28" s="128" t="s">
        <v>280</v>
      </c>
      <c r="C28" s="388">
        <v>1.5E-3</v>
      </c>
      <c r="D28" s="423">
        <f>VLOOKUP(B28,Summary!$B$30:$AK$475,5,FALSE)</f>
        <v>0</v>
      </c>
      <c r="E28" s="423"/>
      <c r="F28" s="294"/>
      <c r="G28" s="134"/>
      <c r="H28" s="417">
        <f t="shared" si="6"/>
        <v>0</v>
      </c>
      <c r="I28" s="415"/>
      <c r="J28" s="431" t="s">
        <v>381</v>
      </c>
      <c r="K28" s="184">
        <v>180</v>
      </c>
      <c r="L28" s="185">
        <f t="shared" si="7"/>
        <v>0</v>
      </c>
      <c r="M28" s="705">
        <f t="shared" si="8"/>
        <v>0</v>
      </c>
    </row>
    <row r="29" spans="1:13" ht="30" customHeight="1">
      <c r="A29" s="63">
        <f t="shared" si="9"/>
        <v>18</v>
      </c>
      <c r="B29" s="441" t="s">
        <v>151</v>
      </c>
      <c r="C29" s="388">
        <f>0.38/200</f>
        <v>1.9E-3</v>
      </c>
      <c r="D29" s="423">
        <f>VLOOKUP(B29,Summary!$B$30:$AK$475,5,FALSE)</f>
        <v>48</v>
      </c>
      <c r="E29" s="423"/>
      <c r="F29" s="294"/>
      <c r="G29" s="134"/>
      <c r="H29" s="417">
        <f t="shared" si="6"/>
        <v>48</v>
      </c>
      <c r="I29" s="415"/>
      <c r="J29" s="196" t="s">
        <v>379</v>
      </c>
      <c r="K29" s="184">
        <v>200</v>
      </c>
      <c r="L29" s="185">
        <f t="shared" si="7"/>
        <v>9600</v>
      </c>
      <c r="M29" s="705">
        <f t="shared" si="8"/>
        <v>18.239999999999998</v>
      </c>
    </row>
    <row r="30" spans="1:13" ht="30" customHeight="1">
      <c r="A30" s="63">
        <f t="shared" si="9"/>
        <v>19</v>
      </c>
      <c r="B30" s="128" t="s">
        <v>152</v>
      </c>
      <c r="C30" s="388">
        <v>5.8999999999999999E-3</v>
      </c>
      <c r="D30" s="423">
        <f>VLOOKUP(B30,Summary!$B$30:$AK$475,5,FALSE)</f>
        <v>101</v>
      </c>
      <c r="E30" s="423"/>
      <c r="F30" s="294"/>
      <c r="G30" s="134"/>
      <c r="H30" s="417">
        <f t="shared" si="6"/>
        <v>101</v>
      </c>
      <c r="I30" s="415"/>
      <c r="J30" s="431" t="s">
        <v>380</v>
      </c>
      <c r="K30" s="184">
        <v>75</v>
      </c>
      <c r="L30" s="185">
        <f>+K30*H30</f>
        <v>7575</v>
      </c>
      <c r="M30" s="705">
        <f t="shared" si="8"/>
        <v>44.692499999999995</v>
      </c>
    </row>
    <row r="31" spans="1:13" ht="30" customHeight="1">
      <c r="A31" s="63">
        <f t="shared" si="9"/>
        <v>20</v>
      </c>
      <c r="B31" s="376" t="s">
        <v>153</v>
      </c>
      <c r="C31" s="388">
        <f>0.28/30</f>
        <v>9.3333333333333341E-3</v>
      </c>
      <c r="D31" s="423">
        <f>VLOOKUP(B31,Summary!$B$30:$AK$475,5,FALSE)</f>
        <v>70</v>
      </c>
      <c r="E31" s="423"/>
      <c r="F31" s="294"/>
      <c r="G31" s="134"/>
      <c r="H31" s="417">
        <f t="shared" si="6"/>
        <v>70</v>
      </c>
      <c r="I31" s="415"/>
      <c r="J31" s="431"/>
      <c r="K31" s="184"/>
      <c r="L31" s="185">
        <f>+K31*H31</f>
        <v>0</v>
      </c>
      <c r="M31" s="705">
        <f t="shared" si="8"/>
        <v>0</v>
      </c>
    </row>
    <row r="32" spans="1:13" ht="30" customHeight="1">
      <c r="A32" s="63">
        <f t="shared" si="9"/>
        <v>21</v>
      </c>
      <c r="B32" s="376" t="s">
        <v>281</v>
      </c>
      <c r="C32" s="388">
        <v>9.1000000000000004E-3</v>
      </c>
      <c r="D32" s="423">
        <f>VLOOKUP(B32,Summary!$B$30:$AK$475,5,FALSE)</f>
        <v>43</v>
      </c>
      <c r="E32" s="423"/>
      <c r="F32" s="294"/>
      <c r="G32" s="134"/>
      <c r="H32" s="417">
        <f t="shared" si="6"/>
        <v>43</v>
      </c>
      <c r="I32" s="415"/>
      <c r="J32" s="431" t="s">
        <v>382</v>
      </c>
      <c r="K32" s="184">
        <v>30</v>
      </c>
      <c r="L32" s="185">
        <f t="shared" si="7"/>
        <v>1290</v>
      </c>
      <c r="M32" s="705">
        <f t="shared" si="8"/>
        <v>11.739000000000001</v>
      </c>
    </row>
    <row r="33" spans="1:13" ht="30" customHeight="1">
      <c r="A33" s="63">
        <f t="shared" si="9"/>
        <v>22</v>
      </c>
      <c r="B33" s="376" t="s">
        <v>282</v>
      </c>
      <c r="C33" s="388">
        <v>9.1000000000000004E-3</v>
      </c>
      <c r="D33" s="423">
        <f>VLOOKUP(B33,Summary!$B$30:$AK$475,5,FALSE)</f>
        <v>12</v>
      </c>
      <c r="E33" s="423"/>
      <c r="F33" s="294"/>
      <c r="G33" s="134"/>
      <c r="H33" s="417">
        <f t="shared" si="6"/>
        <v>12</v>
      </c>
      <c r="I33" s="415"/>
      <c r="J33" s="431" t="s">
        <v>382</v>
      </c>
      <c r="K33" s="184">
        <v>30</v>
      </c>
      <c r="L33" s="185">
        <f>+K33*H33</f>
        <v>360</v>
      </c>
      <c r="M33" s="705">
        <f t="shared" si="8"/>
        <v>3.2760000000000002</v>
      </c>
    </row>
    <row r="34" spans="1:13" ht="30" customHeight="1">
      <c r="A34" s="63">
        <f t="shared" si="9"/>
        <v>23</v>
      </c>
      <c r="B34" s="376" t="s">
        <v>154</v>
      </c>
      <c r="C34" s="388">
        <v>3.8999999999999998E-3</v>
      </c>
      <c r="D34" s="423">
        <f>VLOOKUP(B34,Summary!$B$30:$AK$475,5,FALSE)</f>
        <v>41</v>
      </c>
      <c r="E34" s="423"/>
      <c r="F34" s="294"/>
      <c r="G34" s="134"/>
      <c r="H34" s="417">
        <f t="shared" si="6"/>
        <v>41</v>
      </c>
      <c r="I34" s="415"/>
      <c r="J34" s="179" t="s">
        <v>385</v>
      </c>
      <c r="K34" s="184">
        <v>70</v>
      </c>
      <c r="L34" s="185">
        <f>+K34*H34</f>
        <v>2870</v>
      </c>
      <c r="M34" s="705">
        <f t="shared" si="8"/>
        <v>11.193</v>
      </c>
    </row>
    <row r="35" spans="1:13" ht="30" customHeight="1">
      <c r="A35" s="63">
        <f t="shared" si="9"/>
        <v>24</v>
      </c>
      <c r="B35" s="376" t="s">
        <v>283</v>
      </c>
      <c r="C35" s="390">
        <f>0.7/80</f>
        <v>8.7499999999999991E-3</v>
      </c>
      <c r="D35" s="423">
        <f>VLOOKUP(B35,Summary!$B$30:$AK$475,5,FALSE)</f>
        <v>27</v>
      </c>
      <c r="E35" s="423"/>
      <c r="F35" s="294"/>
      <c r="G35" s="134"/>
      <c r="H35" s="417">
        <f t="shared" si="6"/>
        <v>27</v>
      </c>
      <c r="I35" s="415"/>
      <c r="J35" s="179"/>
      <c r="K35" s="184"/>
      <c r="L35" s="185">
        <f t="shared" ref="L35:L67" si="10">+K35*H35</f>
        <v>0</v>
      </c>
      <c r="M35" s="705">
        <f t="shared" si="8"/>
        <v>0</v>
      </c>
    </row>
    <row r="36" spans="1:13" ht="30" customHeight="1">
      <c r="A36" s="63">
        <f>+A35+1</f>
        <v>25</v>
      </c>
      <c r="B36" s="376" t="s">
        <v>284</v>
      </c>
      <c r="C36" s="390">
        <f>0.28/90</f>
        <v>3.1111111111111114E-3</v>
      </c>
      <c r="D36" s="423">
        <f>VLOOKUP(B36,Summary!$B$30:$AK$475,5,FALSE)</f>
        <v>18</v>
      </c>
      <c r="E36" s="423"/>
      <c r="F36" s="294"/>
      <c r="G36" s="134"/>
      <c r="H36" s="417">
        <f t="shared" si="6"/>
        <v>18</v>
      </c>
      <c r="I36" s="415"/>
      <c r="J36" s="179"/>
      <c r="K36" s="184"/>
      <c r="L36" s="185">
        <f t="shared" si="10"/>
        <v>0</v>
      </c>
      <c r="M36" s="705">
        <f t="shared" si="8"/>
        <v>0</v>
      </c>
    </row>
    <row r="37" spans="1:13" ht="30" customHeight="1">
      <c r="A37" s="63">
        <f>+A36+1</f>
        <v>26</v>
      </c>
      <c r="B37" s="376" t="s">
        <v>285</v>
      </c>
      <c r="C37" s="390">
        <v>7.4000000000000003E-3</v>
      </c>
      <c r="D37" s="423">
        <f>VLOOKUP(B37,Summary!$B$30:$AK$475,5,FALSE)</f>
        <v>0</v>
      </c>
      <c r="E37" s="423"/>
      <c r="F37" s="294"/>
      <c r="G37" s="134"/>
      <c r="H37" s="417">
        <f t="shared" si="6"/>
        <v>0</v>
      </c>
      <c r="I37" s="415"/>
      <c r="J37" s="179" t="s">
        <v>394</v>
      </c>
      <c r="K37" s="184">
        <v>110</v>
      </c>
      <c r="L37" s="185">
        <f t="shared" si="10"/>
        <v>0</v>
      </c>
      <c r="M37" s="705">
        <f t="shared" si="8"/>
        <v>0</v>
      </c>
    </row>
    <row r="38" spans="1:13" ht="30" customHeight="1">
      <c r="A38" s="63">
        <f t="shared" si="9"/>
        <v>27</v>
      </c>
      <c r="B38" s="376" t="s">
        <v>286</v>
      </c>
      <c r="C38" s="388">
        <v>9.1000000000000004E-3</v>
      </c>
      <c r="D38" s="423">
        <f>VLOOKUP(B38,Summary!$B$30:$AK$475,5,FALSE)</f>
        <v>0</v>
      </c>
      <c r="E38" s="423"/>
      <c r="F38" s="294"/>
      <c r="G38" s="134"/>
      <c r="H38" s="417">
        <f t="shared" si="6"/>
        <v>0</v>
      </c>
      <c r="I38" s="415"/>
      <c r="J38" s="431" t="s">
        <v>382</v>
      </c>
      <c r="K38" s="184">
        <v>30</v>
      </c>
      <c r="L38" s="185">
        <f t="shared" si="10"/>
        <v>0</v>
      </c>
      <c r="M38" s="705">
        <f t="shared" si="8"/>
        <v>0</v>
      </c>
    </row>
    <row r="39" spans="1:13" ht="30" customHeight="1">
      <c r="A39" s="63">
        <f t="shared" si="9"/>
        <v>28</v>
      </c>
      <c r="B39" s="376" t="s">
        <v>287</v>
      </c>
      <c r="C39" s="390">
        <f>0.75/130</f>
        <v>5.7692307692307696E-3</v>
      </c>
      <c r="D39" s="423">
        <f>VLOOKUP(B39,Summary!$B$30:$AK$475,5,FALSE)</f>
        <v>0</v>
      </c>
      <c r="E39" s="423"/>
      <c r="F39" s="294"/>
      <c r="G39" s="134"/>
      <c r="H39" s="417">
        <f t="shared" si="6"/>
        <v>0</v>
      </c>
      <c r="I39" s="415"/>
      <c r="J39" s="179"/>
      <c r="K39" s="184"/>
      <c r="L39" s="185">
        <f t="shared" si="10"/>
        <v>0</v>
      </c>
      <c r="M39" s="705">
        <f t="shared" si="8"/>
        <v>0</v>
      </c>
    </row>
    <row r="40" spans="1:13" ht="30" customHeight="1">
      <c r="A40" s="63">
        <f>+A39+1</f>
        <v>29</v>
      </c>
      <c r="B40" s="376" t="s">
        <v>288</v>
      </c>
      <c r="C40" s="390">
        <v>1.5E-3</v>
      </c>
      <c r="D40" s="423">
        <f>VLOOKUP(B40,Summary!$B$30:$AK$475,5,FALSE)</f>
        <v>15</v>
      </c>
      <c r="E40" s="423"/>
      <c r="F40" s="294"/>
      <c r="G40" s="134"/>
      <c r="H40" s="417">
        <f t="shared" si="6"/>
        <v>15</v>
      </c>
      <c r="I40" s="415"/>
      <c r="J40" s="179" t="s">
        <v>395</v>
      </c>
      <c r="K40" s="184">
        <v>25</v>
      </c>
      <c r="L40" s="185">
        <f t="shared" si="10"/>
        <v>375</v>
      </c>
      <c r="M40" s="705">
        <f t="shared" si="8"/>
        <v>0.5625</v>
      </c>
    </row>
    <row r="41" spans="1:13" ht="30" customHeight="1">
      <c r="A41" s="63">
        <f t="shared" si="9"/>
        <v>30</v>
      </c>
      <c r="B41" s="376" t="s">
        <v>135</v>
      </c>
      <c r="C41" s="390">
        <v>3.0000000000000001E-3</v>
      </c>
      <c r="D41" s="423">
        <f>VLOOKUP(B41,Summary!$B$30:$AK$475,5,FALSE)</f>
        <v>266</v>
      </c>
      <c r="E41" s="423"/>
      <c r="F41" s="294"/>
      <c r="G41" s="134"/>
      <c r="H41" s="417">
        <f>+G41+D41</f>
        <v>266</v>
      </c>
      <c r="I41" s="415"/>
      <c r="J41" s="179" t="s">
        <v>64</v>
      </c>
      <c r="K41" s="184">
        <v>90</v>
      </c>
      <c r="L41" s="185">
        <f>+K41*H41</f>
        <v>23940</v>
      </c>
      <c r="M41" s="705">
        <f t="shared" si="8"/>
        <v>71.820000000000007</v>
      </c>
    </row>
    <row r="42" spans="1:13" ht="30" customHeight="1">
      <c r="A42" s="63">
        <f t="shared" si="9"/>
        <v>31</v>
      </c>
      <c r="B42" s="376" t="s">
        <v>155</v>
      </c>
      <c r="C42" s="390">
        <f>0.7/80</f>
        <v>8.7499999999999991E-3</v>
      </c>
      <c r="D42" s="423">
        <f>VLOOKUP(B42,Summary!$B$30:$AK$475,5,FALSE)</f>
        <v>41</v>
      </c>
      <c r="E42" s="423"/>
      <c r="F42" s="294"/>
      <c r="G42" s="134"/>
      <c r="H42" s="417">
        <f t="shared" ref="H42:H105" si="11">+G42+D42</f>
        <v>41</v>
      </c>
      <c r="I42" s="415"/>
      <c r="J42" s="179" t="s">
        <v>383</v>
      </c>
      <c r="K42" s="184">
        <v>80</v>
      </c>
      <c r="L42" s="185">
        <f>+K42*H42</f>
        <v>3280</v>
      </c>
      <c r="M42" s="705"/>
    </row>
    <row r="43" spans="1:13" ht="30" customHeight="1">
      <c r="A43" s="63">
        <f t="shared" si="9"/>
        <v>32</v>
      </c>
      <c r="B43" s="376" t="s">
        <v>278</v>
      </c>
      <c r="C43" s="390">
        <v>6.7999999999999996E-3</v>
      </c>
      <c r="D43" s="423">
        <f>VLOOKUP(B43,Summary!$B$30:$AK$475,5,FALSE)</f>
        <v>85</v>
      </c>
      <c r="E43" s="423"/>
      <c r="F43" s="294"/>
      <c r="G43" s="134"/>
      <c r="H43" s="417">
        <f t="shared" si="11"/>
        <v>85</v>
      </c>
      <c r="I43" s="415"/>
      <c r="J43" s="179" t="s">
        <v>384</v>
      </c>
      <c r="K43" s="184">
        <v>90</v>
      </c>
      <c r="L43" s="185">
        <f>+K43*H43</f>
        <v>7650</v>
      </c>
      <c r="M43" s="705">
        <f t="shared" si="8"/>
        <v>52.019999999999996</v>
      </c>
    </row>
    <row r="44" spans="1:13" ht="30" customHeight="1">
      <c r="A44" s="63">
        <f t="shared" si="9"/>
        <v>33</v>
      </c>
      <c r="B44" s="376" t="s">
        <v>136</v>
      </c>
      <c r="C44" s="390">
        <f>0.27/38</f>
        <v>7.1052631578947369E-3</v>
      </c>
      <c r="D44" s="423">
        <f>VLOOKUP(B44,Summary!$B$30:$AK$475,5,FALSE)</f>
        <v>335</v>
      </c>
      <c r="E44" s="423"/>
      <c r="F44" s="294"/>
      <c r="G44" s="134"/>
      <c r="H44" s="417">
        <f t="shared" si="11"/>
        <v>335</v>
      </c>
      <c r="I44" s="415"/>
      <c r="J44" s="179" t="s">
        <v>376</v>
      </c>
      <c r="K44" s="184">
        <v>90</v>
      </c>
      <c r="L44" s="185">
        <f t="shared" ref="L44" si="12">+K44*H44</f>
        <v>30150</v>
      </c>
      <c r="M44" s="705">
        <f t="shared" si="8"/>
        <v>214.22368421052633</v>
      </c>
    </row>
    <row r="45" spans="1:13" ht="30" customHeight="1">
      <c r="A45" s="63">
        <f t="shared" si="9"/>
        <v>34</v>
      </c>
      <c r="B45" s="376" t="s">
        <v>137</v>
      </c>
      <c r="C45" s="390">
        <v>7.1052631578947369E-3</v>
      </c>
      <c r="D45" s="423">
        <f>VLOOKUP(B45,Summary!$B$30:$AK$475,5,FALSE)</f>
        <v>150</v>
      </c>
      <c r="E45" s="423"/>
      <c r="F45" s="294"/>
      <c r="G45" s="134"/>
      <c r="H45" s="417">
        <f t="shared" si="11"/>
        <v>150</v>
      </c>
      <c r="I45" s="415"/>
      <c r="J45" s="179" t="s">
        <v>390</v>
      </c>
      <c r="K45" s="184">
        <v>30</v>
      </c>
      <c r="L45" s="185">
        <f t="shared" ref="L45" si="13">+K45*H45</f>
        <v>4500</v>
      </c>
      <c r="M45" s="705">
        <f t="shared" si="8"/>
        <v>31.973684210526315</v>
      </c>
    </row>
    <row r="46" spans="1:13" ht="30" customHeight="1">
      <c r="A46" s="63">
        <f t="shared" si="9"/>
        <v>35</v>
      </c>
      <c r="B46" s="376" t="s">
        <v>138</v>
      </c>
      <c r="C46" s="390">
        <v>1.24E-2</v>
      </c>
      <c r="D46" s="423">
        <f>VLOOKUP(B46,Summary!$B$30:$AK$475,5,FALSE)</f>
        <v>227</v>
      </c>
      <c r="E46" s="423"/>
      <c r="F46" s="294"/>
      <c r="G46" s="134"/>
      <c r="H46" s="417">
        <f t="shared" si="11"/>
        <v>227</v>
      </c>
      <c r="I46" s="415"/>
      <c r="J46" s="179" t="s">
        <v>388</v>
      </c>
      <c r="K46" s="184">
        <v>30</v>
      </c>
      <c r="L46" s="185">
        <f t="shared" si="10"/>
        <v>6810</v>
      </c>
      <c r="M46" s="705">
        <f t="shared" si="8"/>
        <v>84.444000000000003</v>
      </c>
    </row>
    <row r="47" spans="1:13" ht="30" customHeight="1">
      <c r="A47" s="63">
        <f t="shared" si="9"/>
        <v>36</v>
      </c>
      <c r="B47" s="376" t="s">
        <v>139</v>
      </c>
      <c r="C47" s="390">
        <v>1.14E-2</v>
      </c>
      <c r="D47" s="423">
        <f>VLOOKUP(B47,Summary!$B$30:$AK$475,5,FALSE)</f>
        <v>92</v>
      </c>
      <c r="E47" s="423"/>
      <c r="F47" s="294"/>
      <c r="G47" s="134"/>
      <c r="H47" s="417">
        <f t="shared" si="11"/>
        <v>92</v>
      </c>
      <c r="I47" s="415"/>
      <c r="J47" s="179" t="s">
        <v>389</v>
      </c>
      <c r="K47" s="184">
        <v>150</v>
      </c>
      <c r="L47" s="185">
        <f t="shared" si="10"/>
        <v>13800</v>
      </c>
      <c r="M47" s="705">
        <f t="shared" si="8"/>
        <v>157.32</v>
      </c>
    </row>
    <row r="48" spans="1:13" ht="30" customHeight="1">
      <c r="A48" s="63">
        <f t="shared" si="9"/>
        <v>37</v>
      </c>
      <c r="B48" s="376" t="s">
        <v>140</v>
      </c>
      <c r="C48" s="390">
        <f>0.7/65</f>
        <v>1.0769230769230769E-2</v>
      </c>
      <c r="D48" s="423">
        <f>VLOOKUP(B48,Summary!$B$30:$AK$475,5,FALSE)</f>
        <v>56</v>
      </c>
      <c r="E48" s="423"/>
      <c r="F48" s="294"/>
      <c r="G48" s="134"/>
      <c r="H48" s="417">
        <f t="shared" si="11"/>
        <v>56</v>
      </c>
      <c r="I48" s="415"/>
      <c r="J48" s="179" t="s">
        <v>390</v>
      </c>
      <c r="K48" s="184">
        <v>65</v>
      </c>
      <c r="L48" s="185">
        <f t="shared" si="10"/>
        <v>3640</v>
      </c>
      <c r="M48" s="705">
        <f t="shared" si="8"/>
        <v>39.199999999999996</v>
      </c>
    </row>
    <row r="49" spans="1:13" ht="30" customHeight="1">
      <c r="A49" s="63">
        <f t="shared" si="9"/>
        <v>38</v>
      </c>
      <c r="B49" s="376" t="s">
        <v>289</v>
      </c>
      <c r="C49" s="390">
        <f>0.27/38</f>
        <v>7.1052631578947369E-3</v>
      </c>
      <c r="D49" s="423">
        <f>VLOOKUP(B49,Summary!$B$30:$AK$475,5,FALSE)</f>
        <v>2</v>
      </c>
      <c r="E49" s="423"/>
      <c r="F49" s="294"/>
      <c r="G49" s="134"/>
      <c r="H49" s="417">
        <f t="shared" si="11"/>
        <v>2</v>
      </c>
      <c r="I49" s="415"/>
      <c r="J49" s="179" t="s">
        <v>378</v>
      </c>
      <c r="K49" s="184">
        <v>38</v>
      </c>
      <c r="L49" s="185">
        <f t="shared" si="10"/>
        <v>76</v>
      </c>
      <c r="M49" s="705">
        <f t="shared" si="8"/>
        <v>0.54</v>
      </c>
    </row>
    <row r="50" spans="1:13" ht="30" customHeight="1">
      <c r="A50" s="63">
        <f t="shared" si="9"/>
        <v>39</v>
      </c>
      <c r="B50" s="376" t="s">
        <v>290</v>
      </c>
      <c r="C50" s="390">
        <f>0.13/30</f>
        <v>4.3333333333333331E-3</v>
      </c>
      <c r="D50" s="423">
        <f>VLOOKUP(B50,Summary!$B$30:$AK$475,5,FALSE)</f>
        <v>16</v>
      </c>
      <c r="E50" s="423"/>
      <c r="F50" s="294"/>
      <c r="G50" s="134"/>
      <c r="H50" s="417">
        <f t="shared" si="11"/>
        <v>16</v>
      </c>
      <c r="I50" s="415"/>
      <c r="J50" s="179" t="s">
        <v>396</v>
      </c>
      <c r="K50" s="184">
        <v>30</v>
      </c>
      <c r="L50" s="185">
        <f t="shared" si="10"/>
        <v>480</v>
      </c>
      <c r="M50" s="705">
        <f t="shared" si="8"/>
        <v>2.08</v>
      </c>
    </row>
    <row r="51" spans="1:13" ht="30" customHeight="1">
      <c r="A51" s="63">
        <f t="shared" si="9"/>
        <v>40</v>
      </c>
      <c r="B51" s="376" t="s">
        <v>291</v>
      </c>
      <c r="C51" s="388">
        <f>0.28/30</f>
        <v>9.3333333333333341E-3</v>
      </c>
      <c r="D51" s="423">
        <f>VLOOKUP(B51,Summary!$B$30:$AK$475,5,FALSE)</f>
        <v>8</v>
      </c>
      <c r="E51" s="423"/>
      <c r="F51" s="294"/>
      <c r="G51" s="134"/>
      <c r="H51" s="417">
        <f t="shared" si="11"/>
        <v>8</v>
      </c>
      <c r="I51" s="415"/>
      <c r="J51" s="179"/>
      <c r="K51" s="184"/>
      <c r="L51" s="185">
        <f t="shared" si="10"/>
        <v>0</v>
      </c>
      <c r="M51" s="705">
        <f t="shared" si="8"/>
        <v>0</v>
      </c>
    </row>
    <row r="52" spans="1:13" ht="30" customHeight="1">
      <c r="A52" s="63">
        <f t="shared" si="9"/>
        <v>41</v>
      </c>
      <c r="B52" s="376" t="s">
        <v>292</v>
      </c>
      <c r="C52" s="390">
        <v>4.3E-3</v>
      </c>
      <c r="D52" s="423">
        <f>VLOOKUP(B52,Summary!$B$30:$AK$475,5,FALSE)</f>
        <v>6</v>
      </c>
      <c r="E52" s="423"/>
      <c r="F52" s="294"/>
      <c r="G52" s="134"/>
      <c r="H52" s="417">
        <f t="shared" si="11"/>
        <v>6</v>
      </c>
      <c r="I52" s="415"/>
      <c r="J52" s="179" t="s">
        <v>396</v>
      </c>
      <c r="K52" s="184">
        <v>30</v>
      </c>
      <c r="L52" s="185">
        <f t="shared" si="10"/>
        <v>180</v>
      </c>
      <c r="M52" s="705">
        <f t="shared" si="8"/>
        <v>0.77400000000000002</v>
      </c>
    </row>
    <row r="53" spans="1:13" ht="30" customHeight="1">
      <c r="A53" s="63">
        <f t="shared" si="9"/>
        <v>42</v>
      </c>
      <c r="B53" s="376" t="s">
        <v>293</v>
      </c>
      <c r="C53" s="390">
        <v>1.24E-2</v>
      </c>
      <c r="D53" s="423">
        <f>VLOOKUP(B53,Summary!$B$30:$AK$475,5,FALSE)</f>
        <v>0</v>
      </c>
      <c r="E53" s="423"/>
      <c r="F53" s="294"/>
      <c r="G53" s="134"/>
      <c r="H53" s="417">
        <f t="shared" si="11"/>
        <v>0</v>
      </c>
      <c r="I53" s="415"/>
      <c r="J53" s="179" t="s">
        <v>388</v>
      </c>
      <c r="K53" s="184">
        <v>38</v>
      </c>
      <c r="L53" s="185">
        <f t="shared" si="10"/>
        <v>0</v>
      </c>
      <c r="M53" s="705">
        <f t="shared" si="8"/>
        <v>0</v>
      </c>
    </row>
    <row r="54" spans="1:13" ht="30" customHeight="1">
      <c r="A54" s="63">
        <f t="shared" si="9"/>
        <v>43</v>
      </c>
      <c r="B54" s="376" t="s">
        <v>294</v>
      </c>
      <c r="C54" s="390">
        <v>1.24E-2</v>
      </c>
      <c r="D54" s="423">
        <f>VLOOKUP(B54,Summary!$B$30:$AK$475,5,FALSE)</f>
        <v>2</v>
      </c>
      <c r="E54" s="423"/>
      <c r="F54" s="294"/>
      <c r="G54" s="134"/>
      <c r="H54" s="417">
        <f t="shared" si="11"/>
        <v>2</v>
      </c>
      <c r="I54" s="415"/>
      <c r="J54" s="179" t="s">
        <v>388</v>
      </c>
      <c r="K54" s="184">
        <v>30</v>
      </c>
      <c r="L54" s="185">
        <f t="shared" si="10"/>
        <v>60</v>
      </c>
      <c r="M54" s="705">
        <f t="shared" si="8"/>
        <v>0.74399999999999999</v>
      </c>
    </row>
    <row r="55" spans="1:13" ht="30" customHeight="1">
      <c r="A55" s="63">
        <f t="shared" si="9"/>
        <v>44</v>
      </c>
      <c r="B55" s="376" t="s">
        <v>295</v>
      </c>
      <c r="C55" s="390">
        <f>0.32/30</f>
        <v>1.0666666666666666E-2</v>
      </c>
      <c r="D55" s="423">
        <f>VLOOKUP(B55,Summary!$B$30:$AK$475,5,FALSE)</f>
        <v>8</v>
      </c>
      <c r="E55" s="423"/>
      <c r="F55" s="294"/>
      <c r="G55" s="134"/>
      <c r="H55" s="417">
        <f t="shared" si="11"/>
        <v>8</v>
      </c>
      <c r="I55" s="415"/>
      <c r="J55" s="179" t="s">
        <v>396</v>
      </c>
      <c r="K55" s="184">
        <v>30</v>
      </c>
      <c r="L55" s="185">
        <f t="shared" si="10"/>
        <v>240</v>
      </c>
      <c r="M55" s="705">
        <f t="shared" si="8"/>
        <v>2.56</v>
      </c>
    </row>
    <row r="56" spans="1:13" ht="30" customHeight="1">
      <c r="A56" s="63">
        <f t="shared" si="9"/>
        <v>45</v>
      </c>
      <c r="B56" s="376" t="s">
        <v>298</v>
      </c>
      <c r="C56" s="390">
        <f>0.2/30</f>
        <v>6.6666666666666671E-3</v>
      </c>
      <c r="D56" s="423">
        <f>VLOOKUP(B56,Summary!$B$30:$AK$475,5,FALSE)</f>
        <v>0</v>
      </c>
      <c r="E56" s="423"/>
      <c r="F56" s="294"/>
      <c r="G56" s="134"/>
      <c r="H56" s="417">
        <f t="shared" si="11"/>
        <v>0</v>
      </c>
      <c r="I56" s="415"/>
      <c r="J56" s="179"/>
      <c r="K56" s="184"/>
      <c r="L56" s="185">
        <f t="shared" si="10"/>
        <v>0</v>
      </c>
      <c r="M56" s="705">
        <f t="shared" si="8"/>
        <v>0</v>
      </c>
    </row>
    <row r="57" spans="1:13" ht="30" customHeight="1">
      <c r="A57" s="63">
        <f t="shared" si="9"/>
        <v>46</v>
      </c>
      <c r="B57" s="376" t="s">
        <v>299</v>
      </c>
      <c r="C57" s="390">
        <f>0.2/30</f>
        <v>6.6666666666666671E-3</v>
      </c>
      <c r="D57" s="423">
        <f>VLOOKUP(B57,Summary!$B$30:$AK$475,5,FALSE)</f>
        <v>25</v>
      </c>
      <c r="E57" s="423"/>
      <c r="F57" s="294"/>
      <c r="G57" s="134"/>
      <c r="H57" s="417">
        <f t="shared" si="11"/>
        <v>25</v>
      </c>
      <c r="I57" s="415"/>
      <c r="J57" s="179" t="s">
        <v>396</v>
      </c>
      <c r="K57" s="184">
        <v>30</v>
      </c>
      <c r="L57" s="185">
        <f t="shared" si="10"/>
        <v>750</v>
      </c>
      <c r="M57" s="705">
        <f t="shared" si="8"/>
        <v>5</v>
      </c>
    </row>
    <row r="58" spans="1:13" ht="30" customHeight="1">
      <c r="A58" s="63">
        <f t="shared" si="9"/>
        <v>47</v>
      </c>
      <c r="B58" s="376" t="s">
        <v>300</v>
      </c>
      <c r="C58" s="390">
        <f>0.2/30</f>
        <v>6.6666666666666671E-3</v>
      </c>
      <c r="D58" s="423">
        <f>VLOOKUP(B58,Summary!$B$30:$AK$475,5,FALSE)</f>
        <v>42</v>
      </c>
      <c r="E58" s="423"/>
      <c r="F58" s="294"/>
      <c r="G58" s="134"/>
      <c r="H58" s="417">
        <f t="shared" si="11"/>
        <v>42</v>
      </c>
      <c r="I58" s="415"/>
      <c r="J58" s="179" t="s">
        <v>378</v>
      </c>
      <c r="K58" s="184">
        <v>38</v>
      </c>
      <c r="L58" s="185">
        <f t="shared" si="10"/>
        <v>1596</v>
      </c>
      <c r="M58" s="705">
        <f t="shared" si="8"/>
        <v>10.64</v>
      </c>
    </row>
    <row r="59" spans="1:13" ht="30" customHeight="1">
      <c r="A59" s="63">
        <f t="shared" si="9"/>
        <v>48</v>
      </c>
      <c r="B59" s="376" t="s">
        <v>301</v>
      </c>
      <c r="C59" s="388">
        <v>9.1000000000000004E-3</v>
      </c>
      <c r="D59" s="423">
        <f>VLOOKUP(B59,Summary!$B$30:$AK$475,5,FALSE)</f>
        <v>4</v>
      </c>
      <c r="E59" s="423"/>
      <c r="F59" s="295"/>
      <c r="G59" s="134"/>
      <c r="H59" s="417">
        <f t="shared" si="11"/>
        <v>4</v>
      </c>
      <c r="I59" s="415"/>
      <c r="J59" s="179" t="s">
        <v>382</v>
      </c>
      <c r="K59" s="184">
        <v>30</v>
      </c>
      <c r="L59" s="185">
        <v>1770</v>
      </c>
      <c r="M59" s="705">
        <v>16.106999999999999</v>
      </c>
    </row>
    <row r="60" spans="1:13" ht="30" customHeight="1">
      <c r="A60" s="63">
        <f t="shared" si="9"/>
        <v>49</v>
      </c>
      <c r="B60" s="376" t="s">
        <v>302</v>
      </c>
      <c r="C60" s="390">
        <f>0.2/30</f>
        <v>6.6666666666666671E-3</v>
      </c>
      <c r="D60" s="423">
        <f>VLOOKUP(B60,Summary!$B$30:$AK$475,5,FALSE)</f>
        <v>1</v>
      </c>
      <c r="E60" s="423"/>
      <c r="F60" s="295"/>
      <c r="G60" s="134"/>
      <c r="H60" s="417">
        <f t="shared" si="11"/>
        <v>1</v>
      </c>
      <c r="I60" s="415"/>
      <c r="J60" s="179" t="s">
        <v>378</v>
      </c>
      <c r="K60" s="184">
        <v>38</v>
      </c>
      <c r="L60" s="185">
        <f t="shared" ref="L60:L62" si="14">+K60*H60</f>
        <v>38</v>
      </c>
      <c r="M60" s="705">
        <f t="shared" ref="M60:M64" si="15">+L60*C60</f>
        <v>0.25333333333333335</v>
      </c>
    </row>
    <row r="61" spans="1:13" ht="30" customHeight="1">
      <c r="A61" s="63">
        <f t="shared" si="9"/>
        <v>50</v>
      </c>
      <c r="B61" s="376" t="s">
        <v>304</v>
      </c>
      <c r="C61" s="390">
        <f>0.32/30</f>
        <v>1.0666666666666666E-2</v>
      </c>
      <c r="D61" s="423">
        <f>VLOOKUP(B61,Summary!$B$30:$AK$475,5,FALSE)</f>
        <v>10</v>
      </c>
      <c r="E61" s="423"/>
      <c r="F61" s="295"/>
      <c r="G61" s="134"/>
      <c r="H61" s="417">
        <f t="shared" si="11"/>
        <v>10</v>
      </c>
      <c r="I61" s="415"/>
      <c r="J61" s="179" t="s">
        <v>396</v>
      </c>
      <c r="K61" s="184">
        <v>30</v>
      </c>
      <c r="L61" s="185">
        <f t="shared" si="14"/>
        <v>300</v>
      </c>
      <c r="M61" s="705">
        <f t="shared" si="15"/>
        <v>3.1999999999999997</v>
      </c>
    </row>
    <row r="62" spans="1:13" ht="30" customHeight="1">
      <c r="A62" s="63">
        <f t="shared" si="9"/>
        <v>51</v>
      </c>
      <c r="B62" s="376" t="s">
        <v>305</v>
      </c>
      <c r="C62" s="390">
        <v>1.24E-2</v>
      </c>
      <c r="D62" s="423">
        <f>VLOOKUP(B62,Summary!$B$30:$AK$475,5,FALSE)</f>
        <v>6</v>
      </c>
      <c r="E62" s="423"/>
      <c r="F62" s="295"/>
      <c r="G62" s="134"/>
      <c r="H62" s="417">
        <f t="shared" si="11"/>
        <v>6</v>
      </c>
      <c r="I62" s="415"/>
      <c r="J62" s="179" t="s">
        <v>388</v>
      </c>
      <c r="K62" s="184">
        <v>30</v>
      </c>
      <c r="L62" s="185">
        <f t="shared" si="14"/>
        <v>180</v>
      </c>
      <c r="M62" s="705">
        <f t="shared" si="15"/>
        <v>2.2319999999999998</v>
      </c>
    </row>
    <row r="63" spans="1:13" ht="30" customHeight="1">
      <c r="A63" s="63">
        <f t="shared" si="9"/>
        <v>52</v>
      </c>
      <c r="B63" s="376" t="s">
        <v>306</v>
      </c>
      <c r="C63" s="390">
        <v>1.24E-2</v>
      </c>
      <c r="D63" s="423">
        <f>VLOOKUP(B63,Summary!$B$30:$AK$475,5,FALSE)</f>
        <v>7</v>
      </c>
      <c r="E63" s="423"/>
      <c r="F63" s="295"/>
      <c r="G63" s="134"/>
      <c r="H63" s="417">
        <f t="shared" si="11"/>
        <v>7</v>
      </c>
      <c r="I63" s="415"/>
      <c r="J63" s="179" t="s">
        <v>388</v>
      </c>
      <c r="K63" s="184">
        <v>30</v>
      </c>
      <c r="L63" s="185">
        <f t="shared" ref="L63:L64" si="16">+K63*H63</f>
        <v>210</v>
      </c>
      <c r="M63" s="705">
        <f t="shared" si="15"/>
        <v>2.6040000000000001</v>
      </c>
    </row>
    <row r="64" spans="1:13" ht="30" customHeight="1">
      <c r="A64" s="63">
        <f t="shared" si="9"/>
        <v>53</v>
      </c>
      <c r="B64" s="376" t="s">
        <v>307</v>
      </c>
      <c r="C64" s="390">
        <v>6.3E-3</v>
      </c>
      <c r="D64" s="423">
        <f>VLOOKUP(B64,Summary!$B$30:$AK$475,5,FALSE)</f>
        <v>5</v>
      </c>
      <c r="E64" s="423"/>
      <c r="F64" s="295"/>
      <c r="G64" s="134"/>
      <c r="H64" s="417">
        <f t="shared" si="11"/>
        <v>5</v>
      </c>
      <c r="I64" s="415"/>
      <c r="J64" s="179" t="s">
        <v>391</v>
      </c>
      <c r="K64" s="184">
        <v>30</v>
      </c>
      <c r="L64" s="185">
        <f t="shared" si="16"/>
        <v>150</v>
      </c>
      <c r="M64" s="705">
        <f t="shared" si="15"/>
        <v>0.94500000000000006</v>
      </c>
    </row>
    <row r="65" spans="1:13" ht="30" customHeight="1">
      <c r="A65" s="63">
        <f t="shared" si="9"/>
        <v>54</v>
      </c>
      <c r="B65" s="376" t="s">
        <v>159</v>
      </c>
      <c r="C65" s="390">
        <v>6.3E-3</v>
      </c>
      <c r="D65" s="423">
        <f>VLOOKUP(B65,Summary!$B$30:$AK$475,5,FALSE)</f>
        <v>2</v>
      </c>
      <c r="E65" s="423"/>
      <c r="F65" s="295"/>
      <c r="G65" s="134"/>
      <c r="H65" s="417">
        <f t="shared" si="11"/>
        <v>2</v>
      </c>
      <c r="I65" s="415"/>
      <c r="J65" s="179" t="s">
        <v>391</v>
      </c>
      <c r="K65" s="184">
        <v>30</v>
      </c>
      <c r="L65" s="185">
        <f t="shared" ref="L65" si="17">+K65*H65</f>
        <v>60</v>
      </c>
      <c r="M65" s="705">
        <f t="shared" ref="M65" si="18">+L65*C65</f>
        <v>0.378</v>
      </c>
    </row>
    <row r="66" spans="1:13" ht="30" customHeight="1">
      <c r="A66" s="63">
        <f t="shared" si="9"/>
        <v>55</v>
      </c>
      <c r="B66" s="376" t="s">
        <v>160</v>
      </c>
      <c r="C66" s="390">
        <v>6.3E-3</v>
      </c>
      <c r="D66" s="423">
        <f>VLOOKUP(B66,Summary!$B$30:$AK$475,5,FALSE)</f>
        <v>7</v>
      </c>
      <c r="E66" s="423"/>
      <c r="F66" s="295"/>
      <c r="G66" s="134"/>
      <c r="H66" s="417">
        <f t="shared" si="11"/>
        <v>7</v>
      </c>
      <c r="I66" s="415"/>
      <c r="J66" s="179" t="s">
        <v>391</v>
      </c>
      <c r="K66" s="184">
        <v>30</v>
      </c>
      <c r="L66" s="185">
        <f t="shared" ref="L66" si="19">+K66*H66</f>
        <v>210</v>
      </c>
      <c r="M66" s="705">
        <f t="shared" ref="M66" si="20">+L66*C66</f>
        <v>1.323</v>
      </c>
    </row>
    <row r="67" spans="1:13" ht="30" customHeight="1">
      <c r="A67" s="63"/>
      <c r="B67" s="376"/>
      <c r="C67" s="388"/>
      <c r="D67" s="423"/>
      <c r="E67" s="423"/>
      <c r="F67" s="295"/>
      <c r="G67" s="413"/>
      <c r="H67" s="417">
        <f t="shared" si="11"/>
        <v>0</v>
      </c>
      <c r="I67" s="415"/>
      <c r="J67" s="420"/>
      <c r="K67" s="184"/>
      <c r="L67" s="185">
        <f t="shared" si="10"/>
        <v>0</v>
      </c>
      <c r="M67" s="705">
        <f t="shared" si="8"/>
        <v>0</v>
      </c>
    </row>
    <row r="68" spans="1:13" ht="30" customHeight="1">
      <c r="A68" s="464"/>
      <c r="B68" s="451" t="s">
        <v>386</v>
      </c>
      <c r="C68" s="66"/>
      <c r="D68" s="423"/>
      <c r="E68" s="415"/>
      <c r="F68" s="446"/>
      <c r="G68" s="377"/>
      <c r="H68" s="417">
        <f t="shared" si="11"/>
        <v>0</v>
      </c>
      <c r="I68" s="415"/>
      <c r="J68" s="179"/>
      <c r="K68" s="184"/>
      <c r="L68" s="185"/>
      <c r="M68" s="705"/>
    </row>
    <row r="69" spans="1:13" ht="30" customHeight="1">
      <c r="A69" s="464">
        <f>+A66+1</f>
        <v>56</v>
      </c>
      <c r="B69" s="376" t="s">
        <v>239</v>
      </c>
      <c r="C69" s="388">
        <f>0.27/38</f>
        <v>7.1052631578947369E-3</v>
      </c>
      <c r="D69" s="423">
        <f>VLOOKUP(B69,Summary!$B$30:$AK$475,5,FALSE)</f>
        <v>40</v>
      </c>
      <c r="E69" s="415"/>
      <c r="F69" s="447"/>
      <c r="G69" s="377"/>
      <c r="H69" s="417">
        <f t="shared" si="11"/>
        <v>40</v>
      </c>
      <c r="I69" s="415"/>
      <c r="J69" s="449" t="s">
        <v>378</v>
      </c>
      <c r="K69" s="184">
        <v>75</v>
      </c>
      <c r="L69" s="185">
        <f>+K69*H69</f>
        <v>3000</v>
      </c>
      <c r="M69" s="705">
        <f>+L69*C69</f>
        <v>21.315789473684212</v>
      </c>
    </row>
    <row r="70" spans="1:13" ht="30" customHeight="1">
      <c r="A70" s="464">
        <f>+A69+1</f>
        <v>57</v>
      </c>
      <c r="B70" s="376" t="s">
        <v>141</v>
      </c>
      <c r="C70" s="388">
        <v>2E-3</v>
      </c>
      <c r="D70" s="423">
        <f>VLOOKUP(B70,Summary!$B$30:$AK$475,5,FALSE)</f>
        <v>38</v>
      </c>
      <c r="E70" s="415"/>
      <c r="F70" s="448"/>
      <c r="G70" s="377"/>
      <c r="H70" s="417">
        <f t="shared" si="11"/>
        <v>38</v>
      </c>
      <c r="I70" s="415"/>
      <c r="J70" s="196" t="s">
        <v>333</v>
      </c>
      <c r="K70" s="184">
        <v>80</v>
      </c>
      <c r="L70" s="185">
        <f t="shared" ref="L70:L72" si="21">+K70*H70</f>
        <v>3040</v>
      </c>
      <c r="M70" s="705">
        <f t="shared" ref="M70:M85" si="22">+L70*C70</f>
        <v>6.08</v>
      </c>
    </row>
    <row r="71" spans="1:13" ht="30" customHeight="1">
      <c r="A71" s="464">
        <f t="shared" ref="A71:A109" si="23">+A70+1</f>
        <v>58</v>
      </c>
      <c r="B71" s="376" t="s">
        <v>240</v>
      </c>
      <c r="C71" s="388">
        <v>1.5E-3</v>
      </c>
      <c r="D71" s="423">
        <f>VLOOKUP(B71,Summary!$B$30:$AK$475,5,FALSE)</f>
        <v>0</v>
      </c>
      <c r="E71" s="415"/>
      <c r="F71" s="447"/>
      <c r="G71" s="377"/>
      <c r="H71" s="417">
        <f t="shared" si="11"/>
        <v>0</v>
      </c>
      <c r="I71" s="415"/>
      <c r="J71" s="431" t="s">
        <v>381</v>
      </c>
      <c r="K71" s="184">
        <v>180</v>
      </c>
      <c r="L71" s="185">
        <f t="shared" si="21"/>
        <v>0</v>
      </c>
      <c r="M71" s="705">
        <f t="shared" si="22"/>
        <v>0</v>
      </c>
    </row>
    <row r="72" spans="1:13" ht="30" customHeight="1">
      <c r="A72" s="464">
        <f t="shared" si="23"/>
        <v>59</v>
      </c>
      <c r="B72" s="376" t="s">
        <v>142</v>
      </c>
      <c r="C72" s="388">
        <f>0.38/200</f>
        <v>1.9E-3</v>
      </c>
      <c r="D72" s="423">
        <f>VLOOKUP(B72,Summary!$B$30:$AK$475,5,FALSE)</f>
        <v>12</v>
      </c>
      <c r="E72" s="415"/>
      <c r="F72" s="448"/>
      <c r="G72" s="377"/>
      <c r="H72" s="417">
        <f t="shared" si="11"/>
        <v>12</v>
      </c>
      <c r="I72" s="415"/>
      <c r="J72" s="196" t="s">
        <v>379</v>
      </c>
      <c r="K72" s="184">
        <v>200</v>
      </c>
      <c r="L72" s="185">
        <f t="shared" si="21"/>
        <v>2400</v>
      </c>
      <c r="M72" s="705">
        <f t="shared" si="22"/>
        <v>4.5599999999999996</v>
      </c>
    </row>
    <row r="73" spans="1:13" ht="30" customHeight="1">
      <c r="A73" s="464">
        <f t="shared" si="23"/>
        <v>60</v>
      </c>
      <c r="B73" s="376" t="s">
        <v>143</v>
      </c>
      <c r="C73" s="388">
        <v>5.8999999999999999E-3</v>
      </c>
      <c r="D73" s="423">
        <f>VLOOKUP(B73,Summary!$B$30:$AK$475,5,FALSE)</f>
        <v>70</v>
      </c>
      <c r="E73" s="415"/>
      <c r="F73" s="447"/>
      <c r="G73" s="377"/>
      <c r="H73" s="417">
        <f t="shared" si="11"/>
        <v>70</v>
      </c>
      <c r="I73" s="415"/>
      <c r="J73" s="431" t="s">
        <v>380</v>
      </c>
      <c r="K73" s="184">
        <v>75</v>
      </c>
      <c r="L73" s="185">
        <f>+K73*H73</f>
        <v>5250</v>
      </c>
      <c r="M73" s="705">
        <f t="shared" si="22"/>
        <v>30.974999999999998</v>
      </c>
    </row>
    <row r="74" spans="1:13" ht="30" customHeight="1">
      <c r="A74" s="464">
        <f t="shared" si="23"/>
        <v>61</v>
      </c>
      <c r="B74" s="376" t="s">
        <v>144</v>
      </c>
      <c r="C74" s="388">
        <f>0.28/30</f>
        <v>9.3333333333333341E-3</v>
      </c>
      <c r="D74" s="423">
        <f>VLOOKUP(B74,Summary!$B$30:$AK$475,5,FALSE)</f>
        <v>27</v>
      </c>
      <c r="E74" s="415"/>
      <c r="F74" s="447"/>
      <c r="G74" s="377"/>
      <c r="H74" s="417">
        <f t="shared" si="11"/>
        <v>27</v>
      </c>
      <c r="I74" s="415"/>
      <c r="J74" s="431"/>
      <c r="K74" s="184"/>
      <c r="L74" s="185">
        <f>+K74*H74</f>
        <v>0</v>
      </c>
      <c r="M74" s="705">
        <f t="shared" si="22"/>
        <v>0</v>
      </c>
    </row>
    <row r="75" spans="1:13" ht="30" customHeight="1">
      <c r="A75" s="464">
        <f t="shared" si="23"/>
        <v>62</v>
      </c>
      <c r="B75" s="376" t="s">
        <v>145</v>
      </c>
      <c r="C75" s="388">
        <v>9.1000000000000004E-3</v>
      </c>
      <c r="D75" s="423">
        <f>VLOOKUP(B75,Summary!$B$30:$AK$475,5,FALSE)</f>
        <v>21</v>
      </c>
      <c r="E75" s="415"/>
      <c r="F75" s="447"/>
      <c r="G75" s="377"/>
      <c r="H75" s="417">
        <f t="shared" si="11"/>
        <v>21</v>
      </c>
      <c r="I75" s="415"/>
      <c r="J75" s="431" t="s">
        <v>382</v>
      </c>
      <c r="K75" s="184">
        <v>30</v>
      </c>
      <c r="L75" s="185">
        <f t="shared" ref="L75" si="24">+K75*H75</f>
        <v>630</v>
      </c>
      <c r="M75" s="705">
        <f t="shared" si="22"/>
        <v>5.7330000000000005</v>
      </c>
    </row>
    <row r="76" spans="1:13" ht="30" customHeight="1">
      <c r="A76" s="464">
        <f t="shared" si="23"/>
        <v>63</v>
      </c>
      <c r="B76" s="376" t="s">
        <v>241</v>
      </c>
      <c r="C76" s="388">
        <v>9.1000000000000004E-3</v>
      </c>
      <c r="D76" s="423">
        <f>VLOOKUP(B76,Summary!$B$30:$AK$475,5,FALSE)</f>
        <v>10</v>
      </c>
      <c r="E76" s="415"/>
      <c r="F76" s="447"/>
      <c r="G76" s="377"/>
      <c r="H76" s="417">
        <f t="shared" si="11"/>
        <v>10</v>
      </c>
      <c r="I76" s="415"/>
      <c r="J76" s="431" t="s">
        <v>382</v>
      </c>
      <c r="K76" s="184">
        <v>30</v>
      </c>
      <c r="L76" s="185">
        <f>+K76*H76</f>
        <v>300</v>
      </c>
      <c r="M76" s="705">
        <f t="shared" si="22"/>
        <v>2.73</v>
      </c>
    </row>
    <row r="77" spans="1:13" ht="30" customHeight="1">
      <c r="A77" s="464">
        <f t="shared" si="23"/>
        <v>64</v>
      </c>
      <c r="B77" s="376" t="s">
        <v>146</v>
      </c>
      <c r="C77" s="388">
        <v>3.8999999999999998E-3</v>
      </c>
      <c r="D77" s="423">
        <f>VLOOKUP(B77,Summary!$B$30:$AK$475,5,FALSE)</f>
        <v>12</v>
      </c>
      <c r="E77" s="415"/>
      <c r="F77" s="446"/>
      <c r="G77" s="377"/>
      <c r="H77" s="417">
        <f t="shared" si="11"/>
        <v>12</v>
      </c>
      <c r="I77" s="415"/>
      <c r="J77" s="179" t="s">
        <v>385</v>
      </c>
      <c r="K77" s="184">
        <v>70</v>
      </c>
      <c r="L77" s="185">
        <f>+K77*H77</f>
        <v>840</v>
      </c>
      <c r="M77" s="705">
        <f t="shared" si="22"/>
        <v>3.2759999999999998</v>
      </c>
    </row>
    <row r="78" spans="1:13" ht="30" customHeight="1">
      <c r="A78" s="464">
        <f t="shared" si="23"/>
        <v>65</v>
      </c>
      <c r="B78" s="376" t="s">
        <v>147</v>
      </c>
      <c r="C78" s="390">
        <f>0.7/80</f>
        <v>8.7499999999999991E-3</v>
      </c>
      <c r="D78" s="423">
        <f>VLOOKUP(B78,Summary!$B$30:$AK$475,5,FALSE)</f>
        <v>8</v>
      </c>
      <c r="E78" s="415"/>
      <c r="F78" s="446"/>
      <c r="G78" s="377"/>
      <c r="H78" s="417">
        <f t="shared" si="11"/>
        <v>8</v>
      </c>
      <c r="I78" s="415"/>
      <c r="J78" s="179"/>
      <c r="K78" s="184"/>
      <c r="L78" s="185">
        <f t="shared" ref="L78:L83" si="25">+K78*H78</f>
        <v>0</v>
      </c>
      <c r="M78" s="705">
        <f t="shared" si="22"/>
        <v>0</v>
      </c>
    </row>
    <row r="79" spans="1:13" ht="30" customHeight="1">
      <c r="A79" s="464">
        <f t="shared" si="23"/>
        <v>66</v>
      </c>
      <c r="B79" s="376" t="s">
        <v>148</v>
      </c>
      <c r="C79" s="390">
        <f>0.28/90</f>
        <v>3.1111111111111114E-3</v>
      </c>
      <c r="D79" s="423">
        <f>VLOOKUP(B79,Summary!$B$30:$AK$475,5,FALSE)</f>
        <v>8</v>
      </c>
      <c r="E79" s="415"/>
      <c r="F79" s="446"/>
      <c r="G79" s="377"/>
      <c r="H79" s="417">
        <f t="shared" si="11"/>
        <v>8</v>
      </c>
      <c r="I79" s="415"/>
      <c r="J79" s="179"/>
      <c r="K79" s="184"/>
      <c r="L79" s="185">
        <f t="shared" si="25"/>
        <v>0</v>
      </c>
      <c r="M79" s="705">
        <f t="shared" si="22"/>
        <v>0</v>
      </c>
    </row>
    <row r="80" spans="1:13" ht="30" customHeight="1">
      <c r="A80" s="464">
        <f t="shared" si="23"/>
        <v>67</v>
      </c>
      <c r="B80" s="376" t="s">
        <v>242</v>
      </c>
      <c r="C80" s="390">
        <v>7.4000000000000003E-3</v>
      </c>
      <c r="D80" s="423">
        <f>VLOOKUP(B80,Summary!$B$30:$AK$475,5,FALSE)</f>
        <v>0</v>
      </c>
      <c r="E80" s="415"/>
      <c r="F80" s="446"/>
      <c r="G80" s="377"/>
      <c r="H80" s="417">
        <f t="shared" si="11"/>
        <v>0</v>
      </c>
      <c r="I80" s="415"/>
      <c r="J80" s="179" t="s">
        <v>394</v>
      </c>
      <c r="K80" s="184">
        <v>110</v>
      </c>
      <c r="L80" s="185">
        <f t="shared" si="25"/>
        <v>0</v>
      </c>
      <c r="M80" s="705">
        <f t="shared" si="22"/>
        <v>0</v>
      </c>
    </row>
    <row r="81" spans="1:13" ht="30" customHeight="1">
      <c r="A81" s="464">
        <f t="shared" si="23"/>
        <v>68</v>
      </c>
      <c r="B81" s="376" t="s">
        <v>243</v>
      </c>
      <c r="C81" s="388">
        <v>9.1000000000000004E-3</v>
      </c>
      <c r="D81" s="423">
        <f>VLOOKUP(B81,Summary!$B$30:$AK$475,5,FALSE)</f>
        <v>0</v>
      </c>
      <c r="E81" s="415"/>
      <c r="F81" s="447"/>
      <c r="G81" s="377"/>
      <c r="H81" s="417">
        <f t="shared" si="11"/>
        <v>0</v>
      </c>
      <c r="I81" s="415"/>
      <c r="J81" s="431" t="s">
        <v>382</v>
      </c>
      <c r="K81" s="184">
        <v>30</v>
      </c>
      <c r="L81" s="185">
        <f t="shared" si="25"/>
        <v>0</v>
      </c>
      <c r="M81" s="705">
        <f t="shared" si="22"/>
        <v>0</v>
      </c>
    </row>
    <row r="82" spans="1:13" ht="30" customHeight="1">
      <c r="A82" s="464">
        <f t="shared" si="23"/>
        <v>69</v>
      </c>
      <c r="B82" s="376" t="s">
        <v>244</v>
      </c>
      <c r="C82" s="390">
        <f>0.75/130</f>
        <v>5.7692307692307696E-3</v>
      </c>
      <c r="D82" s="423">
        <f>VLOOKUP(B82,Summary!$B$30:$AK$475,5,FALSE)</f>
        <v>0</v>
      </c>
      <c r="E82" s="415"/>
      <c r="F82" s="446"/>
      <c r="G82" s="377"/>
      <c r="H82" s="417">
        <f t="shared" si="11"/>
        <v>0</v>
      </c>
      <c r="I82" s="415"/>
      <c r="J82" s="179"/>
      <c r="K82" s="184"/>
      <c r="L82" s="185">
        <f t="shared" si="25"/>
        <v>0</v>
      </c>
      <c r="M82" s="705">
        <f t="shared" si="22"/>
        <v>0</v>
      </c>
    </row>
    <row r="83" spans="1:13" ht="30" customHeight="1">
      <c r="A83" s="464">
        <f t="shared" si="23"/>
        <v>70</v>
      </c>
      <c r="B83" s="376" t="s">
        <v>149</v>
      </c>
      <c r="C83" s="390">
        <v>1.5E-3</v>
      </c>
      <c r="D83" s="423">
        <f>VLOOKUP(B83,Summary!$B$30:$AK$475,5,FALSE)</f>
        <v>12</v>
      </c>
      <c r="E83" s="415"/>
      <c r="F83" s="446"/>
      <c r="G83" s="377"/>
      <c r="H83" s="417">
        <f t="shared" si="11"/>
        <v>12</v>
      </c>
      <c r="I83" s="415"/>
      <c r="J83" s="179" t="s">
        <v>395</v>
      </c>
      <c r="K83" s="184">
        <v>25</v>
      </c>
      <c r="L83" s="185">
        <f t="shared" si="25"/>
        <v>300</v>
      </c>
      <c r="M83" s="705">
        <f t="shared" si="22"/>
        <v>0.45</v>
      </c>
    </row>
    <row r="84" spans="1:13" ht="30" customHeight="1">
      <c r="A84" s="464">
        <f t="shared" si="23"/>
        <v>71</v>
      </c>
      <c r="B84" s="376" t="s">
        <v>130</v>
      </c>
      <c r="C84" s="390">
        <v>3.0000000000000001E-3</v>
      </c>
      <c r="D84" s="423">
        <f>VLOOKUP(B84,Summary!$B$30:$AK$475,5,FALSE)</f>
        <v>38</v>
      </c>
      <c r="E84" s="415"/>
      <c r="F84" s="446"/>
      <c r="G84" s="377"/>
      <c r="H84" s="417">
        <f t="shared" si="11"/>
        <v>38</v>
      </c>
      <c r="I84" s="415"/>
      <c r="J84" s="179" t="s">
        <v>64</v>
      </c>
      <c r="K84" s="184">
        <v>90</v>
      </c>
      <c r="L84" s="185">
        <f>+K84*H84</f>
        <v>3420</v>
      </c>
      <c r="M84" s="705">
        <f t="shared" si="22"/>
        <v>10.26</v>
      </c>
    </row>
    <row r="85" spans="1:13" ht="30" customHeight="1">
      <c r="A85" s="464">
        <f t="shared" si="23"/>
        <v>72</v>
      </c>
      <c r="B85" s="376" t="s">
        <v>245</v>
      </c>
      <c r="C85" s="390">
        <f>0.7/80</f>
        <v>8.7499999999999991E-3</v>
      </c>
      <c r="D85" s="423">
        <f>VLOOKUP(B85,Summary!$B$30:$AK$475,5,FALSE)</f>
        <v>10</v>
      </c>
      <c r="E85" s="415"/>
      <c r="F85" s="446"/>
      <c r="G85" s="377"/>
      <c r="H85" s="417">
        <f t="shared" si="11"/>
        <v>10</v>
      </c>
      <c r="I85" s="415"/>
      <c r="J85" s="179" t="s">
        <v>383</v>
      </c>
      <c r="K85" s="184">
        <v>80</v>
      </c>
      <c r="L85" s="185">
        <f>+K85*H85</f>
        <v>800</v>
      </c>
      <c r="M85" s="705">
        <f t="shared" si="22"/>
        <v>6.9999999999999991</v>
      </c>
    </row>
    <row r="86" spans="1:13" ht="30" customHeight="1">
      <c r="A86" s="464">
        <f t="shared" si="23"/>
        <v>73</v>
      </c>
      <c r="B86" s="376" t="s">
        <v>345</v>
      </c>
      <c r="C86" s="390">
        <v>6.7999999999999996E-3</v>
      </c>
      <c r="D86" s="423">
        <f>VLOOKUP(B86,Summary!$B$30:$AK$475,5,FALSE)</f>
        <v>3</v>
      </c>
      <c r="E86" s="415"/>
      <c r="F86" s="446"/>
      <c r="G86" s="377"/>
      <c r="H86" s="417">
        <f t="shared" si="11"/>
        <v>3</v>
      </c>
      <c r="I86" s="415"/>
      <c r="J86" s="179" t="s">
        <v>384</v>
      </c>
      <c r="K86" s="184">
        <v>90</v>
      </c>
      <c r="L86" s="185">
        <f>+K86*H86</f>
        <v>270</v>
      </c>
      <c r="M86" s="705">
        <f t="shared" ref="M86:M101" si="26">+L86*C86</f>
        <v>1.8359999999999999</v>
      </c>
    </row>
    <row r="87" spans="1:13" ht="30" customHeight="1">
      <c r="A87" s="464">
        <f t="shared" si="23"/>
        <v>74</v>
      </c>
      <c r="B87" s="376" t="s">
        <v>131</v>
      </c>
      <c r="C87" s="390">
        <f>0.27/38</f>
        <v>7.1052631578947369E-3</v>
      </c>
      <c r="D87" s="423">
        <f>VLOOKUP(B87,Summary!$B$30:$AK$475,5,FALSE)</f>
        <v>62</v>
      </c>
      <c r="E87" s="415"/>
      <c r="F87" s="446"/>
      <c r="G87" s="377"/>
      <c r="H87" s="417">
        <f t="shared" si="11"/>
        <v>62</v>
      </c>
      <c r="I87" s="415"/>
      <c r="J87" s="179" t="s">
        <v>376</v>
      </c>
      <c r="K87" s="184">
        <v>90</v>
      </c>
      <c r="L87" s="185">
        <f t="shared" ref="L87:L101" si="27">+K87*H87</f>
        <v>5580</v>
      </c>
      <c r="M87" s="705">
        <f t="shared" si="26"/>
        <v>39.647368421052633</v>
      </c>
    </row>
    <row r="88" spans="1:13" ht="30" customHeight="1">
      <c r="A88" s="464">
        <f t="shared" si="23"/>
        <v>75</v>
      </c>
      <c r="B88" s="376" t="s">
        <v>238</v>
      </c>
      <c r="C88" s="390">
        <v>7.1052631578947369E-3</v>
      </c>
      <c r="D88" s="423">
        <f>VLOOKUP(B88,Summary!$B$30:$AK$475,5,FALSE)</f>
        <v>21</v>
      </c>
      <c r="E88" s="415"/>
      <c r="F88" s="446"/>
      <c r="G88" s="377"/>
      <c r="H88" s="417">
        <f t="shared" si="11"/>
        <v>21</v>
      </c>
      <c r="I88" s="415"/>
      <c r="J88" s="179" t="s">
        <v>390</v>
      </c>
      <c r="K88" s="184">
        <v>30</v>
      </c>
      <c r="L88" s="185">
        <f t="shared" si="27"/>
        <v>630</v>
      </c>
      <c r="M88" s="705">
        <f t="shared" si="26"/>
        <v>4.4763157894736842</v>
      </c>
    </row>
    <row r="89" spans="1:13" ht="30" customHeight="1">
      <c r="A89" s="464">
        <f t="shared" si="23"/>
        <v>76</v>
      </c>
      <c r="B89" s="376" t="s">
        <v>132</v>
      </c>
      <c r="C89" s="390">
        <v>1.24E-2</v>
      </c>
      <c r="D89" s="423">
        <f>VLOOKUP(B89,Summary!$B$30:$AK$475,5,FALSE)</f>
        <v>25</v>
      </c>
      <c r="E89" s="415"/>
      <c r="F89" s="446"/>
      <c r="G89" s="377"/>
      <c r="H89" s="417">
        <f t="shared" si="11"/>
        <v>25</v>
      </c>
      <c r="I89" s="415"/>
      <c r="J89" s="179" t="s">
        <v>388</v>
      </c>
      <c r="K89" s="184">
        <v>30</v>
      </c>
      <c r="L89" s="185">
        <f t="shared" si="27"/>
        <v>750</v>
      </c>
      <c r="M89" s="705">
        <f t="shared" si="26"/>
        <v>9.2999999999999989</v>
      </c>
    </row>
    <row r="90" spans="1:13" ht="30" customHeight="1">
      <c r="A90" s="464">
        <f t="shared" si="23"/>
        <v>77</v>
      </c>
      <c r="B90" s="376" t="s">
        <v>133</v>
      </c>
      <c r="C90" s="390">
        <v>1.14E-2</v>
      </c>
      <c r="D90" s="423">
        <f>VLOOKUP(B90,Summary!$B$30:$AK$475,5,FALSE)</f>
        <v>30</v>
      </c>
      <c r="E90" s="415"/>
      <c r="F90" s="446"/>
      <c r="G90" s="377"/>
      <c r="H90" s="417">
        <f t="shared" si="11"/>
        <v>30</v>
      </c>
      <c r="I90" s="415"/>
      <c r="J90" s="179" t="s">
        <v>389</v>
      </c>
      <c r="K90" s="184">
        <v>150</v>
      </c>
      <c r="L90" s="185">
        <f t="shared" si="27"/>
        <v>4500</v>
      </c>
      <c r="M90" s="705">
        <f t="shared" si="26"/>
        <v>51.300000000000004</v>
      </c>
    </row>
    <row r="91" spans="1:13" ht="30" customHeight="1">
      <c r="A91" s="464">
        <f t="shared" si="23"/>
        <v>78</v>
      </c>
      <c r="B91" s="376" t="s">
        <v>134</v>
      </c>
      <c r="C91" s="390">
        <f>0.7/65</f>
        <v>1.0769230769230769E-2</v>
      </c>
      <c r="D91" s="423">
        <f>VLOOKUP(B91,Summary!$B$30:$AK$475,5,FALSE)</f>
        <v>13</v>
      </c>
      <c r="E91" s="415"/>
      <c r="F91" s="446"/>
      <c r="G91" s="377"/>
      <c r="H91" s="417">
        <f t="shared" si="11"/>
        <v>13</v>
      </c>
      <c r="I91" s="415"/>
      <c r="J91" s="179" t="s">
        <v>390</v>
      </c>
      <c r="K91" s="184">
        <v>65</v>
      </c>
      <c r="L91" s="185">
        <f t="shared" si="27"/>
        <v>845</v>
      </c>
      <c r="M91" s="705">
        <f t="shared" si="26"/>
        <v>9.1</v>
      </c>
    </row>
    <row r="92" spans="1:13" ht="30" customHeight="1">
      <c r="A92" s="464">
        <f t="shared" si="23"/>
        <v>79</v>
      </c>
      <c r="B92" s="376" t="s">
        <v>246</v>
      </c>
      <c r="C92" s="390">
        <f>0.27/38</f>
        <v>7.1052631578947369E-3</v>
      </c>
      <c r="D92" s="423">
        <f>VLOOKUP(B92,Summary!$B$30:$AK$475,5,FALSE)</f>
        <v>2</v>
      </c>
      <c r="E92" s="415"/>
      <c r="F92" s="446"/>
      <c r="G92" s="377"/>
      <c r="H92" s="417">
        <f t="shared" si="11"/>
        <v>2</v>
      </c>
      <c r="I92" s="415"/>
      <c r="J92" s="179" t="s">
        <v>378</v>
      </c>
      <c r="K92" s="184">
        <v>38</v>
      </c>
      <c r="L92" s="185">
        <f t="shared" si="27"/>
        <v>76</v>
      </c>
      <c r="M92" s="705">
        <f t="shared" si="26"/>
        <v>0.54</v>
      </c>
    </row>
    <row r="93" spans="1:13" ht="30" customHeight="1">
      <c r="A93" s="464">
        <f t="shared" si="23"/>
        <v>80</v>
      </c>
      <c r="B93" s="376" t="s">
        <v>156</v>
      </c>
      <c r="C93" s="390">
        <f>0.13/30</f>
        <v>4.3333333333333331E-3</v>
      </c>
      <c r="D93" s="423">
        <f>VLOOKUP(B93,Summary!$B$30:$AK$475,5,FALSE)</f>
        <v>72</v>
      </c>
      <c r="E93" s="415"/>
      <c r="F93" s="446"/>
      <c r="G93" s="377"/>
      <c r="H93" s="417">
        <f t="shared" si="11"/>
        <v>72</v>
      </c>
      <c r="I93" s="415"/>
      <c r="J93" s="179" t="s">
        <v>396</v>
      </c>
      <c r="K93" s="184">
        <v>30</v>
      </c>
      <c r="L93" s="185">
        <f t="shared" si="27"/>
        <v>2160</v>
      </c>
      <c r="M93" s="705">
        <f t="shared" si="26"/>
        <v>9.36</v>
      </c>
    </row>
    <row r="94" spans="1:13" ht="30" customHeight="1">
      <c r="A94" s="464">
        <f t="shared" si="23"/>
        <v>81</v>
      </c>
      <c r="B94" s="376" t="s">
        <v>247</v>
      </c>
      <c r="C94" s="388">
        <f>0.28/30</f>
        <v>9.3333333333333341E-3</v>
      </c>
      <c r="D94" s="423">
        <f>VLOOKUP(B94,Summary!$B$30:$AK$475,5,FALSE)</f>
        <v>9</v>
      </c>
      <c r="E94" s="415"/>
      <c r="F94" s="446"/>
      <c r="G94" s="377"/>
      <c r="H94" s="417">
        <f t="shared" si="11"/>
        <v>9</v>
      </c>
      <c r="I94" s="415"/>
      <c r="J94" s="179"/>
      <c r="K94" s="184"/>
      <c r="L94" s="185">
        <f t="shared" si="27"/>
        <v>0</v>
      </c>
      <c r="M94" s="705">
        <f t="shared" si="26"/>
        <v>0</v>
      </c>
    </row>
    <row r="95" spans="1:13" ht="30" customHeight="1">
      <c r="A95" s="464">
        <f t="shared" si="23"/>
        <v>82</v>
      </c>
      <c r="B95" s="376" t="s">
        <v>248</v>
      </c>
      <c r="C95" s="390">
        <v>4.3E-3</v>
      </c>
      <c r="D95" s="423">
        <f>VLOOKUP(B95,Summary!$B$30:$AK$475,5,FALSE)</f>
        <v>5</v>
      </c>
      <c r="E95" s="415"/>
      <c r="F95" s="446"/>
      <c r="G95" s="377"/>
      <c r="H95" s="417">
        <f t="shared" si="11"/>
        <v>5</v>
      </c>
      <c r="I95" s="415"/>
      <c r="J95" s="179" t="s">
        <v>396</v>
      </c>
      <c r="K95" s="184">
        <v>30</v>
      </c>
      <c r="L95" s="185">
        <f t="shared" si="27"/>
        <v>150</v>
      </c>
      <c r="M95" s="705">
        <f t="shared" si="26"/>
        <v>0.64500000000000002</v>
      </c>
    </row>
    <row r="96" spans="1:13" ht="30" customHeight="1">
      <c r="A96" s="464">
        <f t="shared" si="23"/>
        <v>83</v>
      </c>
      <c r="B96" s="376" t="s">
        <v>249</v>
      </c>
      <c r="C96" s="390">
        <v>1.24E-2</v>
      </c>
      <c r="D96" s="423">
        <f>VLOOKUP(B96,Summary!$B$30:$AK$475,5,FALSE)</f>
        <v>0</v>
      </c>
      <c r="E96" s="415"/>
      <c r="F96" s="446"/>
      <c r="G96" s="377"/>
      <c r="H96" s="417">
        <f t="shared" si="11"/>
        <v>0</v>
      </c>
      <c r="I96" s="415"/>
      <c r="J96" s="179" t="s">
        <v>388</v>
      </c>
      <c r="K96" s="184">
        <v>38</v>
      </c>
      <c r="L96" s="185">
        <f t="shared" si="27"/>
        <v>0</v>
      </c>
      <c r="M96" s="705">
        <f t="shared" si="26"/>
        <v>0</v>
      </c>
    </row>
    <row r="97" spans="1:13" ht="30" customHeight="1">
      <c r="A97" s="464">
        <f t="shared" si="23"/>
        <v>84</v>
      </c>
      <c r="B97" s="376" t="s">
        <v>250</v>
      </c>
      <c r="C97" s="390">
        <v>1.24E-2</v>
      </c>
      <c r="D97" s="423">
        <f>VLOOKUP(B97,Summary!$B$30:$AK$475,5,FALSE)</f>
        <v>6</v>
      </c>
      <c r="E97" s="415"/>
      <c r="F97" s="446"/>
      <c r="G97" s="377"/>
      <c r="H97" s="417">
        <f t="shared" si="11"/>
        <v>6</v>
      </c>
      <c r="I97" s="415"/>
      <c r="J97" s="179" t="s">
        <v>388</v>
      </c>
      <c r="K97" s="184">
        <v>30</v>
      </c>
      <c r="L97" s="185">
        <f t="shared" si="27"/>
        <v>180</v>
      </c>
      <c r="M97" s="705">
        <f t="shared" si="26"/>
        <v>2.2319999999999998</v>
      </c>
    </row>
    <row r="98" spans="1:13" ht="30" customHeight="1">
      <c r="A98" s="464">
        <f t="shared" si="23"/>
        <v>85</v>
      </c>
      <c r="B98" s="376" t="s">
        <v>251</v>
      </c>
      <c r="C98" s="390">
        <f>0.32/30</f>
        <v>1.0666666666666666E-2</v>
      </c>
      <c r="D98" s="423">
        <f>VLOOKUP(B98,Summary!$B$30:$AK$475,5,FALSE)</f>
        <v>11</v>
      </c>
      <c r="E98" s="415"/>
      <c r="F98" s="446"/>
      <c r="G98" s="377"/>
      <c r="H98" s="417">
        <f t="shared" si="11"/>
        <v>11</v>
      </c>
      <c r="I98" s="415"/>
      <c r="J98" s="179" t="s">
        <v>396</v>
      </c>
      <c r="K98" s="184">
        <v>30</v>
      </c>
      <c r="L98" s="185">
        <f t="shared" si="27"/>
        <v>330</v>
      </c>
      <c r="M98" s="705">
        <f t="shared" si="26"/>
        <v>3.52</v>
      </c>
    </row>
    <row r="99" spans="1:13" ht="30" customHeight="1">
      <c r="A99" s="464">
        <f t="shared" si="23"/>
        <v>86</v>
      </c>
      <c r="B99" s="376" t="s">
        <v>254</v>
      </c>
      <c r="C99" s="390">
        <f>0.2/30</f>
        <v>6.6666666666666671E-3</v>
      </c>
      <c r="D99" s="423">
        <f>VLOOKUP(B99,Summary!$B$30:$AK$475,5,FALSE)</f>
        <v>0</v>
      </c>
      <c r="E99" s="415"/>
      <c r="F99" s="446"/>
      <c r="G99" s="377"/>
      <c r="H99" s="417">
        <f t="shared" si="11"/>
        <v>0</v>
      </c>
      <c r="I99" s="415"/>
      <c r="J99" s="179"/>
      <c r="K99" s="184"/>
      <c r="L99" s="185">
        <f t="shared" si="27"/>
        <v>0</v>
      </c>
      <c r="M99" s="705">
        <f t="shared" si="26"/>
        <v>0</v>
      </c>
    </row>
    <row r="100" spans="1:13" ht="30" customHeight="1">
      <c r="A100" s="464">
        <f t="shared" si="23"/>
        <v>87</v>
      </c>
      <c r="B100" s="376" t="s">
        <v>157</v>
      </c>
      <c r="C100" s="390">
        <f>0.2/30</f>
        <v>6.6666666666666671E-3</v>
      </c>
      <c r="D100" s="423">
        <f>VLOOKUP(B100,Summary!$B$30:$AK$475,5,FALSE)</f>
        <v>23</v>
      </c>
      <c r="E100" s="415"/>
      <c r="F100" s="446"/>
      <c r="G100" s="377"/>
      <c r="H100" s="417">
        <f t="shared" si="11"/>
        <v>23</v>
      </c>
      <c r="I100" s="415"/>
      <c r="J100" s="179" t="s">
        <v>396</v>
      </c>
      <c r="K100" s="184">
        <v>30</v>
      </c>
      <c r="L100" s="185">
        <f t="shared" si="27"/>
        <v>690</v>
      </c>
      <c r="M100" s="705">
        <f t="shared" si="26"/>
        <v>4.6000000000000005</v>
      </c>
    </row>
    <row r="101" spans="1:13" ht="30" customHeight="1">
      <c r="A101" s="464">
        <f t="shared" si="23"/>
        <v>88</v>
      </c>
      <c r="B101" s="376" t="s">
        <v>255</v>
      </c>
      <c r="C101" s="390">
        <f>0.2/30</f>
        <v>6.6666666666666671E-3</v>
      </c>
      <c r="D101" s="423">
        <f>VLOOKUP(B101,Summary!$B$30:$AK$475,5,FALSE)</f>
        <v>23</v>
      </c>
      <c r="E101" s="415"/>
      <c r="F101" s="446"/>
      <c r="G101" s="377"/>
      <c r="H101" s="417">
        <f t="shared" si="11"/>
        <v>23</v>
      </c>
      <c r="I101" s="415"/>
      <c r="J101" s="179" t="s">
        <v>378</v>
      </c>
      <c r="K101" s="184">
        <v>38</v>
      </c>
      <c r="L101" s="185">
        <f t="shared" si="27"/>
        <v>874</v>
      </c>
      <c r="M101" s="705">
        <f t="shared" si="26"/>
        <v>5.8266666666666671</v>
      </c>
    </row>
    <row r="102" spans="1:13" ht="30" customHeight="1">
      <c r="A102" s="464">
        <f t="shared" si="23"/>
        <v>89</v>
      </c>
      <c r="B102" s="454" t="s">
        <v>256</v>
      </c>
      <c r="C102" s="388">
        <v>9.1000000000000004E-3</v>
      </c>
      <c r="D102" s="423">
        <f>VLOOKUP(B102,Summary!$B$30:$AK$475,5,FALSE)</f>
        <v>7</v>
      </c>
      <c r="E102" s="415"/>
      <c r="F102" s="446"/>
      <c r="G102" s="377"/>
      <c r="H102" s="417">
        <f t="shared" si="11"/>
        <v>7</v>
      </c>
      <c r="I102" s="415"/>
      <c r="J102" s="179" t="s">
        <v>382</v>
      </c>
      <c r="K102" s="184">
        <v>30</v>
      </c>
      <c r="L102" s="185">
        <v>1770</v>
      </c>
      <c r="M102" s="705">
        <v>16.106999999999999</v>
      </c>
    </row>
    <row r="103" spans="1:13" ht="30" customHeight="1">
      <c r="A103" s="464">
        <f t="shared" si="23"/>
        <v>90</v>
      </c>
      <c r="B103" s="454" t="s">
        <v>257</v>
      </c>
      <c r="C103" s="390">
        <f>0.2/30</f>
        <v>6.6666666666666671E-3</v>
      </c>
      <c r="D103" s="423">
        <f>VLOOKUP(B103,Summary!$B$30:$AK$475,5,FALSE)</f>
        <v>2</v>
      </c>
      <c r="E103" s="415"/>
      <c r="F103" s="446"/>
      <c r="G103" s="377"/>
      <c r="H103" s="417">
        <f t="shared" si="11"/>
        <v>2</v>
      </c>
      <c r="I103" s="415"/>
      <c r="J103" s="179" t="s">
        <v>378</v>
      </c>
      <c r="K103" s="184">
        <v>38</v>
      </c>
      <c r="L103" s="185">
        <f t="shared" ref="L103:L109" si="28">+K103*H103</f>
        <v>76</v>
      </c>
      <c r="M103" s="705">
        <f t="shared" ref="M103:M109" si="29">+L103*C103</f>
        <v>0.50666666666666671</v>
      </c>
    </row>
    <row r="104" spans="1:13" ht="30" customHeight="1">
      <c r="A104" s="464">
        <f t="shared" si="23"/>
        <v>91</v>
      </c>
      <c r="B104" s="454" t="s">
        <v>259</v>
      </c>
      <c r="C104" s="390">
        <f>0.32/30</f>
        <v>1.0666666666666666E-2</v>
      </c>
      <c r="D104" s="423">
        <f>VLOOKUP(B104,Summary!$B$30:$AK$475,5,FALSE)</f>
        <v>10</v>
      </c>
      <c r="E104" s="415"/>
      <c r="F104" s="446"/>
      <c r="G104" s="377"/>
      <c r="H104" s="417">
        <f t="shared" si="11"/>
        <v>10</v>
      </c>
      <c r="I104" s="415"/>
      <c r="J104" s="179" t="s">
        <v>396</v>
      </c>
      <c r="K104" s="184">
        <v>30</v>
      </c>
      <c r="L104" s="185">
        <f t="shared" si="28"/>
        <v>300</v>
      </c>
      <c r="M104" s="705">
        <f t="shared" si="29"/>
        <v>3.1999999999999997</v>
      </c>
    </row>
    <row r="105" spans="1:13" ht="30" customHeight="1">
      <c r="A105" s="464">
        <f t="shared" si="23"/>
        <v>92</v>
      </c>
      <c r="B105" s="454" t="s">
        <v>260</v>
      </c>
      <c r="C105" s="390">
        <v>1.24E-2</v>
      </c>
      <c r="D105" s="423">
        <f>VLOOKUP(B105,Summary!$B$30:$AK$475,5,FALSE)</f>
        <v>2</v>
      </c>
      <c r="E105" s="415"/>
      <c r="F105" s="446"/>
      <c r="G105" s="377"/>
      <c r="H105" s="417">
        <f t="shared" si="11"/>
        <v>2</v>
      </c>
      <c r="I105" s="415"/>
      <c r="J105" s="179" t="s">
        <v>388</v>
      </c>
      <c r="K105" s="184">
        <v>30</v>
      </c>
      <c r="L105" s="185">
        <f t="shared" si="28"/>
        <v>60</v>
      </c>
      <c r="M105" s="705">
        <f t="shared" si="29"/>
        <v>0.74399999999999999</v>
      </c>
    </row>
    <row r="106" spans="1:13" ht="30" customHeight="1">
      <c r="A106" s="464">
        <f t="shared" si="23"/>
        <v>93</v>
      </c>
      <c r="B106" s="454" t="s">
        <v>261</v>
      </c>
      <c r="C106" s="390">
        <v>1.24E-2</v>
      </c>
      <c r="D106" s="423">
        <f>VLOOKUP(B106,Summary!$B$30:$AK$475,5,FALSE)</f>
        <v>3</v>
      </c>
      <c r="E106" s="415"/>
      <c r="F106" s="446"/>
      <c r="G106" s="377"/>
      <c r="H106" s="417">
        <f t="shared" ref="H106:H109" si="30">+G106+D106</f>
        <v>3</v>
      </c>
      <c r="I106" s="415"/>
      <c r="J106" s="179" t="s">
        <v>388</v>
      </c>
      <c r="K106" s="184">
        <v>30</v>
      </c>
      <c r="L106" s="185">
        <f t="shared" si="28"/>
        <v>90</v>
      </c>
      <c r="M106" s="705">
        <f t="shared" si="29"/>
        <v>1.1159999999999999</v>
      </c>
    </row>
    <row r="107" spans="1:13" ht="30" customHeight="1">
      <c r="A107" s="464">
        <f t="shared" si="23"/>
        <v>94</v>
      </c>
      <c r="B107" s="454" t="s">
        <v>158</v>
      </c>
      <c r="C107" s="390">
        <v>6.3E-3</v>
      </c>
      <c r="D107" s="423">
        <f>VLOOKUP(B107,Summary!$B$30:$AK$475,5,FALSE)</f>
        <v>5</v>
      </c>
      <c r="E107" s="415"/>
      <c r="F107" s="446"/>
      <c r="G107" s="377"/>
      <c r="H107" s="417">
        <f t="shared" si="30"/>
        <v>5</v>
      </c>
      <c r="I107" s="415"/>
      <c r="J107" s="179" t="s">
        <v>391</v>
      </c>
      <c r="K107" s="184">
        <v>30</v>
      </c>
      <c r="L107" s="185">
        <f t="shared" si="28"/>
        <v>150</v>
      </c>
      <c r="M107" s="705">
        <f t="shared" si="29"/>
        <v>0.94500000000000006</v>
      </c>
    </row>
    <row r="108" spans="1:13" ht="30" customHeight="1">
      <c r="A108" s="464">
        <f t="shared" si="23"/>
        <v>95</v>
      </c>
      <c r="B108" s="454" t="s">
        <v>262</v>
      </c>
      <c r="C108" s="390">
        <v>6.3E-3</v>
      </c>
      <c r="D108" s="423">
        <f>VLOOKUP(B108,Summary!$B$30:$AK$475,5,FALSE)</f>
        <v>1</v>
      </c>
      <c r="E108" s="415"/>
      <c r="F108" s="446"/>
      <c r="G108" s="377"/>
      <c r="H108" s="417">
        <f t="shared" si="30"/>
        <v>1</v>
      </c>
      <c r="I108" s="415"/>
      <c r="J108" s="179" t="s">
        <v>391</v>
      </c>
      <c r="K108" s="184">
        <v>30</v>
      </c>
      <c r="L108" s="185">
        <f t="shared" si="28"/>
        <v>30</v>
      </c>
      <c r="M108" s="705">
        <f t="shared" si="29"/>
        <v>0.189</v>
      </c>
    </row>
    <row r="109" spans="1:13" ht="30" customHeight="1" thickBot="1">
      <c r="A109" s="465">
        <f t="shared" si="23"/>
        <v>96</v>
      </c>
      <c r="B109" s="455" t="s">
        <v>263</v>
      </c>
      <c r="C109" s="466">
        <v>6.3E-3</v>
      </c>
      <c r="D109" s="467">
        <f>VLOOKUP(B109,Summary!$B$30:$AK$475,5,FALSE)</f>
        <v>3</v>
      </c>
      <c r="E109" s="468"/>
      <c r="F109" s="469"/>
      <c r="G109" s="378"/>
      <c r="H109" s="470">
        <f t="shared" si="30"/>
        <v>3</v>
      </c>
      <c r="I109" s="468"/>
      <c r="J109" s="471" t="s">
        <v>391</v>
      </c>
      <c r="K109" s="472">
        <v>30</v>
      </c>
      <c r="L109" s="473">
        <f t="shared" si="28"/>
        <v>90</v>
      </c>
      <c r="M109" s="707">
        <f t="shared" si="29"/>
        <v>0.56699999999999995</v>
      </c>
    </row>
    <row r="110" spans="1:13" ht="30" customHeight="1">
      <c r="A110" s="711">
        <f>+A109+1</f>
        <v>97</v>
      </c>
      <c r="B110" s="55" t="s">
        <v>598</v>
      </c>
      <c r="C110" s="708">
        <v>3.0000000000000001E-3</v>
      </c>
      <c r="D110" s="423">
        <f>SUMIF('LOK LOK '!$C$12:$C$30,'SAUCE USAGE'!B110,'LOK LOK '!$E$12:$E$30)</f>
        <v>13</v>
      </c>
      <c r="E110" s="415"/>
      <c r="F110" s="446"/>
      <c r="G110" s="377"/>
      <c r="H110" s="417">
        <f>+G110+D110</f>
        <v>13</v>
      </c>
      <c r="J110" s="179" t="s">
        <v>64</v>
      </c>
      <c r="K110" s="184">
        <v>90</v>
      </c>
      <c r="L110" s="185">
        <f>+K110*H110</f>
        <v>1170</v>
      </c>
      <c r="M110" s="705">
        <f t="shared" ref="M110:M128" si="31">+L110*C110</f>
        <v>3.5100000000000002</v>
      </c>
    </row>
    <row r="111" spans="1:13" ht="30" customHeight="1">
      <c r="A111" s="712">
        <f t="shared" ref="A111:A128" si="32">+A110+1</f>
        <v>98</v>
      </c>
      <c r="B111" s="55" t="s">
        <v>537</v>
      </c>
      <c r="C111" s="390">
        <f>0.7/80</f>
        <v>8.7499999999999991E-3</v>
      </c>
      <c r="D111" s="423">
        <f>SUMIF('LOK LOK '!$C$12:$C$30,'SAUCE USAGE'!B111,'LOK LOK '!$E$12:$E$30)</f>
        <v>1</v>
      </c>
      <c r="E111" s="415"/>
      <c r="F111" s="446"/>
      <c r="G111" s="377"/>
      <c r="H111" s="417">
        <f t="shared" ref="H111:H113" si="33">+G111+D111</f>
        <v>1</v>
      </c>
      <c r="J111" s="179" t="s">
        <v>383</v>
      </c>
      <c r="K111" s="184">
        <v>80</v>
      </c>
      <c r="L111" s="185">
        <f>+K111*H111</f>
        <v>80</v>
      </c>
      <c r="M111" s="705">
        <f t="shared" si="31"/>
        <v>0.7</v>
      </c>
    </row>
    <row r="112" spans="1:13" ht="30" customHeight="1">
      <c r="A112" s="712">
        <f t="shared" si="32"/>
        <v>99</v>
      </c>
      <c r="B112" s="55" t="s">
        <v>538</v>
      </c>
      <c r="C112" s="390">
        <v>6.7999999999999996E-3</v>
      </c>
      <c r="D112" s="423">
        <f>SUMIF('LOK LOK '!$C$12:$C$30,'SAUCE USAGE'!B112,'LOK LOK '!$E$12:$E$30)</f>
        <v>10</v>
      </c>
      <c r="E112" s="415"/>
      <c r="F112" s="446"/>
      <c r="G112" s="377"/>
      <c r="H112" s="417">
        <f t="shared" si="33"/>
        <v>10</v>
      </c>
      <c r="J112" s="179" t="s">
        <v>384</v>
      </c>
      <c r="K112" s="184">
        <v>90</v>
      </c>
      <c r="L112" s="185">
        <f>+K112*H112</f>
        <v>900</v>
      </c>
      <c r="M112" s="705">
        <f t="shared" si="31"/>
        <v>6.1199999999999992</v>
      </c>
    </row>
    <row r="113" spans="1:13" ht="30" customHeight="1" thickBot="1">
      <c r="A113" s="712">
        <f t="shared" si="32"/>
        <v>100</v>
      </c>
      <c r="B113" s="55" t="s">
        <v>599</v>
      </c>
      <c r="C113" s="390">
        <v>7.1052631578947369E-3</v>
      </c>
      <c r="D113" s="467">
        <f>SUMIF('LOK LOK '!$C$12:$C$30,'SAUCE USAGE'!B113,'LOK LOK '!$E$12:$E$30)</f>
        <v>7</v>
      </c>
      <c r="E113" s="468"/>
      <c r="F113" s="469"/>
      <c r="G113" s="378"/>
      <c r="H113" s="470">
        <f t="shared" si="33"/>
        <v>7</v>
      </c>
      <c r="J113" s="179" t="s">
        <v>376</v>
      </c>
      <c r="K113" s="184">
        <v>90</v>
      </c>
      <c r="L113" s="185">
        <f t="shared" ref="L113:L116" si="34">+K113*H113</f>
        <v>630</v>
      </c>
      <c r="M113" s="705">
        <f t="shared" si="31"/>
        <v>4.4763157894736842</v>
      </c>
    </row>
    <row r="114" spans="1:13" ht="30" customHeight="1" thickBot="1">
      <c r="A114" s="712">
        <f t="shared" si="32"/>
        <v>101</v>
      </c>
      <c r="B114" s="55" t="s">
        <v>600</v>
      </c>
      <c r="C114" s="390">
        <v>1.24E-2</v>
      </c>
      <c r="D114" s="467">
        <f>SUMIF('LOK LOK '!$C$12:$C$30,'SAUCE USAGE'!B114,'LOK LOK '!$E$12:$E$30)</f>
        <v>1</v>
      </c>
      <c r="E114" s="468"/>
      <c r="F114" s="469"/>
      <c r="G114" s="378"/>
      <c r="H114" s="470">
        <f t="shared" ref="H114:H116" si="35">+G114+D114</f>
        <v>1</v>
      </c>
      <c r="J114" s="179" t="s">
        <v>390</v>
      </c>
      <c r="K114" s="184">
        <v>30</v>
      </c>
      <c r="L114" s="185">
        <f t="shared" si="34"/>
        <v>30</v>
      </c>
      <c r="M114" s="705">
        <f t="shared" si="31"/>
        <v>0.372</v>
      </c>
    </row>
    <row r="115" spans="1:13" ht="30" customHeight="1">
      <c r="A115" s="712">
        <f t="shared" si="32"/>
        <v>102</v>
      </c>
      <c r="B115" s="55" t="s">
        <v>601</v>
      </c>
      <c r="C115" s="390">
        <v>1.14E-2</v>
      </c>
      <c r="D115" s="423">
        <f>SUMIF('LOK LOK '!$C$12:$C$30,'SAUCE USAGE'!B115,'LOK LOK '!$E$12:$E$30)</f>
        <v>2</v>
      </c>
      <c r="E115" s="415"/>
      <c r="F115" s="446"/>
      <c r="G115" s="377"/>
      <c r="H115" s="417">
        <f t="shared" si="35"/>
        <v>2</v>
      </c>
      <c r="J115" s="179" t="s">
        <v>389</v>
      </c>
      <c r="K115" s="184">
        <v>150</v>
      </c>
      <c r="L115" s="185">
        <f t="shared" si="34"/>
        <v>300</v>
      </c>
      <c r="M115" s="705">
        <f t="shared" si="31"/>
        <v>3.42</v>
      </c>
    </row>
    <row r="116" spans="1:13" ht="30" customHeight="1">
      <c r="A116" s="712">
        <f t="shared" si="32"/>
        <v>103</v>
      </c>
      <c r="B116" s="55" t="s">
        <v>602</v>
      </c>
      <c r="C116" s="390">
        <f>0.7/65</f>
        <v>1.0769230769230769E-2</v>
      </c>
      <c r="D116" s="423">
        <f>SUMIF('LOK LOK '!$C$12:$C$30,'SAUCE USAGE'!B116,'LOK LOK '!$E$12:$E$30)</f>
        <v>4</v>
      </c>
      <c r="E116" s="415"/>
      <c r="F116" s="446"/>
      <c r="G116" s="377"/>
      <c r="H116" s="417">
        <f t="shared" si="35"/>
        <v>4</v>
      </c>
      <c r="J116" s="179" t="s">
        <v>390</v>
      </c>
      <c r="K116" s="184">
        <v>65</v>
      </c>
      <c r="L116" s="185">
        <f t="shared" si="34"/>
        <v>260</v>
      </c>
      <c r="M116" s="705">
        <f t="shared" si="31"/>
        <v>2.8</v>
      </c>
    </row>
    <row r="117" spans="1:13" ht="30" customHeight="1">
      <c r="A117" s="712">
        <f t="shared" si="32"/>
        <v>104</v>
      </c>
      <c r="B117" s="55" t="s">
        <v>539</v>
      </c>
      <c r="C117" s="709">
        <v>7.1052631578947369E-3</v>
      </c>
      <c r="D117" s="423">
        <f>SUMIF('LOK LOK '!$C$12:$C$30,'SAUCE USAGE'!B117,'LOK LOK '!$E$12:$E$30)</f>
        <v>4</v>
      </c>
      <c r="E117" s="415"/>
      <c r="F117" s="446"/>
      <c r="G117" s="377"/>
      <c r="H117" s="417">
        <f t="shared" ref="H117:H125" si="36">+G117+D117</f>
        <v>4</v>
      </c>
      <c r="J117" s="449" t="s">
        <v>378</v>
      </c>
      <c r="K117" s="184">
        <v>75</v>
      </c>
      <c r="L117" s="185">
        <f>+K117*H117</f>
        <v>300</v>
      </c>
      <c r="M117" s="705">
        <f t="shared" si="31"/>
        <v>2.1315789473684212</v>
      </c>
    </row>
    <row r="118" spans="1:13" ht="30" customHeight="1">
      <c r="A118" s="712">
        <f t="shared" si="32"/>
        <v>105</v>
      </c>
      <c r="B118" s="55" t="s">
        <v>540</v>
      </c>
      <c r="C118" s="709">
        <v>2E-3</v>
      </c>
      <c r="D118" s="423">
        <f>SUMIF('LOK LOK '!$C$12:$C$30,'SAUCE USAGE'!B118,'LOK LOK '!$E$12:$E$30)</f>
        <v>5</v>
      </c>
      <c r="E118" s="415"/>
      <c r="F118" s="446"/>
      <c r="G118" s="377"/>
      <c r="H118" s="417">
        <f t="shared" si="36"/>
        <v>5</v>
      </c>
      <c r="J118" s="196" t="s">
        <v>333</v>
      </c>
      <c r="K118" s="184">
        <v>80</v>
      </c>
      <c r="L118" s="185">
        <f t="shared" ref="L118" si="37">+K118*H118</f>
        <v>400</v>
      </c>
      <c r="M118" s="705">
        <f t="shared" si="31"/>
        <v>0.8</v>
      </c>
    </row>
    <row r="119" spans="1:13" ht="30" customHeight="1">
      <c r="A119" s="712">
        <f t="shared" si="32"/>
        <v>106</v>
      </c>
      <c r="B119" s="55" t="s">
        <v>541</v>
      </c>
      <c r="C119" s="709">
        <v>1.5E-3</v>
      </c>
      <c r="D119" s="423">
        <f>SUMIF('LOK LOK '!$C$12:$C$30,'SAUCE USAGE'!B119,'LOK LOK '!$E$12:$E$30)</f>
        <v>1</v>
      </c>
      <c r="E119" s="415"/>
      <c r="F119" s="446"/>
      <c r="G119" s="377"/>
      <c r="H119" s="417">
        <f t="shared" si="36"/>
        <v>1</v>
      </c>
      <c r="J119" s="196" t="s">
        <v>379</v>
      </c>
      <c r="K119" s="184">
        <v>200</v>
      </c>
      <c r="L119" s="185">
        <f>+K119*H120</f>
        <v>1600</v>
      </c>
      <c r="M119" s="705">
        <f t="shared" si="31"/>
        <v>2.4</v>
      </c>
    </row>
    <row r="120" spans="1:13" ht="30" customHeight="1">
      <c r="A120" s="712">
        <f t="shared" si="32"/>
        <v>107</v>
      </c>
      <c r="B120" s="55" t="s">
        <v>542</v>
      </c>
      <c r="C120" s="709">
        <v>1.9E-3</v>
      </c>
      <c r="D120" s="423">
        <f>SUMIF('LOK LOK '!$C$12:$C$30,'SAUCE USAGE'!B120,'LOK LOK '!$E$12:$E$30)</f>
        <v>8</v>
      </c>
      <c r="E120" s="415"/>
      <c r="F120" s="446"/>
      <c r="G120" s="377"/>
      <c r="H120" s="417">
        <f t="shared" si="36"/>
        <v>8</v>
      </c>
      <c r="J120" s="431" t="s">
        <v>380</v>
      </c>
      <c r="K120" s="184">
        <v>75</v>
      </c>
      <c r="L120" s="185">
        <f>+K120*H121</f>
        <v>525</v>
      </c>
      <c r="M120" s="705">
        <f t="shared" si="31"/>
        <v>0.99750000000000005</v>
      </c>
    </row>
    <row r="121" spans="1:13" ht="30" customHeight="1">
      <c r="A121" s="712">
        <f t="shared" si="32"/>
        <v>108</v>
      </c>
      <c r="B121" s="55" t="s">
        <v>543</v>
      </c>
      <c r="C121" s="709">
        <v>5.8999999999999999E-3</v>
      </c>
      <c r="D121" s="423">
        <f>SUMIF('LOK LOK '!$C$12:$C$30,'SAUCE USAGE'!B121,'LOK LOK '!$E$12:$E$30)</f>
        <v>7</v>
      </c>
      <c r="E121" s="415"/>
      <c r="F121" s="446"/>
      <c r="G121" s="377"/>
      <c r="H121" s="417">
        <f t="shared" si="36"/>
        <v>7</v>
      </c>
      <c r="J121" s="431"/>
      <c r="K121" s="184"/>
      <c r="L121" s="185"/>
      <c r="M121" s="705">
        <f t="shared" si="31"/>
        <v>0</v>
      </c>
    </row>
    <row r="122" spans="1:13" ht="30" customHeight="1">
      <c r="A122" s="712">
        <f t="shared" si="32"/>
        <v>109</v>
      </c>
      <c r="B122" s="55" t="s">
        <v>603</v>
      </c>
      <c r="C122" s="709"/>
      <c r="D122" s="423">
        <f>SUMIF('LOK LOK '!$C$12:$C$30,'SAUCE USAGE'!B122,'LOK LOK '!$E$12:$E$30)</f>
        <v>2</v>
      </c>
      <c r="E122" s="415"/>
      <c r="F122" s="446"/>
      <c r="G122" s="377"/>
      <c r="H122" s="417">
        <f t="shared" si="36"/>
        <v>2</v>
      </c>
      <c r="J122" s="431"/>
      <c r="K122" s="184"/>
      <c r="L122" s="185"/>
      <c r="M122" s="705">
        <f t="shared" si="31"/>
        <v>0</v>
      </c>
    </row>
    <row r="123" spans="1:13" ht="30" customHeight="1">
      <c r="A123" s="712">
        <f t="shared" si="32"/>
        <v>110</v>
      </c>
      <c r="B123" s="55" t="s">
        <v>604</v>
      </c>
      <c r="C123" s="709"/>
      <c r="D123" s="423">
        <f>SUMIF('LOK LOK '!$C$12:$C$30,'SAUCE USAGE'!B123,'LOK LOK '!$E$12:$E$30)</f>
        <v>1</v>
      </c>
      <c r="E123" s="415"/>
      <c r="F123" s="446"/>
      <c r="G123" s="377"/>
      <c r="H123" s="417">
        <f t="shared" si="36"/>
        <v>1</v>
      </c>
      <c r="J123" s="431"/>
      <c r="K123" s="184"/>
      <c r="L123" s="185"/>
      <c r="M123" s="705">
        <f t="shared" si="31"/>
        <v>0</v>
      </c>
    </row>
    <row r="124" spans="1:13" ht="30" customHeight="1">
      <c r="A124" s="712">
        <f t="shared" si="32"/>
        <v>111</v>
      </c>
      <c r="B124" s="55" t="s">
        <v>544</v>
      </c>
      <c r="C124" s="709"/>
      <c r="D124" s="423">
        <f>SUMIF('LOK LOK '!$C$12:$C$30,'SAUCE USAGE'!B124,'LOK LOK '!$E$12:$E$30)</f>
        <v>2</v>
      </c>
      <c r="E124" s="415"/>
      <c r="F124" s="446"/>
      <c r="G124" s="377"/>
      <c r="H124" s="417">
        <f t="shared" si="36"/>
        <v>2</v>
      </c>
      <c r="J124" s="179" t="s">
        <v>385</v>
      </c>
      <c r="K124" s="184">
        <v>70</v>
      </c>
      <c r="L124" s="185">
        <f>+K124*H124</f>
        <v>140</v>
      </c>
      <c r="M124" s="705">
        <f t="shared" si="31"/>
        <v>0</v>
      </c>
    </row>
    <row r="125" spans="1:13" ht="30" customHeight="1">
      <c r="A125" s="712">
        <f t="shared" si="32"/>
        <v>112</v>
      </c>
      <c r="B125" s="55" t="s">
        <v>605</v>
      </c>
      <c r="C125" s="709"/>
      <c r="D125" s="423">
        <f>SUMIF('LOK LOK '!$C$12:$C$30,'SAUCE USAGE'!B125,'LOK LOK '!$E$12:$E$30)</f>
        <v>8</v>
      </c>
      <c r="E125" s="415"/>
      <c r="F125" s="446"/>
      <c r="G125" s="377"/>
      <c r="H125" s="417">
        <f t="shared" si="36"/>
        <v>8</v>
      </c>
      <c r="J125" s="431"/>
      <c r="K125" s="184"/>
      <c r="L125" s="185"/>
      <c r="M125" s="705">
        <f t="shared" si="31"/>
        <v>0</v>
      </c>
    </row>
    <row r="126" spans="1:13" ht="30" customHeight="1">
      <c r="A126" s="712">
        <f t="shared" si="32"/>
        <v>113</v>
      </c>
      <c r="B126" s="55" t="s">
        <v>545</v>
      </c>
      <c r="C126" s="709"/>
      <c r="D126" s="423">
        <f>SUMIF('LOK LOK '!$C$12:$C$30,'SAUCE USAGE'!B126,'LOK LOK '!$E$12:$E$30)</f>
        <v>0</v>
      </c>
      <c r="E126" s="415"/>
      <c r="F126" s="446"/>
      <c r="G126" s="377"/>
      <c r="H126" s="417">
        <f t="shared" ref="H126:H128" si="38">+G126+D126</f>
        <v>0</v>
      </c>
      <c r="J126" s="431"/>
      <c r="K126" s="184"/>
      <c r="L126" s="185"/>
      <c r="M126" s="705">
        <f t="shared" si="31"/>
        <v>0</v>
      </c>
    </row>
    <row r="127" spans="1:13" ht="30" customHeight="1">
      <c r="A127" s="712">
        <f t="shared" si="32"/>
        <v>114</v>
      </c>
      <c r="B127" s="55" t="s">
        <v>606</v>
      </c>
      <c r="C127" s="709"/>
      <c r="D127" s="423">
        <f>SUMIF('LOK LOK '!$C$12:$C$30,'SAUCE USAGE'!B127,'LOK LOK '!$E$12:$E$30)</f>
        <v>0</v>
      </c>
      <c r="E127" s="415"/>
      <c r="F127" s="446"/>
      <c r="G127" s="377"/>
      <c r="H127" s="417">
        <f t="shared" si="38"/>
        <v>0</v>
      </c>
      <c r="J127" s="431"/>
      <c r="K127" s="184"/>
      <c r="L127" s="185"/>
      <c r="M127" s="705">
        <f t="shared" si="31"/>
        <v>0</v>
      </c>
    </row>
    <row r="128" spans="1:13" ht="30" customHeight="1" thickBot="1">
      <c r="A128" s="713">
        <f t="shared" si="32"/>
        <v>115</v>
      </c>
      <c r="B128" s="55" t="s">
        <v>546</v>
      </c>
      <c r="C128" s="710"/>
      <c r="D128" s="423">
        <f>SUMIF('LOK LOK '!$C$12:$C$30,'SAUCE USAGE'!B128,'LOK LOK '!$E$12:$E$30)</f>
        <v>3</v>
      </c>
      <c r="E128" s="415"/>
      <c r="F128" s="446"/>
      <c r="G128" s="377"/>
      <c r="H128" s="417">
        <f t="shared" si="38"/>
        <v>3</v>
      </c>
      <c r="J128" s="179" t="s">
        <v>383</v>
      </c>
      <c r="K128" s="184">
        <v>80</v>
      </c>
      <c r="L128" s="185">
        <f>+K128*H128</f>
        <v>240</v>
      </c>
      <c r="M128" s="705">
        <f t="shared" si="31"/>
        <v>0</v>
      </c>
    </row>
  </sheetData>
  <sheetProtection password="CF7A" sheet="1" objects="1" scenarios="1"/>
  <autoFilter ref="A1:M109">
    <filterColumn colId="0" showButton="0"/>
    <filterColumn colId="1" showButton="0"/>
    <filterColumn colId="2" showButton="0"/>
    <filterColumn colId="3" showButton="0"/>
    <filterColumn colId="9"/>
  </autoFilter>
  <mergeCells count="2">
    <mergeCell ref="J7:L7"/>
    <mergeCell ref="A1:E1"/>
  </mergeCells>
  <pageMargins left="0.7" right="0.7" top="0.75" bottom="0.75" header="0.3" footer="0.3"/>
  <pageSetup paperSize="9" scale="4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DATABASE</vt:lpstr>
      <vt:lpstr>Summary</vt:lpstr>
      <vt:lpstr>Daily Log</vt:lpstr>
      <vt:lpstr>STOCK ANALYSIS</vt:lpstr>
      <vt:lpstr>CLOSING STOCK</vt:lpstr>
      <vt:lpstr>K-LUNCH &amp; K DINNER</vt:lpstr>
      <vt:lpstr>LOK LOK </vt:lpstr>
      <vt:lpstr>SIDE ORDER &amp; FOC</vt:lpstr>
      <vt:lpstr>DAILY FOC</vt:lpstr>
      <vt:lpstr>SAUCE USAGE</vt:lpstr>
      <vt:lpstr>'Daily Log'!Print_Area</vt:lpstr>
      <vt:lpstr>'K-LUNCH &amp; K DINNER'!Print_Area</vt:lpstr>
      <vt:lpstr>'SAUCE USAGE'!Print_Area</vt:lpstr>
      <vt:lpstr>'SIDE ORDER &amp; FOC'!Print_Area</vt:lpstr>
      <vt:lpstr>Summary!Print_Area</vt:lpstr>
      <vt:lpstr>'LOK LOK '!Print_Titles</vt:lpstr>
      <vt:lpstr>'SIDE ORDER &amp; FOC'!Print_Titles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JOYCE WOON</cp:lastModifiedBy>
  <cp:lastPrinted>2013-10-18T04:00:43Z</cp:lastPrinted>
  <dcterms:created xsi:type="dcterms:W3CDTF">2013-03-06T10:32:03Z</dcterms:created>
  <dcterms:modified xsi:type="dcterms:W3CDTF">2014-01-09T04:54:51Z</dcterms:modified>
</cp:coreProperties>
</file>