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A549"/>
  <c r="A445"/>
  <c r="A403"/>
  <c r="A485"/>
  <c r="A215"/>
  <c r="A477"/>
  <c r="A856"/>
  <c r="A302"/>
  <c r="A444"/>
  <c r="A545"/>
  <c r="A627"/>
  <c r="A576"/>
  <c r="A388"/>
  <c r="A528"/>
  <c r="A609"/>
  <c r="A558"/>
  <c r="A901"/>
  <c r="A595"/>
  <c r="A789"/>
  <c r="A735"/>
  <c r="A812"/>
  <c r="A256"/>
  <c r="A960"/>
  <c r="A983"/>
  <c r="A606"/>
  <c r="A412"/>
  <c r="A947"/>
  <c r="A839"/>
  <c r="A341"/>
  <c r="A578"/>
  <c r="A640"/>
  <c r="A687"/>
  <c r="A503"/>
  <c r="A818"/>
  <c r="A1004"/>
  <c r="A685"/>
  <c r="A700"/>
  <c r="A810"/>
  <c r="A348"/>
  <c r="A948"/>
  <c r="A673"/>
  <c r="A919"/>
  <c r="A875"/>
  <c r="A683"/>
  <c r="A650"/>
  <c r="A462"/>
  <c r="A824"/>
  <c r="A927"/>
  <c r="A422"/>
  <c r="A917"/>
  <c r="A450"/>
  <c r="A929"/>
  <c r="A561"/>
  <c r="A511"/>
  <c r="A741"/>
  <c r="A675"/>
  <c r="A481"/>
  <c r="A698"/>
  <c r="A775"/>
  <c r="A835"/>
  <c r="A711"/>
  <c r="A887"/>
  <c r="A791"/>
  <c r="A364"/>
  <c r="A635"/>
  <c r="A404"/>
  <c r="A518"/>
  <c r="A482"/>
  <c r="A246"/>
  <c r="A972"/>
  <c r="A338"/>
  <c r="A979"/>
  <c r="A408"/>
  <c r="A271"/>
  <c r="A247"/>
  <c r="A847"/>
  <c r="A405"/>
  <c r="A860"/>
  <c r="A591"/>
  <c r="A382"/>
  <c r="A720"/>
  <c r="A1001"/>
  <c r="A541"/>
  <c r="A622"/>
  <c r="A612"/>
  <c r="A686"/>
  <c r="A667"/>
  <c r="A702"/>
  <c r="A995"/>
  <c r="A457"/>
  <c r="A815"/>
  <c r="A750"/>
  <c r="A914"/>
  <c r="A395"/>
  <c r="A317"/>
  <c r="A879"/>
  <c r="A689"/>
  <c r="A634"/>
  <c r="A434"/>
  <c r="A826"/>
  <c r="A729"/>
  <c r="A681"/>
  <c r="A819"/>
  <c r="A429"/>
  <c r="A603"/>
  <c r="A973"/>
  <c r="A930"/>
  <c r="A394"/>
  <c r="A726"/>
  <c r="A787"/>
  <c r="A632"/>
  <c r="A956"/>
  <c r="A907"/>
  <c r="A347"/>
  <c r="A629"/>
  <c r="A282"/>
  <c r="A1007"/>
  <c r="A662"/>
  <c r="A421"/>
  <c r="A226"/>
  <c r="A372"/>
  <c r="A544"/>
  <c r="A800"/>
  <c r="A871"/>
  <c r="A428"/>
  <c r="A757"/>
  <c r="A325"/>
  <c r="A749"/>
  <c r="A585"/>
  <c r="A883"/>
  <c r="A279"/>
  <c r="A641"/>
  <c r="A467"/>
  <c r="A706"/>
  <c r="A885"/>
  <c r="A214"/>
  <c r="A572"/>
  <c r="A560"/>
  <c r="A307"/>
  <c r="A822"/>
  <c r="A473"/>
  <c r="A781"/>
  <c r="A359"/>
  <c r="A695"/>
  <c r="A977"/>
  <c r="A495"/>
  <c r="A439"/>
  <c r="A454"/>
  <c r="A717"/>
  <c r="A608"/>
  <c r="A418"/>
  <c r="A937"/>
  <c r="A766"/>
  <c r="A900"/>
  <c r="A861"/>
  <c r="A386"/>
  <c r="A501"/>
  <c r="A850"/>
  <c r="A340"/>
  <c r="A966"/>
  <c r="A669"/>
  <c r="A730"/>
  <c r="A862"/>
  <c r="A447"/>
  <c r="A725"/>
  <c r="A483"/>
  <c r="A692"/>
  <c r="A976"/>
  <c r="A975"/>
  <c r="A968"/>
  <c r="A391"/>
  <c r="A743"/>
  <c r="A857"/>
  <c r="A248"/>
  <c r="A239"/>
  <c r="A466"/>
  <c r="A813"/>
  <c r="A335"/>
  <c r="A417"/>
  <c r="A305"/>
  <c r="A916"/>
  <c r="A849"/>
  <c r="A252"/>
  <c r="A349"/>
  <c r="A542"/>
  <c r="A328"/>
  <c r="A329"/>
  <c r="A985"/>
  <c r="A1010"/>
  <c r="A566"/>
  <c r="A798"/>
  <c r="A799"/>
  <c r="A770"/>
  <c r="A536"/>
  <c r="A233"/>
  <c r="A691"/>
  <c r="A464"/>
  <c r="A807"/>
  <c r="A846"/>
  <c r="A387"/>
  <c r="A808"/>
  <c r="A393"/>
  <c r="A756"/>
  <c r="A897"/>
  <c r="A420"/>
  <c r="A987"/>
  <c r="A751"/>
  <c r="A266"/>
  <c r="A287"/>
  <c r="A555"/>
  <c r="A864"/>
  <c r="A309"/>
  <c r="A1000"/>
  <c r="A620"/>
  <c r="A646"/>
  <c r="A909"/>
  <c r="A406"/>
  <c r="A932"/>
  <c r="A617"/>
  <c r="A674"/>
  <c r="A304"/>
  <c r="A688"/>
  <c r="A584"/>
  <c r="A468"/>
  <c r="A969"/>
  <c r="A722"/>
  <c r="A601"/>
  <c r="A642"/>
  <c r="A942"/>
  <c r="A631"/>
  <c r="A905"/>
  <c r="A297"/>
  <c r="A655"/>
  <c r="A752"/>
  <c r="A618"/>
  <c r="A373"/>
  <c r="A649"/>
  <c r="A579"/>
  <c r="A431"/>
  <c r="A867"/>
  <c r="A710"/>
  <c r="A344"/>
  <c r="A1013"/>
  <c r="A456"/>
  <c r="A664"/>
  <c r="A217"/>
  <c r="A300"/>
  <c r="A923"/>
  <c r="A996"/>
  <c r="A806"/>
  <c r="A289"/>
  <c r="A458"/>
  <c r="A967"/>
  <c r="A795"/>
  <c r="A615"/>
  <c r="A840"/>
  <c r="A316"/>
  <c r="A268"/>
  <c r="A269"/>
  <c r="A803"/>
  <c r="A1016"/>
  <c r="A433"/>
  <c r="A600"/>
  <c r="A719"/>
  <c r="A776"/>
  <c r="A290"/>
  <c r="A249"/>
  <c r="A443"/>
  <c r="A957"/>
  <c r="A379"/>
  <c r="A295"/>
  <c r="A773"/>
  <c r="A796"/>
  <c r="A425"/>
  <c r="A500"/>
  <c r="A538"/>
  <c r="A489"/>
  <c r="A573"/>
  <c r="A521"/>
  <c r="A703"/>
  <c r="A301"/>
  <c r="A470"/>
  <c r="A648"/>
  <c r="A765"/>
  <c r="A959"/>
  <c r="A811"/>
  <c r="A267"/>
  <c r="A401"/>
  <c r="A261"/>
  <c r="A868"/>
  <c r="A610"/>
  <c r="A908"/>
  <c r="A419"/>
  <c r="A853"/>
  <c r="A731"/>
  <c r="A285"/>
  <c r="A843"/>
  <c r="A602"/>
  <c r="A583"/>
  <c r="A245"/>
  <c r="A294"/>
  <c r="A314"/>
  <c r="A881"/>
  <c r="A571"/>
  <c r="A963"/>
  <c r="A769"/>
  <c r="A274"/>
  <c r="A213"/>
  <c r="A539"/>
  <c r="A345"/>
  <c r="A829"/>
  <c r="A876"/>
  <c r="A767"/>
  <c r="A480"/>
  <c r="A814"/>
  <c r="A427"/>
  <c r="A222"/>
  <c r="A920"/>
  <c r="A653"/>
  <c r="A780"/>
  <c r="A299"/>
  <c r="A696"/>
  <c r="A1009"/>
  <c r="A276"/>
  <c r="A529"/>
  <c r="A961"/>
  <c r="A293"/>
  <c r="A259"/>
  <c r="A759"/>
  <c r="A607"/>
  <c r="A949"/>
  <c r="A451"/>
  <c r="A494"/>
  <c r="A491"/>
  <c r="A991"/>
  <c r="A904"/>
  <c r="A587"/>
  <c r="A432"/>
  <c r="A801"/>
  <c r="A488"/>
  <c r="A611"/>
  <c r="A311"/>
  <c r="A383"/>
  <c r="A794"/>
  <c r="A565"/>
  <c r="A701"/>
  <c r="A863"/>
  <c r="A556"/>
  <c r="A657"/>
  <c r="A890"/>
  <c r="A574"/>
  <c r="A1015"/>
  <c r="A557"/>
  <c r="A250"/>
  <c r="A524"/>
  <c r="A537"/>
  <c r="A306"/>
  <c r="A693"/>
  <c r="A553"/>
  <c r="A647"/>
  <c r="A768"/>
  <c r="A446"/>
  <c r="A990"/>
  <c r="A362"/>
  <c r="A705"/>
  <c r="A286"/>
  <c r="A1005"/>
  <c r="A508"/>
  <c r="A333"/>
  <c r="A310"/>
  <c r="A926"/>
  <c r="A802"/>
  <c r="A728"/>
  <c r="A869"/>
  <c r="A866"/>
  <c r="A854"/>
  <c r="A998"/>
  <c r="A223"/>
  <c r="A805"/>
  <c r="A367"/>
  <c r="A580"/>
  <c r="A277"/>
  <c r="A989"/>
  <c r="A360"/>
  <c r="A415"/>
  <c r="A343"/>
  <c r="A762"/>
  <c r="A416"/>
  <c r="A1003"/>
  <c r="A682"/>
  <c r="A676"/>
  <c r="A396"/>
  <c r="A747"/>
  <c r="A619"/>
  <c r="A455"/>
  <c r="A945"/>
  <c r="A569"/>
  <c r="A534"/>
  <c r="A754"/>
  <c r="A888"/>
  <c r="A577"/>
  <c r="A592"/>
  <c r="A1017"/>
  <c r="A882"/>
  <c r="A535"/>
  <c r="A783"/>
  <c r="A319"/>
  <c r="A254"/>
  <c r="A492"/>
  <c r="A732"/>
  <c r="A828"/>
  <c r="A519"/>
  <c r="A430"/>
  <c r="A1014"/>
  <c r="A264"/>
  <c r="A841"/>
  <c r="A352"/>
  <c r="A260"/>
  <c r="A665"/>
  <c r="A707"/>
  <c r="A870"/>
  <c r="A790"/>
  <c r="A272"/>
  <c r="A697"/>
  <c r="A727"/>
  <c r="A413"/>
  <c r="A944"/>
  <c r="A505"/>
  <c r="A772"/>
  <c r="A690"/>
  <c r="A224"/>
  <c r="A978"/>
  <c r="A797"/>
  <c r="A354"/>
  <c r="A838"/>
  <c r="A878"/>
  <c r="A490"/>
  <c r="A237"/>
  <c r="A924"/>
  <c r="A342"/>
  <c r="A346"/>
  <c r="A954"/>
  <c r="A522"/>
  <c r="A570"/>
  <c r="A962"/>
  <c r="A658"/>
  <c r="A283"/>
  <c r="A399"/>
  <c r="A426"/>
  <c r="A708"/>
  <c r="A637"/>
  <c r="A531"/>
  <c r="A651"/>
  <c r="A684"/>
  <c r="A281"/>
  <c r="A777"/>
  <c r="A375"/>
  <c r="A377"/>
  <c r="A244"/>
  <c r="A567"/>
  <c r="A941"/>
  <c r="A407"/>
  <c r="A363"/>
  <c r="A604"/>
  <c r="A234"/>
  <c r="A506"/>
  <c r="A273"/>
  <c r="A714"/>
  <c r="A955"/>
  <c r="A896"/>
  <c r="A723"/>
  <c r="A825"/>
  <c r="A243"/>
  <c r="A659"/>
  <c r="A1006"/>
  <c r="A564"/>
  <c r="A755"/>
  <c r="A753"/>
  <c r="A763"/>
  <c r="A935"/>
  <c r="A562"/>
  <c r="A666"/>
  <c r="A554"/>
  <c r="A718"/>
  <c r="A262"/>
  <c r="A253"/>
  <c r="A575"/>
  <c r="A515"/>
  <c r="A589"/>
  <c r="A938"/>
  <c r="A323"/>
  <c r="A390"/>
  <c r="A238"/>
  <c r="A353"/>
  <c r="A902"/>
  <c r="A699"/>
  <c r="A219"/>
  <c r="A934"/>
  <c r="A530"/>
  <c r="A964"/>
  <c r="A594"/>
  <c r="A499"/>
  <c r="A970"/>
  <c r="A817"/>
  <c r="A903"/>
  <c r="A842"/>
  <c r="A639"/>
  <c r="A874"/>
  <c r="A229"/>
  <c r="A318"/>
  <c r="A630"/>
  <c r="A736"/>
  <c r="A742"/>
  <c r="A472"/>
  <c r="A786"/>
  <c r="A235"/>
  <c r="A793"/>
  <c r="A263"/>
  <c r="A1002"/>
  <c r="A424"/>
  <c r="A526"/>
  <c r="A852"/>
  <c r="A626"/>
  <c r="A376"/>
  <c r="A496"/>
  <c r="A471"/>
  <c r="A255"/>
  <c r="A533"/>
  <c r="A821"/>
  <c r="A894"/>
  <c r="A997"/>
  <c r="A614"/>
  <c r="A520"/>
  <c r="A507"/>
  <c r="A671"/>
  <c r="A844"/>
  <c r="A992"/>
  <c r="A582"/>
  <c r="A322"/>
  <c r="A398"/>
  <c r="A452"/>
  <c r="A350"/>
  <c r="A898"/>
  <c r="A678"/>
  <c r="A758"/>
  <c r="A668"/>
  <c r="A645"/>
  <c r="A543"/>
  <c r="A921"/>
  <c r="A680"/>
  <c r="A475"/>
  <c r="A380"/>
  <c r="A913"/>
  <c r="A906"/>
  <c r="A581"/>
  <c r="A590"/>
  <c r="A370"/>
  <c r="A366"/>
  <c r="A365"/>
  <c r="A859"/>
  <c r="A459"/>
  <c r="A848"/>
  <c r="A278"/>
  <c r="A965"/>
  <c r="A368"/>
  <c r="A804"/>
  <c r="A517"/>
  <c r="A227"/>
  <c r="A809"/>
  <c r="A623"/>
  <c r="A694"/>
  <c r="A525"/>
  <c r="A771"/>
  <c r="A940"/>
  <c r="A925"/>
  <c r="A628"/>
  <c r="A563"/>
  <c r="A324"/>
  <c r="A636"/>
  <c r="A588"/>
  <c r="A258"/>
  <c r="A474"/>
  <c r="A552"/>
  <c r="A918"/>
  <c r="A358"/>
  <c r="A845"/>
  <c r="A356"/>
  <c r="A633"/>
  <c r="A980"/>
  <c r="A374"/>
  <c r="A240"/>
  <c r="A337"/>
  <c r="A320"/>
  <c r="A400"/>
  <c r="A616"/>
  <c r="A487"/>
  <c r="A568"/>
  <c r="A931"/>
  <c r="A423"/>
  <c r="A986"/>
  <c r="A453"/>
  <c r="A911"/>
  <c r="A915"/>
  <c r="A709"/>
  <c r="A330"/>
  <c r="A498"/>
  <c r="A946"/>
  <c r="A779"/>
  <c r="A893"/>
  <c r="A833"/>
  <c r="A351"/>
  <c r="A550"/>
  <c r="A922"/>
  <c r="A712"/>
  <c r="A782"/>
  <c r="A886"/>
  <c r="A410"/>
  <c r="A895"/>
  <c r="A280"/>
  <c r="A332"/>
  <c r="A437"/>
  <c r="A265"/>
  <c r="A597"/>
  <c r="A792"/>
  <c r="A820"/>
  <c r="A435"/>
  <c r="A547"/>
  <c r="A469"/>
  <c r="A546"/>
  <c r="A493"/>
  <c r="A891"/>
  <c r="A540"/>
  <c r="A448"/>
  <c r="A721"/>
  <c r="A389"/>
  <c r="A384"/>
  <c r="A440"/>
  <c r="A442"/>
  <c r="A788"/>
  <c r="A312"/>
  <c r="A836"/>
  <c r="A832"/>
  <c r="A748"/>
  <c r="A465"/>
  <c r="A1011"/>
  <c r="A334"/>
  <c r="A831"/>
  <c r="A880"/>
  <c r="A411"/>
  <c r="A331"/>
  <c r="A933"/>
  <c r="A461"/>
  <c r="A211"/>
  <c r="A643"/>
  <c r="A460"/>
  <c r="A739"/>
  <c r="A484"/>
  <c r="A661"/>
  <c r="A974"/>
  <c r="A837"/>
  <c r="A613"/>
  <c r="A624"/>
  <c r="A532"/>
  <c r="A598"/>
  <c r="A478"/>
  <c r="A449"/>
  <c r="A899"/>
  <c r="A939"/>
  <c r="A504"/>
  <c r="A296"/>
  <c r="A638"/>
  <c r="A241"/>
  <c r="A355"/>
  <c r="A988"/>
  <c r="A523"/>
  <c r="A371"/>
  <c r="A912"/>
  <c r="A953"/>
  <c r="A865"/>
  <c r="A441"/>
  <c r="A218"/>
  <c r="A236"/>
  <c r="A785"/>
  <c r="A994"/>
  <c r="A479"/>
  <c r="A392"/>
  <c r="A892"/>
  <c r="A228"/>
  <c r="A984"/>
  <c r="A251"/>
  <c r="A512"/>
  <c r="A656"/>
  <c r="A677"/>
  <c r="A321"/>
  <c r="A761"/>
  <c r="A303"/>
  <c r="A981"/>
  <c r="A928"/>
  <c r="A733"/>
  <c r="A872"/>
  <c r="A414"/>
  <c r="A873"/>
  <c r="A225"/>
  <c r="A951"/>
  <c r="A625"/>
  <c r="A230"/>
  <c r="A660"/>
  <c r="A738"/>
  <c r="A670"/>
  <c r="A409"/>
  <c r="A652"/>
  <c r="A221"/>
  <c r="A516"/>
  <c r="A936"/>
  <c r="A284"/>
  <c r="A257"/>
  <c r="A834"/>
  <c r="A778"/>
  <c r="A513"/>
  <c r="A982"/>
  <c r="A326"/>
  <c r="A858"/>
  <c r="A436"/>
  <c r="A275"/>
  <c r="A298"/>
  <c r="A438"/>
  <c r="A672"/>
  <c r="A999"/>
  <c r="A231"/>
  <c r="A737"/>
  <c r="A971"/>
  <c r="A586"/>
  <c r="A548"/>
  <c r="A514"/>
  <c r="A502"/>
  <c r="A559"/>
  <c r="A724"/>
  <c r="A339"/>
  <c r="A315"/>
  <c r="A877"/>
  <c r="A943"/>
  <c r="A950"/>
  <c r="A509"/>
  <c r="A716"/>
  <c r="A381"/>
  <c r="A760"/>
  <c r="A1012"/>
  <c r="A830"/>
  <c r="A497"/>
  <c r="A599"/>
  <c r="A463"/>
  <c r="A242"/>
  <c r="A816"/>
  <c r="A1008"/>
  <c r="A327"/>
  <c r="A910"/>
  <c r="A232"/>
  <c r="A378"/>
  <c r="A746"/>
  <c r="A220"/>
  <c r="A744"/>
  <c r="A734"/>
  <c r="A510"/>
  <c r="A313"/>
  <c r="A308"/>
  <c r="A551"/>
  <c r="A270"/>
  <c r="A745"/>
  <c r="A827"/>
  <c r="A823"/>
  <c r="A397"/>
  <c r="A663"/>
  <c r="A958"/>
  <c r="A621"/>
  <c r="A216"/>
  <c r="A596"/>
  <c r="A713"/>
  <c r="A292"/>
  <c r="A740"/>
  <c r="A402"/>
  <c r="A385"/>
  <c r="A704"/>
  <c r="A361"/>
  <c r="A605"/>
  <c r="A654"/>
  <c r="A764"/>
  <c r="A476"/>
  <c r="A212"/>
  <c r="A357"/>
  <c r="A784"/>
  <c r="A851"/>
  <c r="A679"/>
  <c r="A889"/>
  <c r="A644"/>
  <c r="A715"/>
  <c r="A952"/>
  <c r="A527"/>
  <c r="A288"/>
  <c r="A369"/>
  <c r="A855"/>
  <c r="A291"/>
  <c r="A993"/>
  <c r="A884"/>
  <c r="A486"/>
  <c r="A336"/>
  <c r="A593"/>
  <c r="A774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<sst xmlns="http://schemas.openxmlformats.org/spreadsheetml/2006/main" count="3806" uniqueCount="716">
  <si>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</si>
  <si>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</si>
  <si>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</si>
  <si>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</si>
  <si>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</si>
  <si>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</si>
  <si>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</si>
  <si>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</si>
  <si>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</si>
  <si>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</si>
  <si>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</si>
  <si>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</si>
  <si>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</si>
  <si>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</si>
  <si>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</si>
  <si>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</si>
  <si>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</si>
  <si>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</si>
  <si>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</si>
  <si>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</si>
  <si>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</si>
  <si>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</si>
  <si>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</si>
  <si>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</si>
  <si>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</si>
  <si>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</si>
  <si>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</si>
  <si>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</si>
  <si>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</si>
  <si>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</si>
  <si>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</si>
  <si>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</si>
  <si>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</si>
  <si>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</si>
  <si>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</si>
  <si>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</si>
  <si>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</si>
  <si>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</si>
  <si>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</si>
  <si>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</si>
  <si>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</si>
  <si>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</si>
  <si>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</si>
  <si>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</si>
  <si>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</si>
  <si>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</si>
  <si>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</si>
  <si>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</si>
  <si>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</si>
  <si>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</si>
  <si>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</si>
  <si>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</si>
  <si>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</si>
  <si>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</si>
  <si>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</si>
  <si>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</si>
  <si>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</si>
  <si>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</si>
  <si>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</si>
  <si>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</si>
  <si>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</si>
  <si>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</si>
  <si>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</si>
  <si>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</si>
  <si>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</si>
  <si>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</si>
  <si>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</si>
  <si>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</si>
  <si>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</si>
  <si>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</si>
  <si>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</si>
  <si>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</si>
  <si>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</si>
  <si>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</si>
  <si>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</si>
  <si>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</si>
  <si>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</si>
  <si>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</si>
  <si>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</si>
  <si>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</si>
  <si>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</si>
  <si>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</si>
  <si>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</si>
  <si>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</si>
  <si>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</si>
  <si>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</si>
  <si>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</si>
  <si>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</si>
  <si>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</si>
  <si>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</si>
  <si>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</si>
  <si>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</si>
  <si>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</si>
  <si>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</si>
  <si>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</si>
  <si>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</si>
  <si>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</si>
  <si>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</si>
  <si>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</si>
  <si>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</si>
  <si>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</si>
  <si>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</si>
  <si>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</si>
  <si>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</si>
  <si>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</si>
  <si>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</si>
  <si>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</si>
  <si>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</si>
  <si>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</si>
  <si>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</si>
  <si>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</si>
  <si>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</si>
  <si>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</si>
  <si>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</si>
  <si>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</si>
  <si>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</si>
  <si>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</si>
  <si>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</si>
  <si>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</si>
  <si>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</si>
  <si>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</si>
  <si>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</si>
  <si>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</si>
  <si>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</si>
  <si>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</si>
  <si>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</si>
  <si>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</si>
  <si>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</si>
  <si>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</si>
  <si>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</si>
  <si>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</si>
  <si>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</si>
  <si>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</si>
  <si>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</si>
  <si>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</si>
  <si>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</si>
  <si>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</si>
  <si>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</si>
  <si>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</si>
  <si>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</si>
  <si>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</si>
  <si>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</si>
  <si>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</si>
  <si>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</si>
  <si>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</si>
  <si>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</si>
  <si>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</si>
  <si>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</si>
  <si>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</si>
  <si>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</si>
  <si>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</si>
  <si>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</si>
  <si>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</si>
  <si>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</si>
  <si>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</si>
  <si>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</si>
  <si>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</si>
  <si>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</si>
  <si>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</si>
  <si>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</si>
  <si>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</si>
  <si>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</si>
  <si>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</si>
  <si>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</si>
  <si>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</si>
  <si>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</si>
  <si>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</si>
  <si>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</si>
  <si>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</si>
  <si>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</si>
  <si>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</si>
  <si>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</si>
  <si>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</si>
  <si>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</si>
  <si>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</si>
  <si>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</si>
  <si>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</si>
  <si>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</si>
  <si>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</si>
  <si>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</si>
  <si>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</si>
  <si>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</si>
  <si>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</si>
  <si>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</si>
  <si>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</si>
  <si>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</si>
  <si>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</si>
  <si>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</si>
  <si>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</si>
  <si>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</si>
  <si>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</si>
  <si>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</si>
  <si>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</si>
  <si>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</si>
  <si>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</si>
  <si>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</si>
  <si>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</si>
  <si>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</si>
  <si>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</si>
  <si>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</si>
  <si>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</si>
  <si>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</si>
  <si>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</si>
  <si>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</si>
  <si>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</si>
  <si>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</si>
  <si>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</si>
  <si>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</si>
  <si>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</si>
  <si>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</si>
  <si>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</si>
  <si>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</si>
  <si>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</si>
  <si>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</si>
  <si>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</si>
  <si>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</si>
  <si>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</si>
  <si>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</si>
  <si>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</si>
  <si>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</si>
  <si>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</si>
  <si>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</si>
  <si>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</si>
  <si>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</si>
  <si>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</si>
  <si>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</si>
  <si>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</si>
  <si>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</si>
  <si>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</si>
  <si>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</si>
  <si>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</si>
  <si>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</si>
  <si>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</si>
  <si>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</si>
  <si>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</si>
  <si>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</si>
  <si>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</si>
  <si>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</si>
  <si>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</si>
  <si>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</si>
  <si>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</si>
  <si>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</si>
  <si>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</si>
  <si>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</si>
  <si>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</si>
  <si>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</si>
  <si>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</si>
  <si>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</si>
  <si>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</si>
  <si>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</si>
  <si>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</si>
  <si>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</si>
  <si>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</si>
  <si>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</si>
  <si>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</si>
  <si>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</si>
  <si>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</si>
  <si>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</si>
  <si>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</si>
  <si>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</si>
  <si>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</si>
  <si>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</si>
  <si>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</si>
  <si>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</si>
  <si>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</si>
  <si>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</si>
  <si>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</si>
  <si>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</si>
  <si>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</si>
  <si>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</si>
  <si>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</si>
  <si>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</si>
  <si>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</si>
  <si>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</si>
  <si>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</si>
  <si>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</si>
  <si>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</si>
  <si>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</si>
  <si>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</si>
  <si>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</si>
  <si>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</si>
  <si>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</si>
  <si>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</si>
  <si>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</si>
  <si>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</si>
  <si>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</si>
  <si>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</si>
  <si>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</si>
  <si>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</si>
  <si>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</si>
  <si>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</si>
  <si>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</si>
  <si>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</si>
  <si>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</si>
  <si>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</si>
  <si>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</si>
  <si>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</si>
  <si>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</si>
  <si>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</si>
  <si>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</si>
  <si>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</si>
  <si>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</si>
  <si>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</si>
  <si>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</si>
  <si>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</si>
  <si>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</si>
  <si>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</si>
  <si>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</si>
  <si>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</si>
  <si>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</si>
  <si>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</si>
  <si>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</si>
  <si>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</si>
  <si>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</si>
  <si>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</si>
  <si>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</si>
  <si>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</si>
  <si>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</si>
  <si>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</si>
  <si>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</si>
  <si>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</si>
  <si>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</si>
  <si>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</si>
  <si>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</si>
  <si>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</si>
  <si>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</si>
  <si>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</si>
  <si>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</si>
  <si>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</si>
  <si>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</si>
  <si>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</si>
  <si>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</si>
  <si>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</si>
  <si>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</si>
  <si>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</si>
  <si>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</si>
  <si>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</si>
  <si>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</si>
  <si>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</si>
  <si>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</si>
  <si>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</si>
  <si>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</si>
  <si>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</si>
  <si>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</si>
  <si>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</si>
  <si>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</si>
  <si>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</si>
  <si>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</si>
  <si>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</si>
  <si>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</si>
  <si>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</si>
  <si>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</si>
  <si>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</si>
  <si>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</si>
  <si>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</si>
  <si>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</si>
  <si>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</si>
  <si>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</si>
  <si>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</si>
  <si>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</si>
  <si>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</si>
  <si>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</si>
  <si>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</si>
  <si>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</si>
  <si>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</si>
  <si>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</si>
  <si>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</si>
  <si>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</si>
  <si>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</si>
  <si>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</si>
  <si>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</si>
  <si>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</si>
  <si>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</si>
  <si>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</si>
  <si>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</si>
  <si>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</si>
  <si>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</si>
  <si>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</si>
  <si>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</si>
  <si>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</si>
  <si>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</si>
  <si>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</si>
  <si>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</si>
  <si>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</si>
  <si>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</si>
  <si>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</si>
  <si>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</si>
  <si>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</si>
  <si>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</si>
  <si>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</si>
  <si>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</si>
  <si>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</si>
  <si>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</si>
  <si>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</si>
  <si>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</si>
  <si>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</si>
  <si>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</si>
  <si>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</si>
  <si>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</si>
  <si>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</si>
  <si>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</si>
  <si>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</si>
  <si>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</si>
  <si>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</si>
  <si>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</si>
  <si>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</si>
  <si>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</si>
  <si>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</si>
  <si>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</si>
  <si>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</si>
  <si>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</si>
  <si>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</si>
  <si>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</si>
  <si>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</si>
  <si>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</si>
  <si>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</si>
  <si>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</si>
  <si>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</si>
  <si>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</si>
  <si>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</si>
  <si>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</si>
  <si>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</si>
  <si>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</si>
  <si>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</si>
  <si>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</si>
  <si>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</si>
  <si>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</si>
  <si>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</si>
  <si>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</si>
  <si>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</si>
  <si>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</si>
  <si>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</si>
  <si>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</si>
  <si>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</si>
  <si>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</si>
  <si>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</si>
  <si>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</si>
  <si>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</si>
  <si>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</si>
  <si>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</si>
  <si>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</si>
  <si>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</si>
  <si>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</si>
  <si>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</si>
  <si>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</si>
  <si>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</si>
  <si>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</si>
  <si>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</si>
  <si>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</si>
  <si>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</si>
  <si>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</si>
  <si>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</si>
  <si>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</si>
  <si>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</si>
  <si>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</si>
  <si>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</si>
  <si>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</si>
  <si>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</si>
  <si>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</si>
  <si>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</si>
  <si>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</si>
  <si>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</si>
  <si>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</si>
  <si>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</si>
  <si>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</si>
  <si>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</si>
  <si>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</si>
  <si>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</si>
  <si>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</si>
  <si>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</si>
  <si>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</si>
  <si>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</si>
  <si>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</si>
  <si>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</si>
  <si>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</si>
  <si>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</si>
  <si>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</si>
  <si>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</si>
  <si>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</si>
  <si>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</si>
  <si>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</si>
  <si>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</si>
  <si>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</si>
  <si>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</si>
  <si>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</si>
  <si>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</si>
  <si>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</si>
  <si>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</si>
  <si>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</si>
  <si>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</si>
  <si>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</si>
  <si>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</si>
  <si>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</si>
  <si>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</si>
  <si>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</si>
  <si>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</si>
  <si>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</si>
  <si>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</si>
  <si>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</si>
  <si>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</si>
  <si>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</si>
  <si>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</si>
  <si>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</si>
  <si>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</si>
  <si>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</si>
  <si>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</si>
  <si>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</si>
  <si>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</si>
  <si>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</si>
  <si>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</si>
  <si>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</si>
  <si>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</si>
  <si>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</si>
  <si>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</si>
  <si>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</si>
  <si>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</si>
  <si>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</si>
  <si>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</si>
  <si>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</si>
  <si>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</si>
  <si>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</si>
  <si>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</si>
  <si>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</si>
  <si>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</si>
  <si>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</si>
  <si>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</si>
  <si>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</si>
  <si>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</si>
  <si>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</si>
  <si>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</si>
  <si>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</si>
  <si>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</si>
  <si>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</si>
  <si>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</si>
  <si>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</si>
  <si>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</si>
  <si>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</si>
  <si>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</si>
  <si>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</si>
  <si>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</si>
  <si>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</si>
  <si>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</si>
  <si>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</si>
  <si>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</si>
  <si>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</si>
  <si>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</si>
  <si>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</si>
  <si>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</si>
  <si>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</si>
  <si>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</si>
  <si>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</si>
  <si>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</si>
  <si>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</si>
  <si>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</si>
  <si>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</si>
  <si>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</si>
  <si>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</si>
  <si>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</si>
  <si>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</si>
  <si>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</si>
  <si>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</si>
  <si>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</si>
  <si>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</si>
  <si>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</si>
  <si>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</si>
  <si>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</si>
  <si>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</si>
  <si>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</si>
  <si>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</si>
  <si>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</si>
  <si>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</si>
  <si>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</si>
  <si>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</si>
  <si>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</si>
  <si>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</si>
  <si>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</si>
  <si>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</si>
  <si>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</si>
  <si>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</si>
  <si>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</si>
  <si>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</si>
  <si>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</si>
  <si>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</si>
  <si>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</si>
  <si>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</si>
  <si>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</si>
  <si>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</si>
  <si>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</si>
  <si>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</si>
  <si>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</si>
  <si>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</si>
  <si>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</si>
  <si>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</si>
  <si>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</si>
  <si>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</si>
  <si>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</si>
  <si>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</si>
  <si>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</si>
  <si>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</si>
  <si>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</si>
  <si>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</si>
  <si>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</si>
  <si>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</si>
  <si>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</si>
  <si>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</si>
  <si>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</si>
  <si>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</si>
  <si>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</si>
  <si>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</si>
  <si>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</si>
  <si>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</si>
  <si>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</si>
  <si>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</si>
  <si>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</si>
  <si>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</si>
  <si>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</si>
  <si>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</si>
  <si>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</si>
  <si>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</si>
  <si>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</si>
  <si>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</si>
  <si>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</si>
  <si>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</si>
  <si>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</si>
  <si>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</si>
  <si>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</si>
  <si>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</si>
  <si>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</si>
  <si>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</si>
  <si>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</si>
  <si>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</si>
  <si>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</si>
  <si>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</si>
  <si>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</si>
  <si>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</si>
  <si>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</si>
  <si>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</si>
  <si>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</si>
  <si>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</si>
  <si>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</si>
  <si>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</si>
  <si>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</si>
  <si>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</si>
  <si>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</si>
  <si>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</si>
  <si>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</si>
  <si>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</si>
  <si>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</si>
  <si>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</si>
  <si>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</si>
  <si>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</si>
  <si>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</si>
  <si>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</si>
  <si>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</si>
  <si>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</si>
  <si>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</si>
  <si>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</si>
  <si>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</si>
  <si>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</si>
  <si>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</si>
  <si>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</si>
  <si>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</si>
  <si>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</si>
  <si>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</si>
  <si>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</si>
  <si>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</si>
  <si>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</si>
  <si>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</si>
  <si>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</si>
  <si>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</si>
  <si>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</si>
  <si>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</si>
  <si>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</si>
  <si>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</si>
  <si>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</si>
  <si>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ZAD16 TAMBAH HONEY</t>
  </si>
  <si>
    <t>ZAD19 KAU KAU</t>
  </si>
  <si>
    <t>ZAD20 JUG</t>
  </si>
  <si>
    <t>ZAD36 BEER GLASS</t>
  </si>
  <si>
    <t>ZAD37 ICE BUCKET</t>
  </si>
  <si>
    <t>ZZZZZ CNG TO RND</t>
  </si>
  <si>
    <t>BA23 SOMERSBY</t>
  </si>
  <si>
    <t>BA28 HOEGAARDEN BKT</t>
  </si>
  <si>
    <t>BA29 PAULANER</t>
  </si>
  <si>
    <t>GC04 RRDEPT STU CARD</t>
  </si>
  <si>
    <t>ZAD10 LESS SPICY</t>
  </si>
  <si>
    <t>ZAD16 SOS ASING</t>
  </si>
  <si>
    <t>ZAD21 TAKE AWAY</t>
  </si>
  <si>
    <t>ZZZZZ WRONG KEY</t>
  </si>
  <si>
    <t>AC35 N : 1+1</t>
  </si>
  <si>
    <t>AC36 N : 1+1 AEON</t>
  </si>
  <si>
    <t>AD30 M : 1+1</t>
  </si>
  <si>
    <t>BA30 PAULANER BKT</t>
  </si>
  <si>
    <t>GC05 AEON MEMBER 50%</t>
  </si>
  <si>
    <t>ZAD08 LESS OILY</t>
  </si>
  <si>
    <t>ZAD11 MORE SPICY</t>
  </si>
  <si>
    <t>ZAD12 NO VEGGIE</t>
  </si>
  <si>
    <t>ZAD16 ADD CHILLI SAUCE</t>
  </si>
  <si>
    <t>ZAD17 WITHOUT SUGAR</t>
  </si>
  <si>
    <t>ZZZZZ SOLD OUT</t>
  </si>
  <si>
    <t>BA24 SOMERSBY BKT</t>
  </si>
  <si>
    <t>BA26 STRONGBOW BKT</t>
  </si>
  <si>
    <t>EA02 TIDBITS</t>
  </si>
  <si>
    <t>ZAD14 MORE SWEET</t>
  </si>
  <si>
    <t>ZAD16 1 ICE ONLY</t>
  </si>
  <si>
    <t>ZZZZZ CHANGE TO CHARGE</t>
  </si>
  <si>
    <t>AC41 N : MAXIS 50</t>
  </si>
  <si>
    <t>BA25 STRONGBOW</t>
  </si>
  <si>
    <t>BA27 HOEGAARDEN</t>
  </si>
  <si>
    <t>FA08 MISC FEE</t>
  </si>
  <si>
    <t>ZAD16 RICE WANT FRIED</t>
  </si>
  <si>
    <t>ZAD24 + SAUCE BP</t>
  </si>
  <si>
    <t>AB26 H : MAXIS 50%</t>
  </si>
  <si>
    <t>ZAD16 KOSONG</t>
  </si>
  <si>
    <t>ZAD16 MORE HONEY</t>
  </si>
  <si>
    <t>ZZZZZ CUS CANCEL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</si>
</sst>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144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24</v>
      </c>
      <c r="R163" s="388">
        <f>IFERROR($E163*SUMIF('Daily Log'!$AI$18:$AI$1017,$B163,'Daily Log'!$AJ$18:$AJ$1017),0)</f>
        <v>24</v>
      </c>
      <c r="S163" s="388">
        <f>IFERROR($E163*SUMIF('Daily Log'!$AL$18:$AL$1017,$B163,'Daily Log'!$AM$18:$AM$1017),0)</f>
        <v>12</v>
      </c>
      <c r="T163" s="388">
        <f>IFERROR($E163*SUMIF('Daily Log'!$AO$18:$AO$1017,$B163,'Daily Log'!$AP$18:$AP$1017),0)</f>
        <v>24</v>
      </c>
      <c r="U163" s="388">
        <f>IFERROR($E163*SUMIF('Daily Log'!$AR$18:$AR$1017,$B163,'Daily Log'!$AS$18:$AS$1017),0)</f>
        <v>12</v>
      </c>
      <c r="V163" s="388">
        <f>IFERROR($E163*SUMIF('Daily Log'!$AU$18:$AU$1017,$B163,'Daily Log'!$AV$18:$AV$1017),0)</f>
        <v>24</v>
      </c>
      <c r="W163" s="388">
        <f>IFERROR($E163*SUMIF('Daily Log'!$AX$18:$AX$1017,$B163,'Daily Log'!$AY$18:$AY$1017),0)</f>
        <v>24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36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12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24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10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1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2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1</v>
      </c>
      <c r="W167" s="388">
        <f>IFERROR($E167*SUMIF('Daily Log'!$AX$18:$AX$1017,$B167,'Daily Log'!$AY$18:$AY$1017),0)</f>
        <v>6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8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4</v>
      </c>
      <c r="V168" s="388">
        <f>IFERROR($E168*SUMIF('Daily Log'!$AU$18:$AU$1017,$B168,'Daily Log'!$AV$18:$AV$1017),0)</f>
        <v>4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12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12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32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12</v>
      </c>
      <c r="S171" s="388">
        <f>IFERROR($E171*SUMIF('Daily Log'!$AL$18:$AL$1017,$B171,'Daily Log'!$AM$18:$AM$1017),0)</f>
        <v>8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12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84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12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12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48</v>
      </c>
      <c r="V172" s="388">
        <f>IFERROR($E172*SUMIF('Daily Log'!$AU$18:$AU$1017,$B172,'Daily Log'!$AV$18:$AV$1017),0)</f>
        <v>12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6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2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2</v>
      </c>
      <c r="T173" s="388">
        <f>IFERROR($E173*SUMIF('Daily Log'!$AO$18:$AO$1017,$B173,'Daily Log'!$AP$18:$AP$1017),0)</f>
        <v>1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1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104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4</v>
      </c>
      <c r="R174" s="388">
        <f>IFERROR($E174*SUMIF('Daily Log'!$AI$18:$AI$1017,$B174,'Daily Log'!$AJ$18:$AJ$1017),0)</f>
        <v>28</v>
      </c>
      <c r="S174" s="388">
        <f>IFERROR($E174*SUMIF('Daily Log'!$AL$18:$AL$1017,$B174,'Daily Log'!$AM$18:$AM$1017),0)</f>
        <v>8</v>
      </c>
      <c r="T174" s="388">
        <f>IFERROR($E174*SUMIF('Daily Log'!$AO$18:$AO$1017,$B174,'Daily Log'!$AP$18:$AP$1017),0)</f>
        <v>8</v>
      </c>
      <c r="U174" s="388">
        <f>IFERROR($E174*SUMIF('Daily Log'!$AR$18:$AR$1017,$B174,'Daily Log'!$AS$18:$AS$1017),0)</f>
        <v>16</v>
      </c>
      <c r="V174" s="388">
        <f>IFERROR($E174*SUMIF('Daily Log'!$AU$18:$AU$1017,$B174,'Daily Log'!$AV$18:$AV$1017),0)</f>
        <v>12</v>
      </c>
      <c r="W174" s="388">
        <f>IFERROR($E174*SUMIF('Daily Log'!$AX$18:$AX$1017,$B174,'Daily Log'!$AY$18:$AY$1017),0)</f>
        <v>28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168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84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24</v>
      </c>
      <c r="V175" s="388">
        <f>IFERROR($E175*SUMIF('Daily Log'!$AU$18:$AU$1017,$B175,'Daily Log'!$AV$18:$AV$1017),0)</f>
        <v>36</v>
      </c>
      <c r="W175" s="388">
        <f>IFERROR($E175*SUMIF('Daily Log'!$AX$18:$AX$1017,$B175,'Daily Log'!$AY$18:$AY$1017),0)</f>
        <v>24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36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36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80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80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1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1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1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1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3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3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1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1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1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1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1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1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4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4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1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1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1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1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71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1</v>
      </c>
      <c r="R233" s="388">
        <f>IFERROR($E233*SUMIF('Daily Log'!$AI$18:$AI$1017,$B233,'Daily Log'!$AJ$18:$AJ$1017),0)</f>
        <v>11</v>
      </c>
      <c r="S233" s="388">
        <f>IFERROR($E233*SUMIF('Daily Log'!$AL$18:$AL$1017,$B233,'Daily Log'!$AM$18:$AM$1017),0)</f>
        <v>6</v>
      </c>
      <c r="T233" s="388">
        <f>IFERROR($E233*SUMIF('Daily Log'!$AO$18:$AO$1017,$B233,'Daily Log'!$AP$18:$AP$1017),0)</f>
        <v>10</v>
      </c>
      <c r="U233" s="388">
        <f>IFERROR($E233*SUMIF('Daily Log'!$AR$18:$AR$1017,$B233,'Daily Log'!$AS$18:$AS$1017),0)</f>
        <v>16</v>
      </c>
      <c r="V233" s="388">
        <f>IFERROR($E233*SUMIF('Daily Log'!$AU$18:$AU$1017,$B233,'Daily Log'!$AV$18:$AV$1017),0)</f>
        <v>10</v>
      </c>
      <c r="W233" s="388">
        <f>IFERROR($E233*SUMIF('Daily Log'!$AX$18:$AX$1017,$B233,'Daily Log'!$AY$18:$AY$1017),0)</f>
        <v>17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113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6</v>
      </c>
      <c r="R234" s="388">
        <f>IFERROR($E234*SUMIF('Daily Log'!$AI$18:$AI$1017,$B234,'Daily Log'!$AJ$18:$AJ$1017),0)</f>
        <v>13</v>
      </c>
      <c r="S234" s="388">
        <f>IFERROR($E234*SUMIF('Daily Log'!$AL$18:$AL$1017,$B234,'Daily Log'!$AM$18:$AM$1017),0)</f>
        <v>7</v>
      </c>
      <c r="T234" s="388">
        <f>IFERROR($E234*SUMIF('Daily Log'!$AO$18:$AO$1017,$B234,'Daily Log'!$AP$18:$AP$1017),0)</f>
        <v>14</v>
      </c>
      <c r="U234" s="388">
        <f>IFERROR($E234*SUMIF('Daily Log'!$AR$18:$AR$1017,$B234,'Daily Log'!$AS$18:$AS$1017),0)</f>
        <v>19</v>
      </c>
      <c r="V234" s="388">
        <f>IFERROR($E234*SUMIF('Daily Log'!$AU$18:$AU$1017,$B234,'Daily Log'!$AV$18:$AV$1017),0)</f>
        <v>24</v>
      </c>
      <c r="W234" s="388">
        <f>IFERROR($E234*SUMIF('Daily Log'!$AX$18:$AX$1017,$B234,'Daily Log'!$AY$18:$AY$1017),0)</f>
        <v>30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136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15</v>
      </c>
      <c r="R236" s="388">
        <f>IFERROR($E236*SUMIF('Daily Log'!$AI$18:$AI$1017,$B236,'Daily Log'!$AJ$18:$AJ$1017),0)</f>
        <v>17</v>
      </c>
      <c r="S236" s="388">
        <f>IFERROR($E236*SUMIF('Daily Log'!$AL$18:$AL$1017,$B236,'Daily Log'!$AM$18:$AM$1017),0)</f>
        <v>12</v>
      </c>
      <c r="T236" s="388">
        <f>IFERROR($E236*SUMIF('Daily Log'!$AO$18:$AO$1017,$B236,'Daily Log'!$AP$18:$AP$1017),0)</f>
        <v>14</v>
      </c>
      <c r="U236" s="388">
        <f>IFERROR($E236*SUMIF('Daily Log'!$AR$18:$AR$1017,$B236,'Daily Log'!$AS$18:$AS$1017),0)</f>
        <v>28</v>
      </c>
      <c r="V236" s="388">
        <f>IFERROR($E236*SUMIF('Daily Log'!$AU$18:$AU$1017,$B236,'Daily Log'!$AV$18:$AV$1017),0)</f>
        <v>23</v>
      </c>
      <c r="W236" s="388">
        <f>IFERROR($E236*SUMIF('Daily Log'!$AX$18:$AX$1017,$B236,'Daily Log'!$AY$18:$AY$1017),0)</f>
        <v>27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236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23</v>
      </c>
      <c r="R237" s="388">
        <f>IFERROR($E237*SUMIF('Daily Log'!$AI$18:$AI$1017,$B237,'Daily Log'!$AJ$18:$AJ$1017),0)</f>
        <v>21</v>
      </c>
      <c r="S237" s="388">
        <f>IFERROR($E237*SUMIF('Daily Log'!$AL$18:$AL$1017,$B237,'Daily Log'!$AM$18:$AM$1017),0)</f>
        <v>15</v>
      </c>
      <c r="T237" s="388">
        <f>IFERROR($E237*SUMIF('Daily Log'!$AO$18:$AO$1017,$B237,'Daily Log'!$AP$18:$AP$1017),0)</f>
        <v>40</v>
      </c>
      <c r="U237" s="388">
        <f>IFERROR($E237*SUMIF('Daily Log'!$AR$18:$AR$1017,$B237,'Daily Log'!$AS$18:$AS$1017),0)</f>
        <v>42</v>
      </c>
      <c r="V237" s="388">
        <f>IFERROR($E237*SUMIF('Daily Log'!$AU$18:$AU$1017,$B237,'Daily Log'!$AV$18:$AV$1017),0)</f>
        <v>43</v>
      </c>
      <c r="W237" s="388">
        <f>IFERROR($E237*SUMIF('Daily Log'!$AX$18:$AX$1017,$B237,'Daily Log'!$AY$18:$AY$1017),0)</f>
        <v>52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314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38</v>
      </c>
      <c r="R238" s="388">
        <f>IFERROR($E238*SUMIF('Daily Log'!$AI$18:$AI$1017,$B238,'Daily Log'!$AJ$18:$AJ$1017),0)</f>
        <v>30</v>
      </c>
      <c r="S238" s="388">
        <f>IFERROR($E238*SUMIF('Daily Log'!$AL$18:$AL$1017,$B238,'Daily Log'!$AM$18:$AM$1017),0)</f>
        <v>39</v>
      </c>
      <c r="T238" s="388">
        <f>IFERROR($E238*SUMIF('Daily Log'!$AO$18:$AO$1017,$B238,'Daily Log'!$AP$18:$AP$1017),0)</f>
        <v>41</v>
      </c>
      <c r="U238" s="388">
        <f>IFERROR($E238*SUMIF('Daily Log'!$AR$18:$AR$1017,$B238,'Daily Log'!$AS$18:$AS$1017),0)</f>
        <v>40</v>
      </c>
      <c r="V238" s="388">
        <f>IFERROR($E238*SUMIF('Daily Log'!$AU$18:$AU$1017,$B238,'Daily Log'!$AV$18:$AV$1017),0)</f>
        <v>80</v>
      </c>
      <c r="W238" s="388">
        <f>IFERROR($E238*SUMIF('Daily Log'!$AX$18:$AX$1017,$B238,'Daily Log'!$AY$18:$AY$1017),0)</f>
        <v>46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10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1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1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1</v>
      </c>
      <c r="V239" s="388">
        <f>IFERROR($E239*SUMIF('Daily Log'!$AU$18:$AU$1017,$B239,'Daily Log'!$AV$18:$AV$1017),0)</f>
        <v>2</v>
      </c>
      <c r="W239" s="388">
        <f>IFERROR($E239*SUMIF('Daily Log'!$AX$18:$AX$1017,$B239,'Daily Log'!$AY$18:$AY$1017),0)</f>
        <v>5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2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1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1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6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2</v>
      </c>
      <c r="S242" s="388">
        <f>IFERROR($E242*SUMIF('Daily Log'!$AL$18:$AL$1017,$B242,'Daily Log'!$AM$18:$AM$1017),0)</f>
        <v>1</v>
      </c>
      <c r="T242" s="388">
        <f>IFERROR($E242*SUMIF('Daily Log'!$AO$18:$AO$1017,$B242,'Daily Log'!$AP$18:$AP$1017),0)</f>
        <v>1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2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7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2</v>
      </c>
      <c r="V243" s="388">
        <f>IFERROR($E243*SUMIF('Daily Log'!$AU$18:$AU$1017,$B243,'Daily Log'!$AV$18:$AV$1017),0)</f>
        <v>3</v>
      </c>
      <c r="W243" s="388">
        <f>IFERROR($E243*SUMIF('Daily Log'!$AX$18:$AX$1017,$B243,'Daily Log'!$AY$18:$AY$1017),0)</f>
        <v>2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14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5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4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1</v>
      </c>
      <c r="W244" s="388">
        <f>IFERROR($E244*SUMIF('Daily Log'!$AX$18:$AX$1017,$B244,'Daily Log'!$AY$18:$AY$1017),0)</f>
        <v>4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124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18</v>
      </c>
      <c r="R245" s="388">
        <f>IFERROR($E245*SUMIF('Daily Log'!$AI$18:$AI$1017,$B245,'Daily Log'!$AJ$18:$AJ$1017),0)</f>
        <v>13</v>
      </c>
      <c r="S245" s="388">
        <f>IFERROR($E245*SUMIF('Daily Log'!$AL$18:$AL$1017,$B245,'Daily Log'!$AM$18:$AM$1017),0)</f>
        <v>25</v>
      </c>
      <c r="T245" s="388">
        <f>IFERROR($E245*SUMIF('Daily Log'!$AO$18:$AO$1017,$B245,'Daily Log'!$AP$18:$AP$1017),0)</f>
        <v>11</v>
      </c>
      <c r="U245" s="388">
        <f>IFERROR($E245*SUMIF('Daily Log'!$AR$18:$AR$1017,$B245,'Daily Log'!$AS$18:$AS$1017),0)</f>
        <v>25</v>
      </c>
      <c r="V245" s="388">
        <f>IFERROR($E245*SUMIF('Daily Log'!$AU$18:$AU$1017,$B245,'Daily Log'!$AV$18:$AV$1017),0)</f>
        <v>19</v>
      </c>
      <c r="W245" s="388">
        <f>IFERROR($E245*SUMIF('Daily Log'!$AX$18:$AX$1017,$B245,'Daily Log'!$AY$18:$AY$1017),0)</f>
        <v>13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15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1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5</v>
      </c>
      <c r="U246" s="388">
        <f>IFERROR($E246*SUMIF('Daily Log'!$AR$18:$AR$1017,$B246,'Daily Log'!$AS$18:$AS$1017),0)</f>
        <v>5</v>
      </c>
      <c r="V246" s="388">
        <f>IFERROR($E246*SUMIF('Daily Log'!$AU$18:$AU$1017,$B246,'Daily Log'!$AV$18:$AV$1017),0)</f>
        <v>1</v>
      </c>
      <c r="W246" s="388">
        <f>IFERROR($E246*SUMIF('Daily Log'!$AX$18:$AX$1017,$B246,'Daily Log'!$AY$18:$AY$1017),0)</f>
        <v>3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344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36</v>
      </c>
      <c r="R247" s="388">
        <f>IFERROR($E247*SUMIF('Daily Log'!$AI$18:$AI$1017,$B247,'Daily Log'!$AJ$18:$AJ$1017),0)</f>
        <v>41</v>
      </c>
      <c r="S247" s="388">
        <f>IFERROR($E247*SUMIF('Daily Log'!$AL$18:$AL$1017,$B247,'Daily Log'!$AM$18:$AM$1017),0)</f>
        <v>50</v>
      </c>
      <c r="T247" s="388">
        <f>IFERROR($E247*SUMIF('Daily Log'!$AO$18:$AO$1017,$B247,'Daily Log'!$AP$18:$AP$1017),0)</f>
        <v>43</v>
      </c>
      <c r="U247" s="388">
        <f>IFERROR($E247*SUMIF('Daily Log'!$AR$18:$AR$1017,$B247,'Daily Log'!$AS$18:$AS$1017),0)</f>
        <v>81</v>
      </c>
      <c r="V247" s="388">
        <f>IFERROR($E247*SUMIF('Daily Log'!$AU$18:$AU$1017,$B247,'Daily Log'!$AV$18:$AV$1017),0)</f>
        <v>62</v>
      </c>
      <c r="W247" s="388">
        <f>IFERROR($E247*SUMIF('Daily Log'!$AX$18:$AX$1017,$B247,'Daily Log'!$AY$18:$AY$1017),0)</f>
        <v>31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266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27</v>
      </c>
      <c r="R248" s="388">
        <f>IFERROR($E248*SUMIF('Daily Log'!$AI$18:$AI$1017,$B248,'Daily Log'!$AJ$18:$AJ$1017),0)</f>
        <v>43</v>
      </c>
      <c r="S248" s="388">
        <f>IFERROR($E248*SUMIF('Daily Log'!$AL$18:$AL$1017,$B248,'Daily Log'!$AM$18:$AM$1017),0)</f>
        <v>51</v>
      </c>
      <c r="T248" s="388">
        <f>IFERROR($E248*SUMIF('Daily Log'!$AO$18:$AO$1017,$B248,'Daily Log'!$AP$18:$AP$1017),0)</f>
        <v>35</v>
      </c>
      <c r="U248" s="388">
        <f>IFERROR($E248*SUMIF('Daily Log'!$AR$18:$AR$1017,$B248,'Daily Log'!$AS$18:$AS$1017),0)</f>
        <v>38</v>
      </c>
      <c r="V248" s="388">
        <f>IFERROR($E248*SUMIF('Daily Log'!$AU$18:$AU$1017,$B248,'Daily Log'!$AV$18:$AV$1017),0)</f>
        <v>43</v>
      </c>
      <c r="W248" s="388">
        <f>IFERROR($E248*SUMIF('Daily Log'!$AX$18:$AX$1017,$B248,'Daily Log'!$AY$18:$AY$1017),0)</f>
        <v>29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73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5</v>
      </c>
      <c r="R249" s="388">
        <f>IFERROR($E249*SUMIF('Daily Log'!$AI$18:$AI$1017,$B249,'Daily Log'!$AJ$18:$AJ$1017),0)</f>
        <v>8</v>
      </c>
      <c r="S249" s="388">
        <f>IFERROR($E249*SUMIF('Daily Log'!$AL$18:$AL$1017,$B249,'Daily Log'!$AM$18:$AM$1017),0)</f>
        <v>17</v>
      </c>
      <c r="T249" s="388">
        <f>IFERROR($E249*SUMIF('Daily Log'!$AO$18:$AO$1017,$B249,'Daily Log'!$AP$18:$AP$1017),0)</f>
        <v>10</v>
      </c>
      <c r="U249" s="388">
        <f>IFERROR($E249*SUMIF('Daily Log'!$AR$18:$AR$1017,$B249,'Daily Log'!$AS$18:$AS$1017),0)</f>
        <v>16</v>
      </c>
      <c r="V249" s="388">
        <f>IFERROR($E249*SUMIF('Daily Log'!$AU$18:$AU$1017,$B249,'Daily Log'!$AV$18:$AV$1017),0)</f>
        <v>7</v>
      </c>
      <c r="W249" s="388">
        <f>IFERROR($E249*SUMIF('Daily Log'!$AX$18:$AX$1017,$B249,'Daily Log'!$AY$18:$AY$1017),0)</f>
        <v>10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26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2</v>
      </c>
      <c r="R250" s="388">
        <f>IFERROR($E250*SUMIF('Daily Log'!$AI$18:$AI$1017,$B250,'Daily Log'!$AJ$18:$AJ$1017),0)</f>
        <v>10</v>
      </c>
      <c r="S250" s="388">
        <f>IFERROR($E250*SUMIF('Daily Log'!$AL$18:$AL$1017,$B250,'Daily Log'!$AM$18:$AM$1017),0)</f>
        <v>2</v>
      </c>
      <c r="T250" s="388">
        <f>IFERROR($E250*SUMIF('Daily Log'!$AO$18:$AO$1017,$B250,'Daily Log'!$AP$18:$AP$1017),0)</f>
        <v>4</v>
      </c>
      <c r="U250" s="388">
        <f>IFERROR($E250*SUMIF('Daily Log'!$AR$18:$AR$1017,$B250,'Daily Log'!$AS$18:$AS$1017),0)</f>
        <v>6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2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376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41</v>
      </c>
      <c r="R251" s="388">
        <f>IFERROR($E251*SUMIF('Daily Log'!$AI$18:$AI$1017,$B251,'Daily Log'!$AJ$18:$AJ$1017),0)</f>
        <v>51</v>
      </c>
      <c r="S251" s="388">
        <f>IFERROR($E251*SUMIF('Daily Log'!$AL$18:$AL$1017,$B251,'Daily Log'!$AM$18:$AM$1017),0)</f>
        <v>46</v>
      </c>
      <c r="T251" s="388">
        <f>IFERROR($E251*SUMIF('Daily Log'!$AO$18:$AO$1017,$B251,'Daily Log'!$AP$18:$AP$1017),0)</f>
        <v>59</v>
      </c>
      <c r="U251" s="388">
        <f>IFERROR($E251*SUMIF('Daily Log'!$AR$18:$AR$1017,$B251,'Daily Log'!$AS$18:$AS$1017),0)</f>
        <v>70</v>
      </c>
      <c r="V251" s="388">
        <f>IFERROR($E251*SUMIF('Daily Log'!$AU$18:$AU$1017,$B251,'Daily Log'!$AV$18:$AV$1017),0)</f>
        <v>54</v>
      </c>
      <c r="W251" s="388">
        <f>IFERROR($E251*SUMIF('Daily Log'!$AX$18:$AX$1017,$B251,'Daily Log'!$AY$18:$AY$1017),0)</f>
        <v>55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214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23</v>
      </c>
      <c r="R252" s="388">
        <f>IFERROR($E252*SUMIF('Daily Log'!$AI$18:$AI$1017,$B252,'Daily Log'!$AJ$18:$AJ$1017),0)</f>
        <v>23</v>
      </c>
      <c r="S252" s="388">
        <f>IFERROR($E252*SUMIF('Daily Log'!$AL$18:$AL$1017,$B252,'Daily Log'!$AM$18:$AM$1017),0)</f>
        <v>37</v>
      </c>
      <c r="T252" s="388">
        <f>IFERROR($E252*SUMIF('Daily Log'!$AO$18:$AO$1017,$B252,'Daily Log'!$AP$18:$AP$1017),0)</f>
        <v>27</v>
      </c>
      <c r="U252" s="388">
        <f>IFERROR($E252*SUMIF('Daily Log'!$AR$18:$AR$1017,$B252,'Daily Log'!$AS$18:$AS$1017),0)</f>
        <v>42</v>
      </c>
      <c r="V252" s="388">
        <f>IFERROR($E252*SUMIF('Daily Log'!$AU$18:$AU$1017,$B252,'Daily Log'!$AV$18:$AV$1017),0)</f>
        <v>39</v>
      </c>
      <c r="W252" s="388">
        <f>IFERROR($E252*SUMIF('Daily Log'!$AX$18:$AX$1017,$B252,'Daily Log'!$AY$18:$AY$1017),0)</f>
        <v>23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476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40</v>
      </c>
      <c r="R253" s="388">
        <f>IFERROR($E253*SUMIF('Daily Log'!$AI$18:$AI$1017,$B253,'Daily Log'!$AJ$18:$AJ$1017),0)</f>
        <v>57</v>
      </c>
      <c r="S253" s="388">
        <f>IFERROR($E253*SUMIF('Daily Log'!$AL$18:$AL$1017,$B253,'Daily Log'!$AM$18:$AM$1017),0)</f>
        <v>59</v>
      </c>
      <c r="T253" s="388">
        <f>IFERROR($E253*SUMIF('Daily Log'!$AO$18:$AO$1017,$B253,'Daily Log'!$AP$18:$AP$1017),0)</f>
        <v>59</v>
      </c>
      <c r="U253" s="388">
        <f>IFERROR($E253*SUMIF('Daily Log'!$AR$18:$AR$1017,$B253,'Daily Log'!$AS$18:$AS$1017),0)</f>
        <v>120</v>
      </c>
      <c r="V253" s="388">
        <f>IFERROR($E253*SUMIF('Daily Log'!$AU$18:$AU$1017,$B253,'Daily Log'!$AV$18:$AV$1017),0)</f>
        <v>81</v>
      </c>
      <c r="W253" s="388">
        <f>IFERROR($E253*SUMIF('Daily Log'!$AX$18:$AX$1017,$B253,'Daily Log'!$AY$18:$AY$1017),0)</f>
        <v>60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100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19</v>
      </c>
      <c r="R254" s="388">
        <f>IFERROR($E254*SUMIF('Daily Log'!$AI$18:$AI$1017,$B254,'Daily Log'!$AJ$18:$AJ$1017),0)</f>
        <v>11</v>
      </c>
      <c r="S254" s="388">
        <f>IFERROR($E254*SUMIF('Daily Log'!$AL$18:$AL$1017,$B254,'Daily Log'!$AM$18:$AM$1017),0)</f>
        <v>5</v>
      </c>
      <c r="T254" s="388">
        <f>IFERROR($E254*SUMIF('Daily Log'!$AO$18:$AO$1017,$B254,'Daily Log'!$AP$18:$AP$1017),0)</f>
        <v>16</v>
      </c>
      <c r="U254" s="388">
        <f>IFERROR($E254*SUMIF('Daily Log'!$AR$18:$AR$1017,$B254,'Daily Log'!$AS$18:$AS$1017),0)</f>
        <v>22</v>
      </c>
      <c r="V254" s="388">
        <f>IFERROR($E254*SUMIF('Daily Log'!$AU$18:$AU$1017,$B254,'Daily Log'!$AV$18:$AV$1017),0)</f>
        <v>10</v>
      </c>
      <c r="W254" s="388">
        <f>IFERROR($E254*SUMIF('Daily Log'!$AX$18:$AX$1017,$B254,'Daily Log'!$AY$18:$AY$1017),0)</f>
        <v>17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733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58</v>
      </c>
      <c r="R255" s="388">
        <f>IFERROR($E255*SUMIF('Daily Log'!$AI$18:$AI$1017,$B255,'Daily Log'!$AJ$18:$AJ$1017),0)</f>
        <v>105</v>
      </c>
      <c r="S255" s="388">
        <f>IFERROR($E255*SUMIF('Daily Log'!$AL$18:$AL$1017,$B255,'Daily Log'!$AM$18:$AM$1017),0)</f>
        <v>109</v>
      </c>
      <c r="T255" s="388">
        <f>IFERROR($E255*SUMIF('Daily Log'!$AO$18:$AO$1017,$B255,'Daily Log'!$AP$18:$AP$1017),0)</f>
        <v>53</v>
      </c>
      <c r="U255" s="388">
        <f>IFERROR($E255*SUMIF('Daily Log'!$AR$18:$AR$1017,$B255,'Daily Log'!$AS$18:$AS$1017),0)</f>
        <v>168</v>
      </c>
      <c r="V255" s="388">
        <f>IFERROR($E255*SUMIF('Daily Log'!$AU$18:$AU$1017,$B255,'Daily Log'!$AV$18:$AV$1017),0)</f>
        <v>138</v>
      </c>
      <c r="W255" s="388">
        <f>IFERROR($E255*SUMIF('Daily Log'!$AX$18:$AX$1017,$B255,'Daily Log'!$AY$18:$AY$1017),0)</f>
        <v>102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225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19</v>
      </c>
      <c r="R256" s="388">
        <f>IFERROR($E256*SUMIF('Daily Log'!$AI$18:$AI$1017,$B256,'Daily Log'!$AJ$18:$AJ$1017),0)</f>
        <v>48</v>
      </c>
      <c r="S256" s="388">
        <f>IFERROR($E256*SUMIF('Daily Log'!$AL$18:$AL$1017,$B256,'Daily Log'!$AM$18:$AM$1017),0)</f>
        <v>32</v>
      </c>
      <c r="T256" s="388">
        <f>IFERROR($E256*SUMIF('Daily Log'!$AO$18:$AO$1017,$B256,'Daily Log'!$AP$18:$AP$1017),0)</f>
        <v>28</v>
      </c>
      <c r="U256" s="388">
        <f>IFERROR($E256*SUMIF('Daily Log'!$AR$18:$AR$1017,$B256,'Daily Log'!$AS$18:$AS$1017),0)</f>
        <v>29</v>
      </c>
      <c r="V256" s="388">
        <f>IFERROR($E256*SUMIF('Daily Log'!$AU$18:$AU$1017,$B256,'Daily Log'!$AV$18:$AV$1017),0)</f>
        <v>38</v>
      </c>
      <c r="W256" s="388">
        <f>IFERROR($E256*SUMIF('Daily Log'!$AX$18:$AX$1017,$B256,'Daily Log'!$AY$18:$AY$1017),0)</f>
        <v>31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58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9</v>
      </c>
      <c r="R257" s="388">
        <f>IFERROR($E257*SUMIF('Daily Log'!$AI$18:$AI$1017,$B257,'Daily Log'!$AJ$18:$AJ$1017),0)</f>
        <v>15</v>
      </c>
      <c r="S257" s="388">
        <f>IFERROR($E257*SUMIF('Daily Log'!$AL$18:$AL$1017,$B257,'Daily Log'!$AM$18:$AM$1017),0)</f>
        <v>7</v>
      </c>
      <c r="T257" s="388">
        <f>IFERROR($E257*SUMIF('Daily Log'!$AO$18:$AO$1017,$B257,'Daily Log'!$AP$18:$AP$1017),0)</f>
        <v>3</v>
      </c>
      <c r="U257" s="388">
        <f>IFERROR($E257*SUMIF('Daily Log'!$AR$18:$AR$1017,$B257,'Daily Log'!$AS$18:$AS$1017),0)</f>
        <v>8</v>
      </c>
      <c r="V257" s="388">
        <f>IFERROR($E257*SUMIF('Daily Log'!$AU$18:$AU$1017,$B257,'Daily Log'!$AV$18:$AV$1017),0)</f>
        <v>11</v>
      </c>
      <c r="W257" s="388">
        <f>IFERROR($E257*SUMIF('Daily Log'!$AX$18:$AX$1017,$B257,'Daily Log'!$AY$18:$AY$1017),0)</f>
        <v>5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28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1</v>
      </c>
      <c r="R258" s="388">
        <f>IFERROR($E258*SUMIF('Daily Log'!$AI$18:$AI$1017,$B258,'Daily Log'!$AJ$18:$AJ$1017),0)</f>
        <v>12</v>
      </c>
      <c r="S258" s="388">
        <f>IFERROR($E258*SUMIF('Daily Log'!$AL$18:$AL$1017,$B258,'Daily Log'!$AM$18:$AM$1017),0)</f>
        <v>2</v>
      </c>
      <c r="T258" s="388">
        <f>IFERROR($E258*SUMIF('Daily Log'!$AO$18:$AO$1017,$B258,'Daily Log'!$AP$18:$AP$1017),0)</f>
        <v>1</v>
      </c>
      <c r="U258" s="388">
        <f>IFERROR($E258*SUMIF('Daily Log'!$AR$18:$AR$1017,$B258,'Daily Log'!$AS$18:$AS$1017),0)</f>
        <v>7</v>
      </c>
      <c r="V258" s="388">
        <f>IFERROR($E258*SUMIF('Daily Log'!$AU$18:$AU$1017,$B258,'Daily Log'!$AV$18:$AV$1017),0)</f>
        <v>4</v>
      </c>
      <c r="W258" s="388">
        <f>IFERROR($E258*SUMIF('Daily Log'!$AX$18:$AX$1017,$B258,'Daily Log'!$AY$18:$AY$1017),0)</f>
        <v>1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62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3</v>
      </c>
      <c r="R259" s="388">
        <f>IFERROR($E259*SUMIF('Daily Log'!$AI$18:$AI$1017,$B259,'Daily Log'!$AJ$18:$AJ$1017),0)</f>
        <v>7</v>
      </c>
      <c r="S259" s="388">
        <f>IFERROR($E259*SUMIF('Daily Log'!$AL$18:$AL$1017,$B259,'Daily Log'!$AM$18:$AM$1017),0)</f>
        <v>12</v>
      </c>
      <c r="T259" s="388">
        <f>IFERROR($E259*SUMIF('Daily Log'!$AO$18:$AO$1017,$B259,'Daily Log'!$AP$18:$AP$1017),0)</f>
        <v>10</v>
      </c>
      <c r="U259" s="388">
        <f>IFERROR($E259*SUMIF('Daily Log'!$AR$18:$AR$1017,$B259,'Daily Log'!$AS$18:$AS$1017),0)</f>
        <v>6</v>
      </c>
      <c r="V259" s="388">
        <f>IFERROR($E259*SUMIF('Daily Log'!$AU$18:$AU$1017,$B259,'Daily Log'!$AV$18:$AV$1017),0)</f>
        <v>18</v>
      </c>
      <c r="W259" s="388">
        <f>IFERROR($E259*SUMIF('Daily Log'!$AX$18:$AX$1017,$B259,'Daily Log'!$AY$18:$AY$1017),0)</f>
        <v>6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146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16</v>
      </c>
      <c r="R260" s="388">
        <f>IFERROR($E260*SUMIF('Daily Log'!$AI$18:$AI$1017,$B260,'Daily Log'!$AJ$18:$AJ$1017),0)</f>
        <v>19</v>
      </c>
      <c r="S260" s="388">
        <f>IFERROR($E260*SUMIF('Daily Log'!$AL$18:$AL$1017,$B260,'Daily Log'!$AM$18:$AM$1017),0)</f>
        <v>14</v>
      </c>
      <c r="T260" s="388">
        <f>IFERROR($E260*SUMIF('Daily Log'!$AO$18:$AO$1017,$B260,'Daily Log'!$AP$18:$AP$1017),0)</f>
        <v>17</v>
      </c>
      <c r="U260" s="388">
        <f>IFERROR($E260*SUMIF('Daily Log'!$AR$18:$AR$1017,$B260,'Daily Log'!$AS$18:$AS$1017),0)</f>
        <v>35</v>
      </c>
      <c r="V260" s="388">
        <f>IFERROR($E260*SUMIF('Daily Log'!$AU$18:$AU$1017,$B260,'Daily Log'!$AV$18:$AV$1017),0)</f>
        <v>29</v>
      </c>
      <c r="W260" s="388">
        <f>IFERROR($E260*SUMIF('Daily Log'!$AX$18:$AX$1017,$B260,'Daily Log'!$AY$18:$AY$1017),0)</f>
        <v>16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307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46</v>
      </c>
      <c r="R261" s="388">
        <f>IFERROR($E261*SUMIF('Daily Log'!$AI$18:$AI$1017,$B261,'Daily Log'!$AJ$18:$AJ$1017),0)</f>
        <v>28</v>
      </c>
      <c r="S261" s="388">
        <f>IFERROR($E261*SUMIF('Daily Log'!$AL$18:$AL$1017,$B261,'Daily Log'!$AM$18:$AM$1017),0)</f>
        <v>35</v>
      </c>
      <c r="T261" s="388">
        <f>IFERROR($E261*SUMIF('Daily Log'!$AO$18:$AO$1017,$B261,'Daily Log'!$AP$18:$AP$1017),0)</f>
        <v>51</v>
      </c>
      <c r="U261" s="388">
        <f>IFERROR($E261*SUMIF('Daily Log'!$AR$18:$AR$1017,$B261,'Daily Log'!$AS$18:$AS$1017),0)</f>
        <v>50</v>
      </c>
      <c r="V261" s="388">
        <f>IFERROR($E261*SUMIF('Daily Log'!$AU$18:$AU$1017,$B261,'Daily Log'!$AV$18:$AV$1017),0)</f>
        <v>53</v>
      </c>
      <c r="W261" s="388">
        <f>IFERROR($E261*SUMIF('Daily Log'!$AX$18:$AX$1017,$B261,'Daily Log'!$AY$18:$AY$1017),0)</f>
        <v>44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154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9</v>
      </c>
      <c r="R262" s="388">
        <f>IFERROR($E262*SUMIF('Daily Log'!$AI$18:$AI$1017,$B262,'Daily Log'!$AJ$18:$AJ$1017),0)</f>
        <v>9</v>
      </c>
      <c r="S262" s="388">
        <f>IFERROR($E262*SUMIF('Daily Log'!$AL$18:$AL$1017,$B262,'Daily Log'!$AM$18:$AM$1017),0)</f>
        <v>6</v>
      </c>
      <c r="T262" s="388">
        <f>IFERROR($E262*SUMIF('Daily Log'!$AO$18:$AO$1017,$B262,'Daily Log'!$AP$18:$AP$1017),0)</f>
        <v>39</v>
      </c>
      <c r="U262" s="388">
        <f>IFERROR($E262*SUMIF('Daily Log'!$AR$18:$AR$1017,$B262,'Daily Log'!$AS$18:$AS$1017),0)</f>
        <v>34</v>
      </c>
      <c r="V262" s="388">
        <f>IFERROR($E262*SUMIF('Daily Log'!$AU$18:$AU$1017,$B262,'Daily Log'!$AV$18:$AV$1017),0)</f>
        <v>31</v>
      </c>
      <c r="W262" s="388">
        <f>IFERROR($E262*SUMIF('Daily Log'!$AX$18:$AX$1017,$B262,'Daily Log'!$AY$18:$AY$1017),0)</f>
        <v>26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639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54</v>
      </c>
      <c r="R263" s="388">
        <f>IFERROR($E263*SUMIF('Daily Log'!$AI$18:$AI$1017,$B263,'Daily Log'!$AJ$18:$AJ$1017),0)</f>
        <v>79</v>
      </c>
      <c r="S263" s="388">
        <f>IFERROR($E263*SUMIF('Daily Log'!$AL$18:$AL$1017,$B263,'Daily Log'!$AM$18:$AM$1017),0)</f>
        <v>80</v>
      </c>
      <c r="T263" s="388">
        <f>IFERROR($E263*SUMIF('Daily Log'!$AO$18:$AO$1017,$B263,'Daily Log'!$AP$18:$AP$1017),0)</f>
        <v>82</v>
      </c>
      <c r="U263" s="388">
        <f>IFERROR($E263*SUMIF('Daily Log'!$AR$18:$AR$1017,$B263,'Daily Log'!$AS$18:$AS$1017),0)</f>
        <v>121</v>
      </c>
      <c r="V263" s="388">
        <f>IFERROR($E263*SUMIF('Daily Log'!$AU$18:$AU$1017,$B263,'Daily Log'!$AV$18:$AV$1017),0)</f>
        <v>134</v>
      </c>
      <c r="W263" s="388">
        <f>IFERROR($E263*SUMIF('Daily Log'!$AX$18:$AX$1017,$B263,'Daily Log'!$AY$18:$AY$1017),0)</f>
        <v>89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45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6</v>
      </c>
      <c r="R264" s="388">
        <f>IFERROR($E264*SUMIF('Daily Log'!$AI$18:$AI$1017,$B264,'Daily Log'!$AJ$18:$AJ$1017),0)</f>
        <v>1</v>
      </c>
      <c r="S264" s="388">
        <f>IFERROR($E264*SUMIF('Daily Log'!$AL$18:$AL$1017,$B264,'Daily Log'!$AM$18:$AM$1017),0)</f>
        <v>3</v>
      </c>
      <c r="T264" s="388">
        <f>IFERROR($E264*SUMIF('Daily Log'!$AO$18:$AO$1017,$B264,'Daily Log'!$AP$18:$AP$1017),0)</f>
        <v>1</v>
      </c>
      <c r="U264" s="388">
        <f>IFERROR($E264*SUMIF('Daily Log'!$AR$18:$AR$1017,$B264,'Daily Log'!$AS$18:$AS$1017),0)</f>
        <v>9</v>
      </c>
      <c r="V264" s="388">
        <f>IFERROR($E264*SUMIF('Daily Log'!$AU$18:$AU$1017,$B264,'Daily Log'!$AV$18:$AV$1017),0)</f>
        <v>20</v>
      </c>
      <c r="W264" s="388">
        <f>IFERROR($E264*SUMIF('Daily Log'!$AX$18:$AX$1017,$B264,'Daily Log'!$AY$18:$AY$1017),0)</f>
        <v>5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6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6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24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1</v>
      </c>
      <c r="R266" s="388">
        <f>IFERROR($E266*SUMIF('Daily Log'!$AI$18:$AI$1017,$B266,'Daily Log'!$AJ$18:$AJ$1017),0)</f>
        <v>1</v>
      </c>
      <c r="S266" s="388">
        <f>IFERROR($E266*SUMIF('Daily Log'!$AL$18:$AL$1017,$B266,'Daily Log'!$AM$18:$AM$1017),0)</f>
        <v>5</v>
      </c>
      <c r="T266" s="388">
        <f>IFERROR($E266*SUMIF('Daily Log'!$AO$18:$AO$1017,$B266,'Daily Log'!$AP$18:$AP$1017),0)</f>
        <v>5</v>
      </c>
      <c r="U266" s="388">
        <f>IFERROR($E266*SUMIF('Daily Log'!$AR$18:$AR$1017,$B266,'Daily Log'!$AS$18:$AS$1017),0)</f>
        <v>2</v>
      </c>
      <c r="V266" s="388">
        <f>IFERROR($E266*SUMIF('Daily Log'!$AU$18:$AU$1017,$B266,'Daily Log'!$AV$18:$AV$1017),0)</f>
        <v>10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15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3</v>
      </c>
      <c r="R268" s="388">
        <f>IFERROR($E268*SUMIF('Daily Log'!$AI$18:$AI$1017,$B268,'Daily Log'!$AJ$18:$AJ$1017),0)</f>
        <v>2</v>
      </c>
      <c r="S268" s="388">
        <f>IFERROR($E268*SUMIF('Daily Log'!$AL$18:$AL$1017,$B268,'Daily Log'!$AM$18:$AM$1017),0)</f>
        <v>3</v>
      </c>
      <c r="T268" s="388">
        <f>IFERROR($E268*SUMIF('Daily Log'!$AO$18:$AO$1017,$B268,'Daily Log'!$AP$18:$AP$1017),0)</f>
        <v>2</v>
      </c>
      <c r="U268" s="388">
        <f>IFERROR($E268*SUMIF('Daily Log'!$AR$18:$AR$1017,$B268,'Daily Log'!$AS$18:$AS$1017),0)</f>
        <v>1</v>
      </c>
      <c r="V268" s="388">
        <f>IFERROR($E268*SUMIF('Daily Log'!$AU$18:$AU$1017,$B268,'Daily Log'!$AV$18:$AV$1017),0)</f>
        <v>1</v>
      </c>
      <c r="W268" s="388">
        <f>IFERROR($E268*SUMIF('Daily Log'!$AX$18:$AX$1017,$B268,'Daily Log'!$AY$18:$AY$1017),0)</f>
        <v>3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2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2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8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1</v>
      </c>
      <c r="R270" s="388">
        <f>IFERROR($E270*SUMIF('Daily Log'!$AI$18:$AI$1017,$B270,'Daily Log'!$AJ$18:$AJ$1017),0)</f>
        <v>1</v>
      </c>
      <c r="S270" s="388">
        <f>IFERROR($E270*SUMIF('Daily Log'!$AL$18:$AL$1017,$B270,'Daily Log'!$AM$18:$AM$1017),0)</f>
        <v>2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2</v>
      </c>
      <c r="W270" s="388">
        <f>IFERROR($E270*SUMIF('Daily Log'!$AX$18:$AX$1017,$B270,'Daily Log'!$AY$18:$AY$1017),0)</f>
        <v>2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11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1</v>
      </c>
      <c r="S271" s="388">
        <f>IFERROR($E271*SUMIF('Daily Log'!$AL$18:$AL$1017,$B271,'Daily Log'!$AM$18:$AM$1017),0)</f>
        <v>3</v>
      </c>
      <c r="T271" s="388">
        <f>IFERROR($E271*SUMIF('Daily Log'!$AO$18:$AO$1017,$B271,'Daily Log'!$AP$18:$AP$1017),0)</f>
        <v>1</v>
      </c>
      <c r="U271" s="388">
        <f>IFERROR($E271*SUMIF('Daily Log'!$AR$18:$AR$1017,$B271,'Daily Log'!$AS$18:$AS$1017),0)</f>
        <v>2</v>
      </c>
      <c r="V271" s="388">
        <f>IFERROR($E271*SUMIF('Daily Log'!$AU$18:$AU$1017,$B271,'Daily Log'!$AV$18:$AV$1017),0)</f>
        <v>3</v>
      </c>
      <c r="W271" s="388">
        <f>IFERROR($E271*SUMIF('Daily Log'!$AX$18:$AX$1017,$B271,'Daily Log'!$AY$18:$AY$1017),0)</f>
        <v>1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15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5</v>
      </c>
      <c r="R272" s="388">
        <f>IFERROR($E272*SUMIF('Daily Log'!$AI$18:$AI$1017,$B272,'Daily Log'!$AJ$18:$AJ$1017),0)</f>
        <v>3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4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1</v>
      </c>
      <c r="W272" s="388">
        <f>IFERROR($E272*SUMIF('Daily Log'!$AX$18:$AX$1017,$B272,'Daily Log'!$AY$18:$AY$1017),0)</f>
        <v>2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7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2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1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1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3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3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1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1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1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18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2</v>
      </c>
      <c r="R275" s="388">
        <f>IFERROR($E275*SUMIF('Daily Log'!$AI$18:$AI$1017,$B275,'Daily Log'!$AJ$18:$AJ$1017),0)</f>
        <v>2</v>
      </c>
      <c r="S275" s="388">
        <f>IFERROR($E275*SUMIF('Daily Log'!$AL$18:$AL$1017,$B275,'Daily Log'!$AM$18:$AM$1017),0)</f>
        <v>3</v>
      </c>
      <c r="T275" s="388">
        <f>IFERROR($E275*SUMIF('Daily Log'!$AO$18:$AO$1017,$B275,'Daily Log'!$AP$18:$AP$1017),0)</f>
        <v>1</v>
      </c>
      <c r="U275" s="388">
        <f>IFERROR($E275*SUMIF('Daily Log'!$AR$18:$AR$1017,$B275,'Daily Log'!$AS$18:$AS$1017),0)</f>
        <v>3</v>
      </c>
      <c r="V275" s="388">
        <f>IFERROR($E275*SUMIF('Daily Log'!$AU$18:$AU$1017,$B275,'Daily Log'!$AV$18:$AV$1017),0)</f>
        <v>5</v>
      </c>
      <c r="W275" s="388">
        <f>IFERROR($E275*SUMIF('Daily Log'!$AX$18:$AX$1017,$B275,'Daily Log'!$AY$18:$AY$1017),0)</f>
        <v>2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12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1</v>
      </c>
      <c r="R276" s="388">
        <f>IFERROR($E276*SUMIF('Daily Log'!$AI$18:$AI$1017,$B276,'Daily Log'!$AJ$18:$AJ$1017),0)</f>
        <v>3</v>
      </c>
      <c r="S276" s="388">
        <f>IFERROR($E276*SUMIF('Daily Log'!$AL$18:$AL$1017,$B276,'Daily Log'!$AM$18:$AM$1017),0)</f>
        <v>2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4</v>
      </c>
      <c r="W276" s="388">
        <f>IFERROR($E276*SUMIF('Daily Log'!$AX$18:$AX$1017,$B276,'Daily Log'!$AY$18:$AY$1017),0)</f>
        <v>2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7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1</v>
      </c>
      <c r="R277" s="388">
        <f>IFERROR($E277*SUMIF('Daily Log'!$AI$18:$AI$1017,$B277,'Daily Log'!$AJ$18:$AJ$1017),0)</f>
        <v>1</v>
      </c>
      <c r="S277" s="388">
        <f>IFERROR($E277*SUMIF('Daily Log'!$AL$18:$AL$1017,$B277,'Daily Log'!$AM$18:$AM$1017),0)</f>
        <v>1</v>
      </c>
      <c r="T277" s="388">
        <f>IFERROR($E277*SUMIF('Daily Log'!$AO$18:$AO$1017,$B277,'Daily Log'!$AP$18:$AP$1017),0)</f>
        <v>1</v>
      </c>
      <c r="U277" s="388">
        <f>IFERROR($E277*SUMIF('Daily Log'!$AR$18:$AR$1017,$B277,'Daily Log'!$AS$18:$AS$1017),0)</f>
        <v>1</v>
      </c>
      <c r="V277" s="388">
        <f>IFERROR($E277*SUMIF('Daily Log'!$AU$18:$AU$1017,$B277,'Daily Log'!$AV$18:$AV$1017),0)</f>
        <v>2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7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1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1</v>
      </c>
      <c r="T278" s="388">
        <f>IFERROR($E278*SUMIF('Daily Log'!$AO$18:$AO$1017,$B278,'Daily Log'!$AP$18:$AP$1017),0)</f>
        <v>2</v>
      </c>
      <c r="U278" s="388">
        <f>IFERROR($E278*SUMIF('Daily Log'!$AR$18:$AR$1017,$B278,'Daily Log'!$AS$18:$AS$1017),0)</f>
        <v>2</v>
      </c>
      <c r="V278" s="388">
        <f>IFERROR($E278*SUMIF('Daily Log'!$AU$18:$AU$1017,$B278,'Daily Log'!$AV$18:$AV$1017),0)</f>
        <v>1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32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5</v>
      </c>
      <c r="R279" s="388">
        <f>IFERROR($E279*SUMIF('Daily Log'!$AI$18:$AI$1017,$B279,'Daily Log'!$AJ$18:$AJ$1017),0)</f>
        <v>5</v>
      </c>
      <c r="S279" s="388">
        <f>IFERROR($E279*SUMIF('Daily Log'!$AL$18:$AL$1017,$B279,'Daily Log'!$AM$18:$AM$1017),0)</f>
        <v>5</v>
      </c>
      <c r="T279" s="388">
        <f>IFERROR($E279*SUMIF('Daily Log'!$AO$18:$AO$1017,$B279,'Daily Log'!$AP$18:$AP$1017),0)</f>
        <v>2</v>
      </c>
      <c r="U279" s="388">
        <f>IFERROR($E279*SUMIF('Daily Log'!$AR$18:$AR$1017,$B279,'Daily Log'!$AS$18:$AS$1017),0)</f>
        <v>5</v>
      </c>
      <c r="V279" s="388">
        <f>IFERROR($E279*SUMIF('Daily Log'!$AU$18:$AU$1017,$B279,'Daily Log'!$AV$18:$AV$1017),0)</f>
        <v>3</v>
      </c>
      <c r="W279" s="388">
        <f>IFERROR($E279*SUMIF('Daily Log'!$AX$18:$AX$1017,$B279,'Daily Log'!$AY$18:$AY$1017),0)</f>
        <v>7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14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5</v>
      </c>
      <c r="R280" s="388">
        <f>IFERROR($E280*SUMIF('Daily Log'!$AI$18:$AI$1017,$B280,'Daily Log'!$AJ$18:$AJ$1017),0)</f>
        <v>1</v>
      </c>
      <c r="S280" s="388">
        <f>IFERROR($E280*SUMIF('Daily Log'!$AL$18:$AL$1017,$B280,'Daily Log'!$AM$18:$AM$1017),0)</f>
        <v>1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1</v>
      </c>
      <c r="V280" s="388">
        <f>IFERROR($E280*SUMIF('Daily Log'!$AU$18:$AU$1017,$B280,'Daily Log'!$AV$18:$AV$1017),0)</f>
        <v>3</v>
      </c>
      <c r="W280" s="388">
        <f>IFERROR($E280*SUMIF('Daily Log'!$AX$18:$AX$1017,$B280,'Daily Log'!$AY$18:$AY$1017),0)</f>
        <v>3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8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3</v>
      </c>
      <c r="R281" s="388">
        <f>IFERROR($E281*SUMIF('Daily Log'!$AI$18:$AI$1017,$B281,'Daily Log'!$AJ$18:$AJ$1017),0)</f>
        <v>2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1</v>
      </c>
      <c r="U281" s="388">
        <f>IFERROR($E281*SUMIF('Daily Log'!$AR$18:$AR$1017,$B281,'Daily Log'!$AS$18:$AS$1017),0)</f>
        <v>2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1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1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1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1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7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1</v>
      </c>
      <c r="T284" s="388">
        <f>IFERROR($E284*SUMIF('Daily Log'!$AO$18:$AO$1017,$B284,'Daily Log'!$AP$18:$AP$1017),0)</f>
        <v>2</v>
      </c>
      <c r="U284" s="388">
        <f>IFERROR($E284*SUMIF('Daily Log'!$AR$18:$AR$1017,$B284,'Daily Log'!$AS$18:$AS$1017),0)</f>
        <v>2</v>
      </c>
      <c r="V284" s="388">
        <f>IFERROR($E284*SUMIF('Daily Log'!$AU$18:$AU$1017,$B284,'Daily Log'!$AV$18:$AV$1017),0)</f>
        <v>2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2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1</v>
      </c>
      <c r="W286" s="388">
        <f>IFERROR($E286*SUMIF('Daily Log'!$AX$18:$AX$1017,$B286,'Daily Log'!$AY$18:$AY$1017),0)</f>
        <v>1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13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7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1</v>
      </c>
      <c r="U287" s="388">
        <f>IFERROR($E287*SUMIF('Daily Log'!$AR$18:$AR$1017,$B287,'Daily Log'!$AS$18:$AS$1017),0)</f>
        <v>1</v>
      </c>
      <c r="V287" s="388">
        <f>IFERROR($E287*SUMIF('Daily Log'!$AU$18:$AU$1017,$B287,'Daily Log'!$AV$18:$AV$1017),0)</f>
        <v>3</v>
      </c>
      <c r="W287" s="388">
        <f>IFERROR($E287*SUMIF('Daily Log'!$AX$18:$AX$1017,$B287,'Daily Log'!$AY$18:$AY$1017),0)</f>
        <v>1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2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1</v>
      </c>
      <c r="V288" s="388">
        <f>IFERROR($E288*SUMIF('Daily Log'!$AU$18:$AU$1017,$B288,'Daily Log'!$AV$18:$AV$1017),0)</f>
        <v>1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4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2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1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1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8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2</v>
      </c>
      <c r="R291" s="388">
        <f>IFERROR($E291*SUMIF('Daily Log'!$AI$18:$AI$1017,$B291,'Daily Log'!$AJ$18:$AJ$1017),0)</f>
        <v>1</v>
      </c>
      <c r="S291" s="388">
        <f>IFERROR($E291*SUMIF('Daily Log'!$AL$18:$AL$1017,$B291,'Daily Log'!$AM$18:$AM$1017),0)</f>
        <v>2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3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2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1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1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1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1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3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1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1</v>
      </c>
      <c r="W295" s="388">
        <f>IFERROR($E295*SUMIF('Daily Log'!$AX$18:$AX$1017,$B295,'Daily Log'!$AY$18:$AY$1017),0)</f>
        <v>1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5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2</v>
      </c>
      <c r="U296" s="388">
        <f>IFERROR($E296*SUMIF('Daily Log'!$AR$18:$AR$1017,$B296,'Daily Log'!$AS$18:$AS$1017),0)</f>
        <v>3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2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1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1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2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2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6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1</v>
      </c>
      <c r="R301" s="388">
        <f>IFERROR($E301*SUMIF('Daily Log'!$AI$18:$AI$1017,$B301,'Daily Log'!$AJ$18:$AJ$1017),0)</f>
        <v>2</v>
      </c>
      <c r="S301" s="388">
        <f>IFERROR($E301*SUMIF('Daily Log'!$AL$18:$AL$1017,$B301,'Daily Log'!$AM$18:$AM$1017),0)</f>
        <v>1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1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1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1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1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6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1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1</v>
      </c>
      <c r="V305" s="388">
        <f>IFERROR($E305*SUMIF('Daily Log'!$AU$18:$AU$1017,$B305,'Daily Log'!$AV$18:$AV$1017),0)</f>
        <v>2</v>
      </c>
      <c r="W305" s="388">
        <f>IFERROR($E305*SUMIF('Daily Log'!$AX$18:$AX$1017,$B305,'Daily Log'!$AY$18:$AY$1017),0)</f>
        <v>2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2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1</v>
      </c>
      <c r="W306" s="388">
        <f>IFERROR($E306*SUMIF('Daily Log'!$AX$18:$AX$1017,$B306,'Daily Log'!$AY$18:$AY$1017),0)</f>
        <v>1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44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8</v>
      </c>
      <c r="R307" s="388">
        <f>IFERROR($E307*SUMIF('Daily Log'!$AI$18:$AI$1017,$B307,'Daily Log'!$AJ$18:$AJ$1017),0)</f>
        <v>7</v>
      </c>
      <c r="S307" s="388">
        <f>IFERROR($E307*SUMIF('Daily Log'!$AL$18:$AL$1017,$B307,'Daily Log'!$AM$18:$AM$1017),0)</f>
        <v>3</v>
      </c>
      <c r="T307" s="388">
        <f>IFERROR($E307*SUMIF('Daily Log'!$AO$18:$AO$1017,$B307,'Daily Log'!$AP$18:$AP$1017),0)</f>
        <v>5</v>
      </c>
      <c r="U307" s="388">
        <f>IFERROR($E307*SUMIF('Daily Log'!$AR$18:$AR$1017,$B307,'Daily Log'!$AS$18:$AS$1017),0)</f>
        <v>7</v>
      </c>
      <c r="V307" s="388">
        <f>IFERROR($E307*SUMIF('Daily Log'!$AU$18:$AU$1017,$B307,'Daily Log'!$AV$18:$AV$1017),0)</f>
        <v>9</v>
      </c>
      <c r="W307" s="388">
        <f>IFERROR($E307*SUMIF('Daily Log'!$AX$18:$AX$1017,$B307,'Daily Log'!$AY$18:$AY$1017),0)</f>
        <v>5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2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1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1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4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1</v>
      </c>
      <c r="U309" s="388">
        <f>IFERROR($E309*SUMIF('Daily Log'!$AR$18:$AR$1017,$B309,'Daily Log'!$AS$18:$AS$1017),0)</f>
        <v>2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1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10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1</v>
      </c>
      <c r="S310" s="388">
        <f>IFERROR($E310*SUMIF('Daily Log'!$AL$18:$AL$1017,$B310,'Daily Log'!$AM$18:$AM$1017),0)</f>
        <v>1</v>
      </c>
      <c r="T310" s="388">
        <f>IFERROR($E310*SUMIF('Daily Log'!$AO$18:$AO$1017,$B310,'Daily Log'!$AP$18:$AP$1017),0)</f>
        <v>4</v>
      </c>
      <c r="U310" s="388">
        <f>IFERROR($E310*SUMIF('Daily Log'!$AR$18:$AR$1017,$B310,'Daily Log'!$AS$18:$AS$1017),0)</f>
        <v>2</v>
      </c>
      <c r="V310" s="388">
        <f>IFERROR($E310*SUMIF('Daily Log'!$AU$18:$AU$1017,$B310,'Daily Log'!$AV$18:$AV$1017),0)</f>
        <v>2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3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2</v>
      </c>
      <c r="V312" s="388">
        <f>IFERROR($E312*SUMIF('Daily Log'!$AU$18:$AU$1017,$B312,'Daily Log'!$AV$18:$AV$1017),0)</f>
        <v>1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4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1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1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1</v>
      </c>
      <c r="W313" s="388">
        <f>IFERROR($E313*SUMIF('Daily Log'!$AX$18:$AX$1017,$B313,'Daily Log'!$AY$18:$AY$1017),0)</f>
        <v>1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26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2</v>
      </c>
      <c r="R314" s="388">
        <f>IFERROR($E314*SUMIF('Daily Log'!$AI$18:$AI$1017,$B314,'Daily Log'!$AJ$18:$AJ$1017),0)</f>
        <v>4</v>
      </c>
      <c r="S314" s="388">
        <f>IFERROR($E314*SUMIF('Daily Log'!$AL$18:$AL$1017,$B314,'Daily Log'!$AM$18:$AM$1017),0)</f>
        <v>3</v>
      </c>
      <c r="T314" s="388">
        <f>IFERROR($E314*SUMIF('Daily Log'!$AO$18:$AO$1017,$B314,'Daily Log'!$AP$18:$AP$1017),0)</f>
        <v>3</v>
      </c>
      <c r="U314" s="388">
        <f>IFERROR($E314*SUMIF('Daily Log'!$AR$18:$AR$1017,$B314,'Daily Log'!$AS$18:$AS$1017),0)</f>
        <v>11</v>
      </c>
      <c r="V314" s="388">
        <f>IFERROR($E314*SUMIF('Daily Log'!$AU$18:$AU$1017,$B314,'Daily Log'!$AV$18:$AV$1017),0)</f>
        <v>1</v>
      </c>
      <c r="W314" s="388">
        <f>IFERROR($E314*SUMIF('Daily Log'!$AX$18:$AX$1017,$B314,'Daily Log'!$AY$18:$AY$1017),0)</f>
        <v>2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16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3</v>
      </c>
      <c r="R316" s="388">
        <f>IFERROR($E316*SUMIF('Daily Log'!$AI$18:$AI$1017,$B316,'Daily Log'!$AJ$18:$AJ$1017),0)</f>
        <v>1</v>
      </c>
      <c r="S316" s="388">
        <f>IFERROR($E316*SUMIF('Daily Log'!$AL$18:$AL$1017,$B316,'Daily Log'!$AM$18:$AM$1017),0)</f>
        <v>2</v>
      </c>
      <c r="T316" s="388">
        <f>IFERROR($E316*SUMIF('Daily Log'!$AO$18:$AO$1017,$B316,'Daily Log'!$AP$18:$AP$1017),0)</f>
        <v>4</v>
      </c>
      <c r="U316" s="388">
        <f>IFERROR($E316*SUMIF('Daily Log'!$AR$18:$AR$1017,$B316,'Daily Log'!$AS$18:$AS$1017),0)</f>
        <v>4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2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1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1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3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2</v>
      </c>
      <c r="W318" s="388">
        <f>IFERROR($E318*SUMIF('Daily Log'!$AX$18:$AX$1017,$B318,'Daily Log'!$AY$18:$AY$1017),0)</f>
        <v>1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2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1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1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1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1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5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3</v>
      </c>
      <c r="W321" s="388">
        <f>IFERROR($E321*SUMIF('Daily Log'!$AX$18:$AX$1017,$B321,'Daily Log'!$AY$18:$AY$1017),0)</f>
        <v>2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5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1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2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2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80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2</v>
      </c>
      <c r="R324" s="388">
        <f>IFERROR($E324*SUMIF('Daily Log'!$AI$18:$AI$1017,$B324,'Daily Log'!$AJ$18:$AJ$1017),0)</f>
        <v>10</v>
      </c>
      <c r="S324" s="388">
        <f>IFERROR($E324*SUMIF('Daily Log'!$AL$18:$AL$1017,$B324,'Daily Log'!$AM$18:$AM$1017),0)</f>
        <v>6</v>
      </c>
      <c r="T324" s="388">
        <f>IFERROR($E324*SUMIF('Daily Log'!$AO$18:$AO$1017,$B324,'Daily Log'!$AP$18:$AP$1017),0)</f>
        <v>4</v>
      </c>
      <c r="U324" s="388">
        <f>IFERROR($E324*SUMIF('Daily Log'!$AR$18:$AR$1017,$B324,'Daily Log'!$AS$18:$AS$1017),0)</f>
        <v>21</v>
      </c>
      <c r="V324" s="388">
        <f>IFERROR($E324*SUMIF('Daily Log'!$AU$18:$AU$1017,$B324,'Daily Log'!$AV$18:$AV$1017),0)</f>
        <v>20</v>
      </c>
      <c r="W324" s="388">
        <f>IFERROR($E324*SUMIF('Daily Log'!$AX$18:$AX$1017,$B324,'Daily Log'!$AY$18:$AY$1017),0)</f>
        <v>17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13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1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1</v>
      </c>
      <c r="T325" s="388">
        <f>IFERROR($E325*SUMIF('Daily Log'!$AO$18:$AO$1017,$B325,'Daily Log'!$AP$18:$AP$1017),0)</f>
        <v>1</v>
      </c>
      <c r="U325" s="388">
        <f>IFERROR($E325*SUMIF('Daily Log'!$AR$18:$AR$1017,$B325,'Daily Log'!$AS$18:$AS$1017),0)</f>
        <v>2</v>
      </c>
      <c r="V325" s="388">
        <f>IFERROR($E325*SUMIF('Daily Log'!$AU$18:$AU$1017,$B325,'Daily Log'!$AV$18:$AV$1017),0)</f>
        <v>4</v>
      </c>
      <c r="W325" s="388">
        <f>IFERROR($E325*SUMIF('Daily Log'!$AX$18:$AX$1017,$B325,'Daily Log'!$AY$18:$AY$1017),0)</f>
        <v>4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70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3</v>
      </c>
      <c r="R326" s="388">
        <f>IFERROR($E326*SUMIF('Daily Log'!$AI$18:$AI$1017,$B326,'Daily Log'!$AJ$18:$AJ$1017),0)</f>
        <v>4</v>
      </c>
      <c r="S326" s="388">
        <f>IFERROR($E326*SUMIF('Daily Log'!$AL$18:$AL$1017,$B326,'Daily Log'!$AM$18:$AM$1017),0)</f>
        <v>6</v>
      </c>
      <c r="T326" s="388">
        <f>IFERROR($E326*SUMIF('Daily Log'!$AO$18:$AO$1017,$B326,'Daily Log'!$AP$18:$AP$1017),0)</f>
        <v>13</v>
      </c>
      <c r="U326" s="388">
        <f>IFERROR($E326*SUMIF('Daily Log'!$AR$18:$AR$1017,$B326,'Daily Log'!$AS$18:$AS$1017),0)</f>
        <v>16</v>
      </c>
      <c r="V326" s="388">
        <f>IFERROR($E326*SUMIF('Daily Log'!$AU$18:$AU$1017,$B326,'Daily Log'!$AV$18:$AV$1017),0)</f>
        <v>13</v>
      </c>
      <c r="W326" s="388">
        <f>IFERROR($E326*SUMIF('Daily Log'!$AX$18:$AX$1017,$B326,'Daily Log'!$AY$18:$AY$1017),0)</f>
        <v>15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54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5</v>
      </c>
      <c r="R327" s="388">
        <f>IFERROR($E327*SUMIF('Daily Log'!$AI$18:$AI$1017,$B327,'Daily Log'!$AJ$18:$AJ$1017),0)</f>
        <v>4</v>
      </c>
      <c r="S327" s="388">
        <f>IFERROR($E327*SUMIF('Daily Log'!$AL$18:$AL$1017,$B327,'Daily Log'!$AM$18:$AM$1017),0)</f>
        <v>1</v>
      </c>
      <c r="T327" s="388">
        <f>IFERROR($E327*SUMIF('Daily Log'!$AO$18:$AO$1017,$B327,'Daily Log'!$AP$18:$AP$1017),0)</f>
        <v>6</v>
      </c>
      <c r="U327" s="388">
        <f>IFERROR($E327*SUMIF('Daily Log'!$AR$18:$AR$1017,$B327,'Daily Log'!$AS$18:$AS$1017),0)</f>
        <v>8</v>
      </c>
      <c r="V327" s="388">
        <f>IFERROR($E327*SUMIF('Daily Log'!$AU$18:$AU$1017,$B327,'Daily Log'!$AV$18:$AV$1017),0)</f>
        <v>11</v>
      </c>
      <c r="W327" s="388">
        <f>IFERROR($E327*SUMIF('Daily Log'!$AX$18:$AX$1017,$B327,'Daily Log'!$AY$18:$AY$1017),0)</f>
        <v>19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96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5</v>
      </c>
      <c r="R328" s="388">
        <f>IFERROR($E328*SUMIF('Daily Log'!$AI$18:$AI$1017,$B328,'Daily Log'!$AJ$18:$AJ$1017),0)</f>
        <v>5</v>
      </c>
      <c r="S328" s="388">
        <f>IFERROR($E328*SUMIF('Daily Log'!$AL$18:$AL$1017,$B328,'Daily Log'!$AM$18:$AM$1017),0)</f>
        <v>14</v>
      </c>
      <c r="T328" s="388">
        <f>IFERROR($E328*SUMIF('Daily Log'!$AO$18:$AO$1017,$B328,'Daily Log'!$AP$18:$AP$1017),0)</f>
        <v>11</v>
      </c>
      <c r="U328" s="388">
        <f>IFERROR($E328*SUMIF('Daily Log'!$AR$18:$AR$1017,$B328,'Daily Log'!$AS$18:$AS$1017),0)</f>
        <v>25</v>
      </c>
      <c r="V328" s="388">
        <f>IFERROR($E328*SUMIF('Daily Log'!$AU$18:$AU$1017,$B328,'Daily Log'!$AV$18:$AV$1017),0)</f>
        <v>18</v>
      </c>
      <c r="W328" s="388">
        <f>IFERROR($E328*SUMIF('Daily Log'!$AX$18:$AX$1017,$B328,'Daily Log'!$AY$18:$AY$1017),0)</f>
        <v>18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33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3</v>
      </c>
      <c r="R329" s="388">
        <f>IFERROR($E329*SUMIF('Daily Log'!$AI$18:$AI$1017,$B329,'Daily Log'!$AJ$18:$AJ$1017),0)</f>
        <v>1</v>
      </c>
      <c r="S329" s="388">
        <f>IFERROR($E329*SUMIF('Daily Log'!$AL$18:$AL$1017,$B329,'Daily Log'!$AM$18:$AM$1017),0)</f>
        <v>3</v>
      </c>
      <c r="T329" s="388">
        <f>IFERROR($E329*SUMIF('Daily Log'!$AO$18:$AO$1017,$B329,'Daily Log'!$AP$18:$AP$1017),0)</f>
        <v>6</v>
      </c>
      <c r="U329" s="388">
        <f>IFERROR($E329*SUMIF('Daily Log'!$AR$18:$AR$1017,$B329,'Daily Log'!$AS$18:$AS$1017),0)</f>
        <v>8</v>
      </c>
      <c r="V329" s="388">
        <f>IFERROR($E329*SUMIF('Daily Log'!$AU$18:$AU$1017,$B329,'Daily Log'!$AV$18:$AV$1017),0)</f>
        <v>5</v>
      </c>
      <c r="W329" s="388">
        <f>IFERROR($E329*SUMIF('Daily Log'!$AX$18:$AX$1017,$B329,'Daily Log'!$AY$18:$AY$1017),0)</f>
        <v>7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20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3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3</v>
      </c>
      <c r="U330" s="388">
        <f>IFERROR($E330*SUMIF('Daily Log'!$AR$18:$AR$1017,$B330,'Daily Log'!$AS$18:$AS$1017),0)</f>
        <v>4</v>
      </c>
      <c r="V330" s="388">
        <f>IFERROR($E330*SUMIF('Daily Log'!$AU$18:$AU$1017,$B330,'Daily Log'!$AV$18:$AV$1017),0)</f>
        <v>5</v>
      </c>
      <c r="W330" s="388">
        <f>IFERROR($E330*SUMIF('Daily Log'!$AX$18:$AX$1017,$B330,'Daily Log'!$AY$18:$AY$1017),0)</f>
        <v>5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37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3</v>
      </c>
      <c r="R331" s="388">
        <f>IFERROR($E331*SUMIF('Daily Log'!$AI$18:$AI$1017,$B331,'Daily Log'!$AJ$18:$AJ$1017),0)</f>
        <v>4</v>
      </c>
      <c r="S331" s="388">
        <f>IFERROR($E331*SUMIF('Daily Log'!$AL$18:$AL$1017,$B331,'Daily Log'!$AM$18:$AM$1017),0)</f>
        <v>2</v>
      </c>
      <c r="T331" s="388">
        <f>IFERROR($E331*SUMIF('Daily Log'!$AO$18:$AO$1017,$B331,'Daily Log'!$AP$18:$AP$1017),0)</f>
        <v>7</v>
      </c>
      <c r="U331" s="388">
        <f>IFERROR($E331*SUMIF('Daily Log'!$AR$18:$AR$1017,$B331,'Daily Log'!$AS$18:$AS$1017),0)</f>
        <v>11</v>
      </c>
      <c r="V331" s="388">
        <f>IFERROR($E331*SUMIF('Daily Log'!$AU$18:$AU$1017,$B331,'Daily Log'!$AV$18:$AV$1017),0)</f>
        <v>3</v>
      </c>
      <c r="W331" s="388">
        <f>IFERROR($E331*SUMIF('Daily Log'!$AX$18:$AX$1017,$B331,'Daily Log'!$AY$18:$AY$1017),0)</f>
        <v>7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26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1</v>
      </c>
      <c r="R332" s="388">
        <f>IFERROR($E332*SUMIF('Daily Log'!$AI$18:$AI$1017,$B332,'Daily Log'!$AJ$18:$AJ$1017),0)</f>
        <v>2</v>
      </c>
      <c r="S332" s="388">
        <f>IFERROR($E332*SUMIF('Daily Log'!$AL$18:$AL$1017,$B332,'Daily Log'!$AM$18:$AM$1017),0)</f>
        <v>3</v>
      </c>
      <c r="T332" s="388">
        <f>IFERROR($E332*SUMIF('Daily Log'!$AO$18:$AO$1017,$B332,'Daily Log'!$AP$18:$AP$1017),0)</f>
        <v>3</v>
      </c>
      <c r="U332" s="388">
        <f>IFERROR($E332*SUMIF('Daily Log'!$AR$18:$AR$1017,$B332,'Daily Log'!$AS$18:$AS$1017),0)</f>
        <v>5</v>
      </c>
      <c r="V332" s="388">
        <f>IFERROR($E332*SUMIF('Daily Log'!$AU$18:$AU$1017,$B332,'Daily Log'!$AV$18:$AV$1017),0)</f>
        <v>6</v>
      </c>
      <c r="W332" s="388">
        <f>IFERROR($E332*SUMIF('Daily Log'!$AX$18:$AX$1017,$B332,'Daily Log'!$AY$18:$AY$1017),0)</f>
        <v>6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9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1</v>
      </c>
      <c r="T333" s="388">
        <f>IFERROR($E333*SUMIF('Daily Log'!$AO$18:$AO$1017,$B333,'Daily Log'!$AP$18:$AP$1017),0)</f>
        <v>1</v>
      </c>
      <c r="U333" s="388">
        <f>IFERROR($E333*SUMIF('Daily Log'!$AR$18:$AR$1017,$B333,'Daily Log'!$AS$18:$AS$1017),0)</f>
        <v>2</v>
      </c>
      <c r="V333" s="388">
        <f>IFERROR($E333*SUMIF('Daily Log'!$AU$18:$AU$1017,$B333,'Daily Log'!$AV$18:$AV$1017),0)</f>
        <v>3</v>
      </c>
      <c r="W333" s="388">
        <f>IFERROR($E333*SUMIF('Daily Log'!$AX$18:$AX$1017,$B333,'Daily Log'!$AY$18:$AY$1017),0)</f>
        <v>2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9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1</v>
      </c>
      <c r="R334" s="388">
        <f>IFERROR($E334*SUMIF('Daily Log'!$AI$18:$AI$1017,$B334,'Daily Log'!$AJ$18:$AJ$1017),0)</f>
        <v>3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1</v>
      </c>
      <c r="U334" s="388">
        <f>IFERROR($E334*SUMIF('Daily Log'!$AR$18:$AR$1017,$B334,'Daily Log'!$AS$18:$AS$1017),0)</f>
        <v>3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1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73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11</v>
      </c>
      <c r="R335" s="388">
        <f>IFERROR($E335*SUMIF('Daily Log'!$AI$18:$AI$1017,$B335,'Daily Log'!$AJ$18:$AJ$1017),0)</f>
        <v>5</v>
      </c>
      <c r="S335" s="388">
        <f>IFERROR($E335*SUMIF('Daily Log'!$AL$18:$AL$1017,$B335,'Daily Log'!$AM$18:$AM$1017),0)</f>
        <v>6</v>
      </c>
      <c r="T335" s="388">
        <f>IFERROR($E335*SUMIF('Daily Log'!$AO$18:$AO$1017,$B335,'Daily Log'!$AP$18:$AP$1017),0)</f>
        <v>10</v>
      </c>
      <c r="U335" s="388">
        <f>IFERROR($E335*SUMIF('Daily Log'!$AR$18:$AR$1017,$B335,'Daily Log'!$AS$18:$AS$1017),0)</f>
        <v>12</v>
      </c>
      <c r="V335" s="388">
        <f>IFERROR($E335*SUMIF('Daily Log'!$AU$18:$AU$1017,$B335,'Daily Log'!$AV$18:$AV$1017),0)</f>
        <v>16</v>
      </c>
      <c r="W335" s="388">
        <f>IFERROR($E335*SUMIF('Daily Log'!$AX$18:$AX$1017,$B335,'Daily Log'!$AY$18:$AY$1017),0)</f>
        <v>13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27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2</v>
      </c>
      <c r="R336" s="388">
        <f>IFERROR($E336*SUMIF('Daily Log'!$AI$18:$AI$1017,$B336,'Daily Log'!$AJ$18:$AJ$1017),0)</f>
        <v>3</v>
      </c>
      <c r="S336" s="388">
        <f>IFERROR($E336*SUMIF('Daily Log'!$AL$18:$AL$1017,$B336,'Daily Log'!$AM$18:$AM$1017),0)</f>
        <v>2</v>
      </c>
      <c r="T336" s="388">
        <f>IFERROR($E336*SUMIF('Daily Log'!$AO$18:$AO$1017,$B336,'Daily Log'!$AP$18:$AP$1017),0)</f>
        <v>5</v>
      </c>
      <c r="U336" s="388">
        <f>IFERROR($E336*SUMIF('Daily Log'!$AR$18:$AR$1017,$B336,'Daily Log'!$AS$18:$AS$1017),0)</f>
        <v>6</v>
      </c>
      <c r="V336" s="388">
        <f>IFERROR($E336*SUMIF('Daily Log'!$AU$18:$AU$1017,$B336,'Daily Log'!$AV$18:$AV$1017),0)</f>
        <v>5</v>
      </c>
      <c r="W336" s="388">
        <f>IFERROR($E336*SUMIF('Daily Log'!$AX$18:$AX$1017,$B336,'Daily Log'!$AY$18:$AY$1017),0)</f>
        <v>4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19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1</v>
      </c>
      <c r="S337" s="388">
        <f>IFERROR($E337*SUMIF('Daily Log'!$AL$18:$AL$1017,$B337,'Daily Log'!$AM$18:$AM$1017),0)</f>
        <v>2</v>
      </c>
      <c r="T337" s="388">
        <f>IFERROR($E337*SUMIF('Daily Log'!$AO$18:$AO$1017,$B337,'Daily Log'!$AP$18:$AP$1017),0)</f>
        <v>1</v>
      </c>
      <c r="U337" s="388">
        <f>IFERROR($E337*SUMIF('Daily Log'!$AR$18:$AR$1017,$B337,'Daily Log'!$AS$18:$AS$1017),0)</f>
        <v>9</v>
      </c>
      <c r="V337" s="388">
        <f>IFERROR($E337*SUMIF('Daily Log'!$AU$18:$AU$1017,$B337,'Daily Log'!$AV$18:$AV$1017),0)</f>
        <v>4</v>
      </c>
      <c r="W337" s="388">
        <f>IFERROR($E337*SUMIF('Daily Log'!$AX$18:$AX$1017,$B337,'Daily Log'!$AY$18:$AY$1017),0)</f>
        <v>2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9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1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1</v>
      </c>
      <c r="U338" s="388">
        <f>IFERROR($E338*SUMIF('Daily Log'!$AR$18:$AR$1017,$B338,'Daily Log'!$AS$18:$AS$1017),0)</f>
        <v>3</v>
      </c>
      <c r="V338" s="388">
        <f>IFERROR($E338*SUMIF('Daily Log'!$AU$18:$AU$1017,$B338,'Daily Log'!$AV$18:$AV$1017),0)</f>
        <v>1</v>
      </c>
      <c r="W338" s="388">
        <f>IFERROR($E338*SUMIF('Daily Log'!$AX$18:$AX$1017,$B338,'Daily Log'!$AY$18:$AY$1017),0)</f>
        <v>3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12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1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1</v>
      </c>
      <c r="U339" s="388">
        <f>IFERROR($E339*SUMIF('Daily Log'!$AR$18:$AR$1017,$B339,'Daily Log'!$AS$18:$AS$1017),0)</f>
        <v>5</v>
      </c>
      <c r="V339" s="388">
        <f>IFERROR($E339*SUMIF('Daily Log'!$AU$18:$AU$1017,$B339,'Daily Log'!$AV$18:$AV$1017),0)</f>
        <v>1</v>
      </c>
      <c r="W339" s="388">
        <f>IFERROR($E339*SUMIF('Daily Log'!$AX$18:$AX$1017,$B339,'Daily Log'!$AY$18:$AY$1017),0)</f>
        <v>4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10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2</v>
      </c>
      <c r="T340" s="388">
        <f>IFERROR($E340*SUMIF('Daily Log'!$AO$18:$AO$1017,$B340,'Daily Log'!$AP$18:$AP$1017),0)</f>
        <v>1</v>
      </c>
      <c r="U340" s="388">
        <f>IFERROR($E340*SUMIF('Daily Log'!$AR$18:$AR$1017,$B340,'Daily Log'!$AS$18:$AS$1017),0)</f>
        <v>2</v>
      </c>
      <c r="V340" s="388">
        <f>IFERROR($E340*SUMIF('Daily Log'!$AU$18:$AU$1017,$B340,'Daily Log'!$AV$18:$AV$1017),0)</f>
        <v>2</v>
      </c>
      <c r="W340" s="388">
        <f>IFERROR($E340*SUMIF('Daily Log'!$AX$18:$AX$1017,$B340,'Daily Log'!$AY$18:$AY$1017),0)</f>
        <v>3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6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1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1</v>
      </c>
      <c r="T341" s="388">
        <f>IFERROR($E341*SUMIF('Daily Log'!$AO$18:$AO$1017,$B341,'Daily Log'!$AP$18:$AP$1017),0)</f>
        <v>1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2</v>
      </c>
      <c r="W341" s="388">
        <f>IFERROR($E341*SUMIF('Daily Log'!$AX$18:$AX$1017,$B341,'Daily Log'!$AY$18:$AY$1017),0)</f>
        <v>1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11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3</v>
      </c>
      <c r="R342" s="388">
        <f>IFERROR($E342*SUMIF('Daily Log'!$AI$18:$AI$1017,$B342,'Daily Log'!$AJ$18:$AJ$1017),0)</f>
        <v>3</v>
      </c>
      <c r="S342" s="388">
        <f>IFERROR($E342*SUMIF('Daily Log'!$AL$18:$AL$1017,$B342,'Daily Log'!$AM$18:$AM$1017),0)</f>
        <v>1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3</v>
      </c>
      <c r="V342" s="388">
        <f>IFERROR($E342*SUMIF('Daily Log'!$AU$18:$AU$1017,$B342,'Daily Log'!$AV$18:$AV$1017),0)</f>
        <v>1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14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3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1</v>
      </c>
      <c r="U343" s="388">
        <f>IFERROR($E343*SUMIF('Daily Log'!$AR$18:$AR$1017,$B343,'Daily Log'!$AS$18:$AS$1017),0)</f>
        <v>6</v>
      </c>
      <c r="V343" s="388">
        <f>IFERROR($E343*SUMIF('Daily Log'!$AU$18:$AU$1017,$B343,'Daily Log'!$AV$18:$AV$1017),0)</f>
        <v>1</v>
      </c>
      <c r="W343" s="388">
        <f>IFERROR($E343*SUMIF('Daily Log'!$AX$18:$AX$1017,$B343,'Daily Log'!$AY$18:$AY$1017),0)</f>
        <v>3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6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2</v>
      </c>
      <c r="S344" s="388">
        <f>IFERROR($E344*SUMIF('Daily Log'!$AL$18:$AL$1017,$B344,'Daily Log'!$AM$18:$AM$1017),0)</f>
        <v>1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1</v>
      </c>
      <c r="V344" s="388">
        <f>IFERROR($E344*SUMIF('Daily Log'!$AU$18:$AU$1017,$B344,'Daily Log'!$AV$18:$AV$1017),0)</f>
        <v>1</v>
      </c>
      <c r="W344" s="388">
        <f>IFERROR($E344*SUMIF('Daily Log'!$AX$18:$AX$1017,$B344,'Daily Log'!$AY$18:$AY$1017),0)</f>
        <v>1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16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1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5</v>
      </c>
      <c r="U345" s="388">
        <f>IFERROR($E345*SUMIF('Daily Log'!$AR$18:$AR$1017,$B345,'Daily Log'!$AS$18:$AS$1017),0)</f>
        <v>7</v>
      </c>
      <c r="V345" s="388">
        <f>IFERROR($E345*SUMIF('Daily Log'!$AU$18:$AU$1017,$B345,'Daily Log'!$AV$18:$AV$1017),0)</f>
        <v>1</v>
      </c>
      <c r="W345" s="388">
        <f>IFERROR($E345*SUMIF('Daily Log'!$AX$18:$AX$1017,$B345,'Daily Log'!$AY$18:$AY$1017),0)</f>
        <v>2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2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1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1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6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1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2</v>
      </c>
      <c r="V347" s="388">
        <f>IFERROR($E347*SUMIF('Daily Log'!$AU$18:$AU$1017,$B347,'Daily Log'!$AV$18:$AV$1017),0)</f>
        <v>1</v>
      </c>
      <c r="W347" s="388">
        <f>IFERROR($E347*SUMIF('Daily Log'!$AX$18:$AX$1017,$B347,'Daily Log'!$AY$18:$AY$1017),0)</f>
        <v>2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3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1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1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1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1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1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2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1</v>
      </c>
      <c r="W350" s="388">
        <f>IFERROR($E350*SUMIF('Daily Log'!$AX$18:$AX$1017,$B350,'Daily Log'!$AY$18:$AY$1017),0)</f>
        <v>1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5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1</v>
      </c>
      <c r="R351" s="388">
        <f>IFERROR($E351*SUMIF('Daily Log'!$AI$18:$AI$1017,$B351,'Daily Log'!$AJ$18:$AJ$1017),0)</f>
        <v>1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2</v>
      </c>
      <c r="V351" s="388">
        <f>IFERROR($E351*SUMIF('Daily Log'!$AU$18:$AU$1017,$B351,'Daily Log'!$AV$18:$AV$1017),0)</f>
        <v>1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2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1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1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1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1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11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1</v>
      </c>
      <c r="S356" s="388">
        <f>IFERROR($E356*SUMIF('Daily Log'!$AL$18:$AL$1017,$B356,'Daily Log'!$AM$18:$AM$1017),0)</f>
        <v>1</v>
      </c>
      <c r="T356" s="388">
        <f>IFERROR($E356*SUMIF('Daily Log'!$AO$18:$AO$1017,$B356,'Daily Log'!$AP$18:$AP$1017),0)</f>
        <v>2</v>
      </c>
      <c r="U356" s="388">
        <f>IFERROR($E356*SUMIF('Daily Log'!$AR$18:$AR$1017,$B356,'Daily Log'!$AS$18:$AS$1017),0)</f>
        <v>1</v>
      </c>
      <c r="V356" s="388">
        <f>IFERROR($E356*SUMIF('Daily Log'!$AU$18:$AU$1017,$B356,'Daily Log'!$AV$18:$AV$1017),0)</f>
        <v>2</v>
      </c>
      <c r="W356" s="388">
        <f>IFERROR($E356*SUMIF('Daily Log'!$AX$18:$AX$1017,$B356,'Daily Log'!$AY$18:$AY$1017),0)</f>
        <v>4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14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2</v>
      </c>
      <c r="R357" s="388">
        <f>IFERROR($E357*SUMIF('Daily Log'!$AI$18:$AI$1017,$B357,'Daily Log'!$AJ$18:$AJ$1017),0)</f>
        <v>1</v>
      </c>
      <c r="S357" s="388">
        <f>IFERROR($E357*SUMIF('Daily Log'!$AL$18:$AL$1017,$B357,'Daily Log'!$AM$18:$AM$1017),0)</f>
        <v>6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1</v>
      </c>
      <c r="V357" s="388">
        <f>IFERROR($E357*SUMIF('Daily Log'!$AU$18:$AU$1017,$B357,'Daily Log'!$AV$18:$AV$1017),0)</f>
        <v>1</v>
      </c>
      <c r="W357" s="388">
        <f>IFERROR($E357*SUMIF('Daily Log'!$AX$18:$AX$1017,$B357,'Daily Log'!$AY$18:$AY$1017),0)</f>
        <v>3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1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1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8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3</v>
      </c>
      <c r="R359" s="388">
        <f>IFERROR($E359*SUMIF('Daily Log'!$AI$18:$AI$1017,$B359,'Daily Log'!$AJ$18:$AJ$1017),0)</f>
        <v>1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2</v>
      </c>
      <c r="V359" s="388">
        <f>IFERROR($E359*SUMIF('Daily Log'!$AU$18:$AU$1017,$B359,'Daily Log'!$AV$18:$AV$1017),0)</f>
        <v>1</v>
      </c>
      <c r="W359" s="388">
        <f>IFERROR($E359*SUMIF('Daily Log'!$AX$18:$AX$1017,$B359,'Daily Log'!$AY$18:$AY$1017),0)</f>
        <v>1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7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2</v>
      </c>
      <c r="R361" s="388">
        <f>IFERROR($E361*SUMIF('Daily Log'!$AI$18:$AI$1017,$B361,'Daily Log'!$AJ$18:$AJ$1017),0)</f>
        <v>1</v>
      </c>
      <c r="S361" s="388">
        <f>IFERROR($E361*SUMIF('Daily Log'!$AL$18:$AL$1017,$B361,'Daily Log'!$AM$18:$AM$1017),0)</f>
        <v>1</v>
      </c>
      <c r="T361" s="388">
        <f>IFERROR($E361*SUMIF('Daily Log'!$AO$18:$AO$1017,$B361,'Daily Log'!$AP$18:$AP$1017),0)</f>
        <v>1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2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5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1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1</v>
      </c>
      <c r="T362" s="388">
        <f>IFERROR($E362*SUMIF('Daily Log'!$AO$18:$AO$1017,$B362,'Daily Log'!$AP$18:$AP$1017),0)</f>
        <v>1</v>
      </c>
      <c r="U362" s="388">
        <f>IFERROR($E362*SUMIF('Daily Log'!$AR$18:$AR$1017,$B362,'Daily Log'!$AS$18:$AS$1017),0)</f>
        <v>1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1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4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1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1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1</v>
      </c>
      <c r="V363" s="388">
        <f>IFERROR($E363*SUMIF('Daily Log'!$AU$18:$AU$1017,$B363,'Daily Log'!$AV$18:$AV$1017),0)</f>
        <v>1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1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1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9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1</v>
      </c>
      <c r="R367" s="388">
        <f>IFERROR($E367*SUMIF('Daily Log'!$AI$18:$AI$1017,$B367,'Daily Log'!$AJ$18:$AJ$1017),0)</f>
        <v>1</v>
      </c>
      <c r="S367" s="388">
        <f>IFERROR($E367*SUMIF('Daily Log'!$AL$18:$AL$1017,$B367,'Daily Log'!$AM$18:$AM$1017),0)</f>
        <v>2</v>
      </c>
      <c r="T367" s="388">
        <f>IFERROR($E367*SUMIF('Daily Log'!$AO$18:$AO$1017,$B367,'Daily Log'!$AP$18:$AP$1017),0)</f>
        <v>1</v>
      </c>
      <c r="U367" s="388">
        <f>IFERROR($E367*SUMIF('Daily Log'!$AR$18:$AR$1017,$B367,'Daily Log'!$AS$18:$AS$1017),0)</f>
        <v>1</v>
      </c>
      <c r="V367" s="388">
        <f>IFERROR($E367*SUMIF('Daily Log'!$AU$18:$AU$1017,$B367,'Daily Log'!$AV$18:$AV$1017),0)</f>
        <v>3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1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1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5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3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2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40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8</v>
      </c>
      <c r="R373" s="388">
        <f>IFERROR($E373*SUMIF('Daily Log'!$AI$18:$AI$1017,$B373,'Daily Log'!$AJ$18:$AJ$1017),0)</f>
        <v>8</v>
      </c>
      <c r="S373" s="388">
        <f>IFERROR($E373*SUMIF('Daily Log'!$AL$18:$AL$1017,$B373,'Daily Log'!$AM$18:$AM$1017),0)</f>
        <v>1</v>
      </c>
      <c r="T373" s="388">
        <f>IFERROR($E373*SUMIF('Daily Log'!$AO$18:$AO$1017,$B373,'Daily Log'!$AP$18:$AP$1017),0)</f>
        <v>3</v>
      </c>
      <c r="U373" s="388">
        <f>IFERROR($E373*SUMIF('Daily Log'!$AR$18:$AR$1017,$B373,'Daily Log'!$AS$18:$AS$1017),0)</f>
        <v>5</v>
      </c>
      <c r="V373" s="388">
        <f>IFERROR($E373*SUMIF('Daily Log'!$AU$18:$AU$1017,$B373,'Daily Log'!$AV$18:$AV$1017),0)</f>
        <v>12</v>
      </c>
      <c r="W373" s="388">
        <f>IFERROR($E373*SUMIF('Daily Log'!$AX$18:$AX$1017,$B373,'Daily Log'!$AY$18:$AY$1017),0)</f>
        <v>3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13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1</v>
      </c>
      <c r="R374" s="388">
        <f>IFERROR($E374*SUMIF('Daily Log'!$AI$18:$AI$1017,$B374,'Daily Log'!$AJ$18:$AJ$1017),0)</f>
        <v>2</v>
      </c>
      <c r="S374" s="388">
        <f>IFERROR($E374*SUMIF('Daily Log'!$AL$18:$AL$1017,$B374,'Daily Log'!$AM$18:$AM$1017),0)</f>
        <v>1</v>
      </c>
      <c r="T374" s="388">
        <f>IFERROR($E374*SUMIF('Daily Log'!$AO$18:$AO$1017,$B374,'Daily Log'!$AP$18:$AP$1017),0)</f>
        <v>1</v>
      </c>
      <c r="U374" s="388">
        <f>IFERROR($E374*SUMIF('Daily Log'!$AR$18:$AR$1017,$B374,'Daily Log'!$AS$18:$AS$1017),0)</f>
        <v>3</v>
      </c>
      <c r="V374" s="388">
        <f>IFERROR($E374*SUMIF('Daily Log'!$AU$18:$AU$1017,$B374,'Daily Log'!$AV$18:$AV$1017),0)</f>
        <v>2</v>
      </c>
      <c r="W374" s="388">
        <f>IFERROR($E374*SUMIF('Daily Log'!$AX$18:$AX$1017,$B374,'Daily Log'!$AY$18:$AY$1017),0)</f>
        <v>3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5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1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1</v>
      </c>
      <c r="T375" s="388">
        <f>IFERROR($E375*SUMIF('Daily Log'!$AO$18:$AO$1017,$B375,'Daily Log'!$AP$18:$AP$1017),0)</f>
        <v>1</v>
      </c>
      <c r="U375" s="388">
        <f>IFERROR($E375*SUMIF('Daily Log'!$AR$18:$AR$1017,$B375,'Daily Log'!$AS$18:$AS$1017),0)</f>
        <v>1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1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6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2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1</v>
      </c>
      <c r="U376" s="388">
        <f>IFERROR($E376*SUMIF('Daily Log'!$AR$18:$AR$1017,$B376,'Daily Log'!$AS$18:$AS$1017),0)</f>
        <v>1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2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4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1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2</v>
      </c>
      <c r="U377" s="388">
        <f>IFERROR($E377*SUMIF('Daily Log'!$AR$18:$AR$1017,$B377,'Daily Log'!$AS$18:$AS$1017),0)</f>
        <v>1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15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1</v>
      </c>
      <c r="R378" s="388">
        <f>IFERROR($E378*SUMIF('Daily Log'!$AI$18:$AI$1017,$B378,'Daily Log'!$AJ$18:$AJ$1017),0)</f>
        <v>3</v>
      </c>
      <c r="S378" s="388">
        <f>IFERROR($E378*SUMIF('Daily Log'!$AL$18:$AL$1017,$B378,'Daily Log'!$AM$18:$AM$1017),0)</f>
        <v>3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3</v>
      </c>
      <c r="V378" s="388">
        <f>IFERROR($E378*SUMIF('Daily Log'!$AU$18:$AU$1017,$B378,'Daily Log'!$AV$18:$AV$1017),0)</f>
        <v>4</v>
      </c>
      <c r="W378" s="388">
        <f>IFERROR($E378*SUMIF('Daily Log'!$AX$18:$AX$1017,$B378,'Daily Log'!$AY$18:$AY$1017),0)</f>
        <v>1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10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2</v>
      </c>
      <c r="R379" s="388">
        <f>IFERROR($E379*SUMIF('Daily Log'!$AI$18:$AI$1017,$B379,'Daily Log'!$AJ$18:$AJ$1017),0)</f>
        <v>2</v>
      </c>
      <c r="S379" s="388">
        <f>IFERROR($E379*SUMIF('Daily Log'!$AL$18:$AL$1017,$B379,'Daily Log'!$AM$18:$AM$1017),0)</f>
        <v>1</v>
      </c>
      <c r="T379" s="388">
        <f>IFERROR($E379*SUMIF('Daily Log'!$AO$18:$AO$1017,$B379,'Daily Log'!$AP$18:$AP$1017),0)</f>
        <v>1</v>
      </c>
      <c r="U379" s="388">
        <f>IFERROR($E379*SUMIF('Daily Log'!$AR$18:$AR$1017,$B379,'Daily Log'!$AS$18:$AS$1017),0)</f>
        <v>1</v>
      </c>
      <c r="V379" s="388">
        <f>IFERROR($E379*SUMIF('Daily Log'!$AU$18:$AU$1017,$B379,'Daily Log'!$AV$18:$AV$1017),0)</f>
        <v>1</v>
      </c>
      <c r="W379" s="388">
        <f>IFERROR($E379*SUMIF('Daily Log'!$AX$18:$AX$1017,$B379,'Daily Log'!$AY$18:$AY$1017),0)</f>
        <v>2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19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1</v>
      </c>
      <c r="R380" s="388">
        <f>IFERROR($E380*SUMIF('Daily Log'!$AI$18:$AI$1017,$B380,'Daily Log'!$AJ$18:$AJ$1017),0)</f>
        <v>5</v>
      </c>
      <c r="S380" s="388">
        <f>IFERROR($E380*SUMIF('Daily Log'!$AL$18:$AL$1017,$B380,'Daily Log'!$AM$18:$AM$1017),0)</f>
        <v>4</v>
      </c>
      <c r="T380" s="388">
        <f>IFERROR($E380*SUMIF('Daily Log'!$AO$18:$AO$1017,$B380,'Daily Log'!$AP$18:$AP$1017),0)</f>
        <v>1</v>
      </c>
      <c r="U380" s="388">
        <f>IFERROR($E380*SUMIF('Daily Log'!$AR$18:$AR$1017,$B380,'Daily Log'!$AS$18:$AS$1017),0)</f>
        <v>2</v>
      </c>
      <c r="V380" s="388">
        <f>IFERROR($E380*SUMIF('Daily Log'!$AU$18:$AU$1017,$B380,'Daily Log'!$AV$18:$AV$1017),0)</f>
        <v>4</v>
      </c>
      <c r="W380" s="388">
        <f>IFERROR($E380*SUMIF('Daily Log'!$AX$18:$AX$1017,$B380,'Daily Log'!$AY$18:$AY$1017),0)</f>
        <v>2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29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5</v>
      </c>
      <c r="R381" s="388">
        <f>IFERROR($E381*SUMIF('Daily Log'!$AI$18:$AI$1017,$B381,'Daily Log'!$AJ$18:$AJ$1017),0)</f>
        <v>8</v>
      </c>
      <c r="S381" s="388">
        <f>IFERROR($E381*SUMIF('Daily Log'!$AL$18:$AL$1017,$B381,'Daily Log'!$AM$18:$AM$1017),0)</f>
        <v>6</v>
      </c>
      <c r="T381" s="388">
        <f>IFERROR($E381*SUMIF('Daily Log'!$AO$18:$AO$1017,$B381,'Daily Log'!$AP$18:$AP$1017),0)</f>
        <v>1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5</v>
      </c>
      <c r="W381" s="388">
        <f>IFERROR($E381*SUMIF('Daily Log'!$AX$18:$AX$1017,$B381,'Daily Log'!$AY$18:$AY$1017),0)</f>
        <v>4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2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1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1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4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1</v>
      </c>
      <c r="T383" s="388">
        <f>IFERROR($E383*SUMIF('Daily Log'!$AO$18:$AO$1017,$B383,'Daily Log'!$AP$18:$AP$1017),0)</f>
        <v>1</v>
      </c>
      <c r="U383" s="388">
        <f>IFERROR($E383*SUMIF('Daily Log'!$AR$18:$AR$1017,$B383,'Daily Log'!$AS$18:$AS$1017),0)</f>
        <v>1</v>
      </c>
      <c r="V383" s="388">
        <f>IFERROR($E383*SUMIF('Daily Log'!$AU$18:$AU$1017,$B383,'Daily Log'!$AV$18:$AV$1017),0)</f>
        <v>1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6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1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1</v>
      </c>
      <c r="V386" s="388">
        <f>IFERROR($E386*SUMIF('Daily Log'!$AU$18:$AU$1017,$B386,'Daily Log'!$AV$18:$AV$1017),0)</f>
        <v>2</v>
      </c>
      <c r="W386" s="388">
        <f>IFERROR($E386*SUMIF('Daily Log'!$AX$18:$AX$1017,$B386,'Daily Log'!$AY$18:$AY$1017),0)</f>
        <v>2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2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1</v>
      </c>
      <c r="W387" s="388">
        <f>IFERROR($E387*SUMIF('Daily Log'!$AX$18:$AX$1017,$B387,'Daily Log'!$AY$18:$AY$1017),0)</f>
        <v>1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AQ1" workbookViewId="0">
      <selection activeCell="AX18" sqref="AX18:AY161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11</v>
      </c>
      <c r="AG17" s="407"/>
      <c r="AH17" s="408"/>
      <c r="AI17" s="406">
        <f>IF(AI18&lt;&gt;"",12,0)</f>
        <v>12</v>
      </c>
      <c r="AJ17" s="407"/>
      <c r="AK17" s="408"/>
      <c r="AL17" s="406">
        <f>IF(AL18&lt;&gt;"",13,0)</f>
        <v>13</v>
      </c>
      <c r="AM17" s="407"/>
      <c r="AN17" s="408"/>
      <c r="AO17" s="406">
        <f>IF(AO18&lt;&gt;"",14,0)</f>
        <v>14</v>
      </c>
      <c r="AP17" s="407"/>
      <c r="AQ17" s="408"/>
      <c r="AR17" s="406">
        <f>IF(AR18&lt;&gt;"",15,0)</f>
        <v>15</v>
      </c>
      <c r="AS17" s="407"/>
      <c r="AT17" s="408"/>
      <c r="AU17" s="406">
        <f>IF(AU18&lt;&gt;"",16,0)</f>
        <v>16</v>
      </c>
      <c r="AV17" s="407"/>
      <c r="AW17" s="408"/>
      <c r="AX17" s="406">
        <f>IF(AX18&lt;&gt;"",17,0)</f>
        <v>17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 t="s">
        <v>306</v>
      </c>
      <c r="AG18" s="14">
        <v>4</v>
      </c>
      <c r="AI18" s="13" t="s">
        <v>306</v>
      </c>
      <c r="AJ18" s="14">
        <v>9</v>
      </c>
      <c r="AL18" s="13" t="s">
        <v>308</v>
      </c>
      <c r="AM18" s="14">
        <v>31</v>
      </c>
      <c r="AO18" s="13" t="s">
        <v>306</v>
      </c>
      <c r="AP18" s="14">
        <v>1</v>
      </c>
      <c r="AR18" s="13" t="s">
        <v>308</v>
      </c>
      <c r="AS18" s="14">
        <v>49</v>
      </c>
      <c r="AU18" s="13" t="s">
        <v>306</v>
      </c>
      <c r="AV18" s="14">
        <v>1</v>
      </c>
      <c r="AX18" s="13" t="s">
        <v>308</v>
      </c>
      <c r="AY18" s="14">
        <v>74</v>
      </c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 t="s">
        <v>308</v>
      </c>
      <c r="AG19" s="16">
        <v>17</v>
      </c>
      <c r="AI19" s="15" t="s">
        <v>308</v>
      </c>
      <c r="AJ19" s="16">
        <v>22</v>
      </c>
      <c r="AL19" s="15" t="s">
        <v>314</v>
      </c>
      <c r="AM19" s="16">
        <v>13</v>
      </c>
      <c r="AO19" s="15" t="s">
        <v>308</v>
      </c>
      <c r="AP19" s="16">
        <v>54</v>
      </c>
      <c r="AR19" s="15" t="s">
        <v>314</v>
      </c>
      <c r="AS19" s="16">
        <v>20</v>
      </c>
      <c r="AU19" s="15" t="s">
        <v>402</v>
      </c>
      <c r="AV19" s="16">
        <v>2</v>
      </c>
      <c r="AX19" s="15" t="s">
        <v>309</v>
      </c>
      <c r="AY19" s="16">
        <v>3</v>
      </c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 t="s">
        <v>314</v>
      </c>
      <c r="AG20" s="16">
        <v>14</v>
      </c>
      <c r="AI20" s="15" t="s">
        <v>405</v>
      </c>
      <c r="AJ20" s="16">
        <v>1</v>
      </c>
      <c r="AL20" s="15" t="s">
        <v>315</v>
      </c>
      <c r="AM20" s="16">
        <v>4</v>
      </c>
      <c r="AO20" s="15" t="s">
        <v>312</v>
      </c>
      <c r="AP20" s="16">
        <v>1</v>
      </c>
      <c r="AR20" s="15" t="s">
        <v>315</v>
      </c>
      <c r="AS20" s="16">
        <v>3</v>
      </c>
      <c r="AU20" s="15" t="s">
        <v>308</v>
      </c>
      <c r="AV20" s="16">
        <v>43</v>
      </c>
      <c r="AX20" s="15" t="s">
        <v>403</v>
      </c>
      <c r="AY20" s="16">
        <v>2</v>
      </c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 t="s">
        <v>315</v>
      </c>
      <c r="AG21" s="16">
        <v>3</v>
      </c>
      <c r="AI21" s="15" t="s">
        <v>314</v>
      </c>
      <c r="AJ21" s="16">
        <v>18</v>
      </c>
      <c r="AL21" s="15" t="s">
        <v>317</v>
      </c>
      <c r="AM21" s="16">
        <v>94</v>
      </c>
      <c r="AO21" s="15" t="s">
        <v>314</v>
      </c>
      <c r="AP21" s="16">
        <v>18</v>
      </c>
      <c r="AR21" s="15" t="s">
        <v>317</v>
      </c>
      <c r="AS21" s="16">
        <v>94</v>
      </c>
      <c r="AU21" s="15" t="s">
        <v>309</v>
      </c>
      <c r="AV21" s="16">
        <v>1</v>
      </c>
      <c r="AX21" s="15" t="s">
        <v>314</v>
      </c>
      <c r="AY21" s="16">
        <v>54</v>
      </c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 t="s">
        <v>317</v>
      </c>
      <c r="AG22" s="16">
        <v>31</v>
      </c>
      <c r="AI22" s="15" t="s">
        <v>316</v>
      </c>
      <c r="AJ22" s="16">
        <v>4</v>
      </c>
      <c r="AL22" s="15" t="s">
        <v>406</v>
      </c>
      <c r="AM22" s="16"/>
      <c r="AO22" s="15" t="s">
        <v>315</v>
      </c>
      <c r="AP22" s="16">
        <v>3</v>
      </c>
      <c r="AR22" s="15" t="s">
        <v>319</v>
      </c>
      <c r="AS22" s="16">
        <v>1</v>
      </c>
      <c r="AU22" s="15" t="s">
        <v>314</v>
      </c>
      <c r="AV22" s="16">
        <v>51</v>
      </c>
      <c r="AX22" s="15" t="s">
        <v>315</v>
      </c>
      <c r="AY22" s="16">
        <v>23</v>
      </c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 t="s">
        <v>319</v>
      </c>
      <c r="AG23" s="16">
        <v>1</v>
      </c>
      <c r="AI23" s="15" t="s">
        <v>317</v>
      </c>
      <c r="AJ23" s="16">
        <v>58</v>
      </c>
      <c r="AL23" s="15" t="s">
        <v>326</v>
      </c>
      <c r="AM23" s="16">
        <v>77</v>
      </c>
      <c r="AO23" s="15" t="s">
        <v>317</v>
      </c>
      <c r="AP23" s="16">
        <v>73</v>
      </c>
      <c r="AR23" s="15" t="s">
        <v>320</v>
      </c>
      <c r="AS23" s="16">
        <v>1</v>
      </c>
      <c r="AU23" s="15" t="s">
        <v>315</v>
      </c>
      <c r="AV23" s="16">
        <v>10</v>
      </c>
      <c r="AX23" s="15" t="s">
        <v>319</v>
      </c>
      <c r="AY23" s="16">
        <v>1</v>
      </c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 t="s">
        <v>322</v>
      </c>
      <c r="AG24" s="16">
        <v>1</v>
      </c>
      <c r="AI24" s="15" t="s">
        <v>326</v>
      </c>
      <c r="AJ24" s="16">
        <v>87</v>
      </c>
      <c r="AL24" s="15" t="s">
        <v>327</v>
      </c>
      <c r="AM24" s="16">
        <v>1</v>
      </c>
      <c r="AO24" s="15" t="s">
        <v>322</v>
      </c>
      <c r="AP24" s="16">
        <v>1</v>
      </c>
      <c r="AR24" s="15" t="s">
        <v>408</v>
      </c>
      <c r="AS24" s="16">
        <v>4</v>
      </c>
      <c r="AU24" s="15" t="s">
        <v>320</v>
      </c>
      <c r="AV24" s="16">
        <v>2</v>
      </c>
      <c r="AX24" s="15" t="s">
        <v>320</v>
      </c>
      <c r="AY24" s="16">
        <v>1</v>
      </c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 t="s">
        <v>408</v>
      </c>
      <c r="AG25" s="16">
        <v>3</v>
      </c>
      <c r="AI25" s="15" t="s">
        <v>327</v>
      </c>
      <c r="AJ25" s="16">
        <v>1</v>
      </c>
      <c r="AL25" s="15" t="s">
        <v>329</v>
      </c>
      <c r="AM25" s="16">
        <v>32</v>
      </c>
      <c r="AO25" s="15" t="s">
        <v>408</v>
      </c>
      <c r="AP25" s="16">
        <v>4</v>
      </c>
      <c r="AR25" s="15" t="s">
        <v>326</v>
      </c>
      <c r="AS25" s="16">
        <v>124</v>
      </c>
      <c r="AU25" s="15" t="s">
        <v>322</v>
      </c>
      <c r="AV25" s="16">
        <v>1</v>
      </c>
      <c r="AX25" s="15" t="s">
        <v>322</v>
      </c>
      <c r="AY25" s="16">
        <v>1</v>
      </c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 t="s">
        <v>326</v>
      </c>
      <c r="AG26" s="16">
        <v>54</v>
      </c>
      <c r="AI26" s="15" t="s">
        <v>328</v>
      </c>
      <c r="AJ26" s="16">
        <v>50</v>
      </c>
      <c r="AL26" s="15" t="s">
        <v>331</v>
      </c>
      <c r="AM26" s="16">
        <v>1</v>
      </c>
      <c r="AO26" s="15" t="s">
        <v>326</v>
      </c>
      <c r="AP26" s="16">
        <v>73</v>
      </c>
      <c r="AR26" s="15" t="s">
        <v>327</v>
      </c>
      <c r="AS26" s="16">
        <v>64</v>
      </c>
      <c r="AU26" s="15" t="s">
        <v>712</v>
      </c>
      <c r="AV26" s="16">
        <v>1</v>
      </c>
      <c r="AX26" s="15" t="s">
        <v>324</v>
      </c>
      <c r="AY26" s="16">
        <v>1</v>
      </c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 t="s">
        <v>327</v>
      </c>
      <c r="AG27" s="16">
        <v>28</v>
      </c>
      <c r="AI27" s="15" t="s">
        <v>329</v>
      </c>
      <c r="AJ27" s="16">
        <v>34</v>
      </c>
      <c r="AL27" s="15" t="s">
        <v>334</v>
      </c>
      <c r="AM27" s="16">
        <v>2</v>
      </c>
      <c r="AO27" s="15" t="s">
        <v>327</v>
      </c>
      <c r="AP27" s="16">
        <v>20</v>
      </c>
      <c r="AR27" s="15" t="s">
        <v>329</v>
      </c>
      <c r="AS27" s="16">
        <v>122</v>
      </c>
      <c r="AU27" s="15" t="s">
        <v>326</v>
      </c>
      <c r="AV27" s="16">
        <v>136</v>
      </c>
      <c r="AX27" s="15" t="s">
        <v>712</v>
      </c>
      <c r="AY27" s="16">
        <v>1</v>
      </c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 t="s">
        <v>329</v>
      </c>
      <c r="AG28" s="16">
        <v>36</v>
      </c>
      <c r="AI28" s="15" t="s">
        <v>331</v>
      </c>
      <c r="AJ28" s="16">
        <v>2</v>
      </c>
      <c r="AL28" s="15" t="s">
        <v>335</v>
      </c>
      <c r="AM28" s="16">
        <v>1</v>
      </c>
      <c r="AO28" s="15" t="s">
        <v>329</v>
      </c>
      <c r="AP28" s="16">
        <v>30</v>
      </c>
      <c r="AR28" s="15" t="s">
        <v>330</v>
      </c>
      <c r="AS28" s="16">
        <v>1</v>
      </c>
      <c r="AU28" s="15" t="s">
        <v>327</v>
      </c>
      <c r="AV28" s="16">
        <v>44</v>
      </c>
      <c r="AX28" s="15" t="s">
        <v>326</v>
      </c>
      <c r="AY28" s="16">
        <v>80</v>
      </c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 t="s">
        <v>334</v>
      </c>
      <c r="AG29" s="16">
        <v>2</v>
      </c>
      <c r="AI29" s="15" t="s">
        <v>332</v>
      </c>
      <c r="AJ29" s="16">
        <v>1</v>
      </c>
      <c r="AL29" s="15" t="s">
        <v>689</v>
      </c>
      <c r="AM29" s="16">
        <v>19</v>
      </c>
      <c r="AO29" s="15" t="s">
        <v>330</v>
      </c>
      <c r="AP29" s="16">
        <v>2</v>
      </c>
      <c r="AR29" s="15" t="s">
        <v>331</v>
      </c>
      <c r="AS29" s="16">
        <v>3</v>
      </c>
      <c r="AU29" s="15" t="s">
        <v>329</v>
      </c>
      <c r="AV29" s="16">
        <v>93</v>
      </c>
      <c r="AX29" s="15" t="s">
        <v>327</v>
      </c>
      <c r="AY29" s="16">
        <v>21</v>
      </c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 t="s">
        <v>335</v>
      </c>
      <c r="AG30" s="16">
        <v>2</v>
      </c>
      <c r="AI30" s="15" t="s">
        <v>334</v>
      </c>
      <c r="AJ30" s="16">
        <v>1</v>
      </c>
      <c r="AL30" s="15" t="s">
        <v>690</v>
      </c>
      <c r="AM30" s="16">
        <v>11</v>
      </c>
      <c r="AO30" s="15" t="s">
        <v>331</v>
      </c>
      <c r="AP30" s="16">
        <v>2</v>
      </c>
      <c r="AR30" s="15" t="s">
        <v>332</v>
      </c>
      <c r="AS30" s="16">
        <v>3</v>
      </c>
      <c r="AU30" s="15" t="s">
        <v>330</v>
      </c>
      <c r="AV30" s="16">
        <v>2</v>
      </c>
      <c r="AX30" s="15" t="s">
        <v>329</v>
      </c>
      <c r="AY30" s="16">
        <v>74</v>
      </c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 t="s">
        <v>410</v>
      </c>
      <c r="AG31" s="16">
        <v>1</v>
      </c>
      <c r="AI31" s="15" t="s">
        <v>336</v>
      </c>
      <c r="AJ31" s="16">
        <v>1</v>
      </c>
      <c r="AL31" s="15" t="s">
        <v>337</v>
      </c>
      <c r="AM31" s="16">
        <v>41</v>
      </c>
      <c r="AO31" s="15" t="s">
        <v>332</v>
      </c>
      <c r="AP31" s="16">
        <v>5</v>
      </c>
      <c r="AR31" s="15" t="s">
        <v>334</v>
      </c>
      <c r="AS31" s="16">
        <v>1</v>
      </c>
      <c r="AU31" s="15" t="s">
        <v>331</v>
      </c>
      <c r="AV31" s="16">
        <v>2</v>
      </c>
      <c r="AX31" s="15" t="s">
        <v>330</v>
      </c>
      <c r="AY31" s="16">
        <v>3</v>
      </c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 t="s">
        <v>337</v>
      </c>
      <c r="AG32" s="16">
        <v>17</v>
      </c>
      <c r="AI32" s="15" t="s">
        <v>337</v>
      </c>
      <c r="AJ32" s="16">
        <v>27</v>
      </c>
      <c r="AL32" s="15" t="s">
        <v>340</v>
      </c>
      <c r="AM32" s="16">
        <v>39</v>
      </c>
      <c r="AO32" s="15" t="s">
        <v>337</v>
      </c>
      <c r="AP32" s="16">
        <v>28</v>
      </c>
      <c r="AR32" s="15" t="s">
        <v>335</v>
      </c>
      <c r="AS32" s="16">
        <v>4</v>
      </c>
      <c r="AU32" s="15" t="s">
        <v>332</v>
      </c>
      <c r="AV32" s="16">
        <v>2</v>
      </c>
      <c r="AX32" s="15" t="s">
        <v>331</v>
      </c>
      <c r="AY32" s="16">
        <v>3</v>
      </c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 t="s">
        <v>340</v>
      </c>
      <c r="AG33" s="16">
        <v>28</v>
      </c>
      <c r="AI33" s="15" t="s">
        <v>340</v>
      </c>
      <c r="AJ33" s="16">
        <v>35</v>
      </c>
      <c r="AL33" s="15" t="s">
        <v>413</v>
      </c>
      <c r="AM33" s="16">
        <v>2</v>
      </c>
      <c r="AO33" s="15" t="s">
        <v>338</v>
      </c>
      <c r="AP33" s="16">
        <v>4</v>
      </c>
      <c r="AR33" s="15" t="s">
        <v>336</v>
      </c>
      <c r="AS33" s="16">
        <v>3</v>
      </c>
      <c r="AU33" s="15" t="s">
        <v>334</v>
      </c>
      <c r="AV33" s="16">
        <v>1</v>
      </c>
      <c r="AX33" s="15" t="s">
        <v>332</v>
      </c>
      <c r="AY33" s="16">
        <v>4</v>
      </c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 t="s">
        <v>70</v>
      </c>
      <c r="AG34" s="16">
        <v>2</v>
      </c>
      <c r="AI34" s="15" t="s">
        <v>70</v>
      </c>
      <c r="AJ34" s="16">
        <v>2</v>
      </c>
      <c r="AL34" s="15" t="s">
        <v>691</v>
      </c>
      <c r="AM34" s="16">
        <v>7</v>
      </c>
      <c r="AO34" s="15" t="s">
        <v>340</v>
      </c>
      <c r="AP34" s="16">
        <v>39</v>
      </c>
      <c r="AR34" s="15" t="s">
        <v>706</v>
      </c>
      <c r="AS34" s="16">
        <v>2</v>
      </c>
      <c r="AU34" s="15" t="s">
        <v>336</v>
      </c>
      <c r="AV34" s="16">
        <v>1</v>
      </c>
      <c r="AX34" s="15" t="s">
        <v>337</v>
      </c>
      <c r="AY34" s="16">
        <v>14</v>
      </c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 t="s">
        <v>78</v>
      </c>
      <c r="AG35" s="16"/>
      <c r="AI35" s="15" t="s">
        <v>74</v>
      </c>
      <c r="AJ35" s="16">
        <v>1</v>
      </c>
      <c r="AL35" s="15" t="s">
        <v>70</v>
      </c>
      <c r="AM35" s="16">
        <v>1</v>
      </c>
      <c r="AO35" s="15" t="s">
        <v>342</v>
      </c>
      <c r="AP35" s="16">
        <v>1</v>
      </c>
      <c r="AR35" s="15" t="s">
        <v>337</v>
      </c>
      <c r="AS35" s="16">
        <v>42</v>
      </c>
      <c r="AU35" s="15" t="s">
        <v>337</v>
      </c>
      <c r="AV35" s="16">
        <v>63</v>
      </c>
      <c r="AX35" s="15" t="s">
        <v>338</v>
      </c>
      <c r="AY35" s="16">
        <v>2</v>
      </c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 t="s">
        <v>79</v>
      </c>
      <c r="AG36" s="16">
        <v>1</v>
      </c>
      <c r="AI36" s="15" t="s">
        <v>78</v>
      </c>
      <c r="AJ36" s="16">
        <v>3</v>
      </c>
      <c r="AL36" s="15" t="s">
        <v>78</v>
      </c>
      <c r="AM36" s="16">
        <v>2</v>
      </c>
      <c r="AO36" s="15" t="s">
        <v>70</v>
      </c>
      <c r="AP36" s="16">
        <v>2</v>
      </c>
      <c r="AR36" s="15" t="s">
        <v>342</v>
      </c>
      <c r="AS36" s="16">
        <v>1</v>
      </c>
      <c r="AU36" s="15" t="s">
        <v>338</v>
      </c>
      <c r="AV36" s="16">
        <v>21</v>
      </c>
      <c r="AX36" s="15" t="s">
        <v>340</v>
      </c>
      <c r="AY36" s="16">
        <v>32</v>
      </c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 t="s">
        <v>80</v>
      </c>
      <c r="AG37" s="16">
        <v>2</v>
      </c>
      <c r="AI37" s="15" t="s">
        <v>81</v>
      </c>
      <c r="AJ37" s="16">
        <v>7</v>
      </c>
      <c r="AL37" s="15" t="s">
        <v>79</v>
      </c>
      <c r="AM37" s="16">
        <v>1</v>
      </c>
      <c r="AO37" s="15" t="s">
        <v>72</v>
      </c>
      <c r="AP37" s="16">
        <v>1</v>
      </c>
      <c r="AR37" s="15" t="s">
        <v>70</v>
      </c>
      <c r="AS37" s="16">
        <v>1</v>
      </c>
      <c r="AU37" s="15" t="s">
        <v>343</v>
      </c>
      <c r="AV37" s="16">
        <v>1</v>
      </c>
      <c r="AX37" s="15" t="s">
        <v>341</v>
      </c>
      <c r="AY37" s="16">
        <v>1</v>
      </c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 t="s">
        <v>81</v>
      </c>
      <c r="AG38" s="16">
        <v>1</v>
      </c>
      <c r="AI38" s="15" t="s">
        <v>82</v>
      </c>
      <c r="AJ38" s="16">
        <v>7</v>
      </c>
      <c r="AL38" s="15" t="s">
        <v>80</v>
      </c>
      <c r="AM38" s="16">
        <v>2</v>
      </c>
      <c r="AO38" s="15" t="s">
        <v>74</v>
      </c>
      <c r="AP38" s="16">
        <v>2</v>
      </c>
      <c r="AR38" s="15" t="s">
        <v>75</v>
      </c>
      <c r="AS38" s="16">
        <v>1</v>
      </c>
      <c r="AU38" s="15" t="s">
        <v>70</v>
      </c>
      <c r="AV38" s="16">
        <v>2</v>
      </c>
      <c r="AX38" s="15" t="s">
        <v>345</v>
      </c>
      <c r="AY38" s="16">
        <v>1</v>
      </c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 t="s">
        <v>85</v>
      </c>
      <c r="AG39" s="16">
        <v>3</v>
      </c>
      <c r="AI39" s="15" t="s">
        <v>681</v>
      </c>
      <c r="AJ39" s="16">
        <v>1</v>
      </c>
      <c r="AL39" s="15" t="s">
        <v>81</v>
      </c>
      <c r="AM39" s="16">
        <v>2</v>
      </c>
      <c r="AO39" s="15" t="s">
        <v>80</v>
      </c>
      <c r="AP39" s="16">
        <v>1</v>
      </c>
      <c r="AR39" s="15" t="s">
        <v>76</v>
      </c>
      <c r="AS39" s="16">
        <v>1</v>
      </c>
      <c r="AU39" s="15" t="s">
        <v>72</v>
      </c>
      <c r="AV39" s="16">
        <v>2</v>
      </c>
      <c r="AX39" s="15" t="s">
        <v>70</v>
      </c>
      <c r="AY39" s="16">
        <v>2</v>
      </c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 t="s">
        <v>140</v>
      </c>
      <c r="AG40" s="16">
        <v>1</v>
      </c>
      <c r="AI40" s="15" t="s">
        <v>682</v>
      </c>
      <c r="AJ40" s="16"/>
      <c r="AL40" s="15" t="s">
        <v>86</v>
      </c>
      <c r="AM40" s="16">
        <v>5</v>
      </c>
      <c r="AO40" s="15" t="s">
        <v>81</v>
      </c>
      <c r="AP40" s="16">
        <v>2</v>
      </c>
      <c r="AR40" s="15" t="s">
        <v>79</v>
      </c>
      <c r="AS40" s="16">
        <v>4</v>
      </c>
      <c r="AU40" s="15" t="s">
        <v>74</v>
      </c>
      <c r="AV40" s="16">
        <v>1</v>
      </c>
      <c r="AX40" s="15" t="s">
        <v>74</v>
      </c>
      <c r="AY40" s="16">
        <v>6</v>
      </c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 t="s">
        <v>141</v>
      </c>
      <c r="AG41" s="16">
        <v>6</v>
      </c>
      <c r="AI41" s="15" t="s">
        <v>683</v>
      </c>
      <c r="AJ41" s="16">
        <v>2</v>
      </c>
      <c r="AL41" s="15" t="s">
        <v>682</v>
      </c>
      <c r="AM41" s="16"/>
      <c r="AO41" s="15" t="s">
        <v>700</v>
      </c>
      <c r="AP41" s="16">
        <v>1</v>
      </c>
      <c r="AR41" s="15" t="s">
        <v>81</v>
      </c>
      <c r="AS41" s="16">
        <v>4</v>
      </c>
      <c r="AU41" s="15" t="s">
        <v>75</v>
      </c>
      <c r="AV41" s="16">
        <v>1</v>
      </c>
      <c r="AX41" s="15" t="s">
        <v>80</v>
      </c>
      <c r="AY41" s="16">
        <v>1</v>
      </c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 t="s">
        <v>143</v>
      </c>
      <c r="AG42" s="16">
        <v>15</v>
      </c>
      <c r="AI42" s="15" t="s">
        <v>105</v>
      </c>
      <c r="AJ42" s="16">
        <v>1</v>
      </c>
      <c r="AL42" s="15" t="s">
        <v>692</v>
      </c>
      <c r="AM42" s="16">
        <v>2</v>
      </c>
      <c r="AO42" s="15" t="s">
        <v>701</v>
      </c>
      <c r="AP42" s="16">
        <v>1</v>
      </c>
      <c r="AR42" s="15" t="s">
        <v>82</v>
      </c>
      <c r="AS42" s="16">
        <v>2</v>
      </c>
      <c r="AU42" s="15" t="s">
        <v>78</v>
      </c>
      <c r="AV42" s="16">
        <v>3</v>
      </c>
      <c r="AX42" s="15" t="s">
        <v>81</v>
      </c>
      <c r="AY42" s="16">
        <v>7</v>
      </c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 t="s">
        <v>144</v>
      </c>
      <c r="AG43" s="16">
        <v>23</v>
      </c>
      <c r="AI43" s="15" t="s">
        <v>140</v>
      </c>
      <c r="AJ43" s="16">
        <v>11</v>
      </c>
      <c r="AL43" s="15" t="s">
        <v>116</v>
      </c>
      <c r="AM43" s="16">
        <v>1</v>
      </c>
      <c r="AO43" s="15" t="s">
        <v>140</v>
      </c>
      <c r="AP43" s="16">
        <v>10</v>
      </c>
      <c r="AR43" s="15" t="s">
        <v>681</v>
      </c>
      <c r="AS43" s="16">
        <v>1</v>
      </c>
      <c r="AU43" s="15" t="s">
        <v>79</v>
      </c>
      <c r="AV43" s="16">
        <v>1</v>
      </c>
      <c r="AX43" s="15" t="s">
        <v>82</v>
      </c>
      <c r="AY43" s="16">
        <v>2</v>
      </c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 t="s">
        <v>145</v>
      </c>
      <c r="AG44" s="16">
        <v>38</v>
      </c>
      <c r="AI44" s="15" t="s">
        <v>141</v>
      </c>
      <c r="AJ44" s="16">
        <v>13</v>
      </c>
      <c r="AL44" s="15" t="s">
        <v>140</v>
      </c>
      <c r="AM44" s="16">
        <v>6</v>
      </c>
      <c r="AO44" s="15" t="s">
        <v>141</v>
      </c>
      <c r="AP44" s="16">
        <v>14</v>
      </c>
      <c r="AR44" s="15" t="s">
        <v>700</v>
      </c>
      <c r="AS44" s="16">
        <v>1</v>
      </c>
      <c r="AU44" s="15" t="s">
        <v>81</v>
      </c>
      <c r="AV44" s="16">
        <v>3</v>
      </c>
      <c r="AX44" s="15" t="s">
        <v>708</v>
      </c>
      <c r="AY44" s="16">
        <v>4</v>
      </c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 t="s">
        <v>146</v>
      </c>
      <c r="AG45" s="16">
        <v>1</v>
      </c>
      <c r="AI45" s="15" t="s">
        <v>143</v>
      </c>
      <c r="AJ45" s="16">
        <v>17</v>
      </c>
      <c r="AL45" s="15" t="s">
        <v>141</v>
      </c>
      <c r="AM45" s="16">
        <v>7</v>
      </c>
      <c r="AO45" s="15" t="s">
        <v>143</v>
      </c>
      <c r="AP45" s="16">
        <v>14</v>
      </c>
      <c r="AR45" s="15" t="s">
        <v>707</v>
      </c>
      <c r="AS45" s="16">
        <v>2</v>
      </c>
      <c r="AU45" s="15" t="s">
        <v>82</v>
      </c>
      <c r="AV45" s="16">
        <v>3</v>
      </c>
      <c r="AX45" s="15" t="s">
        <v>682</v>
      </c>
      <c r="AY45" s="16">
        <v>5</v>
      </c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 t="s">
        <v>151</v>
      </c>
      <c r="AG46" s="16">
        <v>5</v>
      </c>
      <c r="AI46" s="15" t="s">
        <v>144</v>
      </c>
      <c r="AJ46" s="16">
        <v>21</v>
      </c>
      <c r="AL46" s="15" t="s">
        <v>143</v>
      </c>
      <c r="AM46" s="16">
        <v>12</v>
      </c>
      <c r="AO46" s="15" t="s">
        <v>144</v>
      </c>
      <c r="AP46" s="16">
        <v>40</v>
      </c>
      <c r="AR46" s="15" t="s">
        <v>708</v>
      </c>
      <c r="AS46" s="16">
        <v>1</v>
      </c>
      <c r="AU46" s="15" t="s">
        <v>700</v>
      </c>
      <c r="AV46" s="16">
        <v>1</v>
      </c>
      <c r="AX46" s="15" t="s">
        <v>103</v>
      </c>
      <c r="AY46" s="16">
        <v>1</v>
      </c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 t="s">
        <v>152</v>
      </c>
      <c r="AG47" s="16">
        <v>18</v>
      </c>
      <c r="AI47" s="15" t="s">
        <v>145</v>
      </c>
      <c r="AJ47" s="16">
        <v>30</v>
      </c>
      <c r="AL47" s="15" t="s">
        <v>144</v>
      </c>
      <c r="AM47" s="16">
        <v>15</v>
      </c>
      <c r="AO47" s="15" t="s">
        <v>145</v>
      </c>
      <c r="AP47" s="16">
        <v>41</v>
      </c>
      <c r="AR47" s="15" t="s">
        <v>682</v>
      </c>
      <c r="AS47" s="16">
        <v>1</v>
      </c>
      <c r="AU47" s="15" t="s">
        <v>682</v>
      </c>
      <c r="AV47" s="16">
        <v>1</v>
      </c>
      <c r="AX47" s="15" t="s">
        <v>110</v>
      </c>
      <c r="AY47" s="16">
        <v>3</v>
      </c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 t="s">
        <v>153</v>
      </c>
      <c r="AG48" s="16">
        <v>1</v>
      </c>
      <c r="AI48" s="15" t="s">
        <v>147</v>
      </c>
      <c r="AJ48" s="16">
        <v>1</v>
      </c>
      <c r="AL48" s="15" t="s">
        <v>145</v>
      </c>
      <c r="AM48" s="16">
        <v>39</v>
      </c>
      <c r="AO48" s="15" t="s">
        <v>149</v>
      </c>
      <c r="AP48" s="16">
        <v>1</v>
      </c>
      <c r="AR48" s="15" t="s">
        <v>136</v>
      </c>
      <c r="AS48" s="16">
        <v>1</v>
      </c>
      <c r="AU48" s="15" t="s">
        <v>128</v>
      </c>
      <c r="AV48" s="16">
        <v>1</v>
      </c>
      <c r="AX48" s="15" t="s">
        <v>126</v>
      </c>
      <c r="AY48" s="16">
        <v>1</v>
      </c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 t="s">
        <v>154</v>
      </c>
      <c r="AG49" s="16">
        <v>36</v>
      </c>
      <c r="AI49" s="15" t="s">
        <v>149</v>
      </c>
      <c r="AJ49" s="16">
        <v>2</v>
      </c>
      <c r="AL49" s="15" t="s">
        <v>146</v>
      </c>
      <c r="AM49" s="16">
        <v>1</v>
      </c>
      <c r="AO49" s="15" t="s">
        <v>152</v>
      </c>
      <c r="AP49" s="16">
        <v>11</v>
      </c>
      <c r="AR49" s="15" t="s">
        <v>139</v>
      </c>
      <c r="AS49" s="16">
        <v>1</v>
      </c>
      <c r="AU49" s="15" t="s">
        <v>135</v>
      </c>
      <c r="AV49" s="16">
        <v>4</v>
      </c>
      <c r="AX49" s="15" t="s">
        <v>140</v>
      </c>
      <c r="AY49" s="16">
        <v>17</v>
      </c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 t="s">
        <v>155</v>
      </c>
      <c r="AG50" s="16">
        <v>27</v>
      </c>
      <c r="AI50" s="15" t="s">
        <v>152</v>
      </c>
      <c r="AJ50" s="16">
        <v>13</v>
      </c>
      <c r="AL50" s="15" t="s">
        <v>149</v>
      </c>
      <c r="AM50" s="16">
        <v>1</v>
      </c>
      <c r="AO50" s="15" t="s">
        <v>153</v>
      </c>
      <c r="AP50" s="16">
        <v>5</v>
      </c>
      <c r="AR50" s="15" t="s">
        <v>140</v>
      </c>
      <c r="AS50" s="16">
        <v>16</v>
      </c>
      <c r="AU50" s="15" t="s">
        <v>140</v>
      </c>
      <c r="AV50" s="16">
        <v>10</v>
      </c>
      <c r="AX50" s="15" t="s">
        <v>141</v>
      </c>
      <c r="AY50" s="16">
        <v>30</v>
      </c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 t="s">
        <v>156</v>
      </c>
      <c r="AG51" s="16">
        <v>5</v>
      </c>
      <c r="AI51" s="15" t="s">
        <v>154</v>
      </c>
      <c r="AJ51" s="16">
        <v>41</v>
      </c>
      <c r="AL51" s="15" t="s">
        <v>151</v>
      </c>
      <c r="AM51" s="16">
        <v>4</v>
      </c>
      <c r="AO51" s="15" t="s">
        <v>154</v>
      </c>
      <c r="AP51" s="16">
        <v>43</v>
      </c>
      <c r="AR51" s="15" t="s">
        <v>141</v>
      </c>
      <c r="AS51" s="16">
        <v>19</v>
      </c>
      <c r="AU51" s="15" t="s">
        <v>141</v>
      </c>
      <c r="AV51" s="16">
        <v>24</v>
      </c>
      <c r="AX51" s="15" t="s">
        <v>143</v>
      </c>
      <c r="AY51" s="16">
        <v>27</v>
      </c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 t="s">
        <v>157</v>
      </c>
      <c r="AG52" s="16">
        <v>2</v>
      </c>
      <c r="AI52" s="15" t="s">
        <v>155</v>
      </c>
      <c r="AJ52" s="16">
        <v>43</v>
      </c>
      <c r="AL52" s="15" t="s">
        <v>152</v>
      </c>
      <c r="AM52" s="16">
        <v>25</v>
      </c>
      <c r="AO52" s="15" t="s">
        <v>155</v>
      </c>
      <c r="AP52" s="16">
        <v>35</v>
      </c>
      <c r="AR52" s="15" t="s">
        <v>143</v>
      </c>
      <c r="AS52" s="16">
        <v>28</v>
      </c>
      <c r="AU52" s="15" t="s">
        <v>143</v>
      </c>
      <c r="AV52" s="16">
        <v>23</v>
      </c>
      <c r="AX52" s="15" t="s">
        <v>144</v>
      </c>
      <c r="AY52" s="16">
        <v>52</v>
      </c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 t="s">
        <v>158</v>
      </c>
      <c r="AG53" s="16">
        <v>41</v>
      </c>
      <c r="AI53" s="15" t="s">
        <v>156</v>
      </c>
      <c r="AJ53" s="16">
        <v>8</v>
      </c>
      <c r="AL53" s="15" t="s">
        <v>154</v>
      </c>
      <c r="AM53" s="16">
        <v>50</v>
      </c>
      <c r="AO53" s="15" t="s">
        <v>156</v>
      </c>
      <c r="AP53" s="16">
        <v>10</v>
      </c>
      <c r="AR53" s="15" t="s">
        <v>144</v>
      </c>
      <c r="AS53" s="16">
        <v>42</v>
      </c>
      <c r="AU53" s="15" t="s">
        <v>144</v>
      </c>
      <c r="AV53" s="16">
        <v>43</v>
      </c>
      <c r="AX53" s="15" t="s">
        <v>145</v>
      </c>
      <c r="AY53" s="16">
        <v>46</v>
      </c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 t="s">
        <v>159</v>
      </c>
      <c r="AG54" s="16">
        <v>23</v>
      </c>
      <c r="AI54" s="15" t="s">
        <v>157</v>
      </c>
      <c r="AJ54" s="16">
        <v>10</v>
      </c>
      <c r="AL54" s="15" t="s">
        <v>155</v>
      </c>
      <c r="AM54" s="16">
        <v>51</v>
      </c>
      <c r="AO54" s="15" t="s">
        <v>157</v>
      </c>
      <c r="AP54" s="16">
        <v>4</v>
      </c>
      <c r="AR54" s="15" t="s">
        <v>145</v>
      </c>
      <c r="AS54" s="16">
        <v>40</v>
      </c>
      <c r="AU54" s="15" t="s">
        <v>145</v>
      </c>
      <c r="AV54" s="16">
        <v>80</v>
      </c>
      <c r="AX54" s="15" t="s">
        <v>146</v>
      </c>
      <c r="AY54" s="16">
        <v>5</v>
      </c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 t="s">
        <v>160</v>
      </c>
      <c r="AG55" s="16">
        <v>40</v>
      </c>
      <c r="AI55" s="15" t="s">
        <v>158</v>
      </c>
      <c r="AJ55" s="16">
        <v>51</v>
      </c>
      <c r="AL55" s="15" t="s">
        <v>156</v>
      </c>
      <c r="AM55" s="16">
        <v>17</v>
      </c>
      <c r="AO55" s="15" t="s">
        <v>158</v>
      </c>
      <c r="AP55" s="16">
        <v>59</v>
      </c>
      <c r="AR55" s="15" t="s">
        <v>146</v>
      </c>
      <c r="AS55" s="16">
        <v>1</v>
      </c>
      <c r="AU55" s="15" t="s">
        <v>146</v>
      </c>
      <c r="AV55" s="16">
        <v>2</v>
      </c>
      <c r="AX55" s="15" t="s">
        <v>147</v>
      </c>
      <c r="AY55" s="16">
        <v>1</v>
      </c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 t="s">
        <v>161</v>
      </c>
      <c r="AG56" s="16">
        <v>19</v>
      </c>
      <c r="AI56" s="15" t="s">
        <v>159</v>
      </c>
      <c r="AJ56" s="16">
        <v>23</v>
      </c>
      <c r="AL56" s="15" t="s">
        <v>157</v>
      </c>
      <c r="AM56" s="16">
        <v>2</v>
      </c>
      <c r="AO56" s="15" t="s">
        <v>159</v>
      </c>
      <c r="AP56" s="16">
        <v>27</v>
      </c>
      <c r="AR56" s="15" t="s">
        <v>150</v>
      </c>
      <c r="AS56" s="16">
        <v>2</v>
      </c>
      <c r="AU56" s="15" t="s">
        <v>150</v>
      </c>
      <c r="AV56" s="16">
        <v>3</v>
      </c>
      <c r="AX56" s="15" t="s">
        <v>149</v>
      </c>
      <c r="AY56" s="16">
        <v>2</v>
      </c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 t="s">
        <v>162</v>
      </c>
      <c r="AG57" s="16">
        <v>58</v>
      </c>
      <c r="AI57" s="15" t="s">
        <v>160</v>
      </c>
      <c r="AJ57" s="16">
        <v>57</v>
      </c>
      <c r="AL57" s="15" t="s">
        <v>158</v>
      </c>
      <c r="AM57" s="16">
        <v>46</v>
      </c>
      <c r="AO57" s="15" t="s">
        <v>160</v>
      </c>
      <c r="AP57" s="16">
        <v>59</v>
      </c>
      <c r="AR57" s="15" t="s">
        <v>152</v>
      </c>
      <c r="AS57" s="16">
        <v>25</v>
      </c>
      <c r="AU57" s="15" t="s">
        <v>151</v>
      </c>
      <c r="AV57" s="16">
        <v>1</v>
      </c>
      <c r="AX57" s="15" t="s">
        <v>150</v>
      </c>
      <c r="AY57" s="16">
        <v>2</v>
      </c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 t="s">
        <v>163</v>
      </c>
      <c r="AG58" s="16">
        <v>19</v>
      </c>
      <c r="AI58" s="15" t="s">
        <v>161</v>
      </c>
      <c r="AJ58" s="16">
        <v>11</v>
      </c>
      <c r="AL58" s="15" t="s">
        <v>159</v>
      </c>
      <c r="AM58" s="16">
        <v>37</v>
      </c>
      <c r="AO58" s="15" t="s">
        <v>161</v>
      </c>
      <c r="AP58" s="16">
        <v>16</v>
      </c>
      <c r="AR58" s="15" t="s">
        <v>153</v>
      </c>
      <c r="AS58" s="16">
        <v>5</v>
      </c>
      <c r="AU58" s="15" t="s">
        <v>152</v>
      </c>
      <c r="AV58" s="16">
        <v>19</v>
      </c>
      <c r="AX58" s="15" t="s">
        <v>151</v>
      </c>
      <c r="AY58" s="16">
        <v>4</v>
      </c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 t="s">
        <v>164</v>
      </c>
      <c r="AG59" s="16">
        <v>9</v>
      </c>
      <c r="AI59" s="15" t="s">
        <v>162</v>
      </c>
      <c r="AJ59" s="16">
        <v>105</v>
      </c>
      <c r="AL59" s="15" t="s">
        <v>160</v>
      </c>
      <c r="AM59" s="16">
        <v>59</v>
      </c>
      <c r="AO59" s="15" t="s">
        <v>162</v>
      </c>
      <c r="AP59" s="16">
        <v>53</v>
      </c>
      <c r="AR59" s="15" t="s">
        <v>154</v>
      </c>
      <c r="AS59" s="16">
        <v>81</v>
      </c>
      <c r="AU59" s="15" t="s">
        <v>153</v>
      </c>
      <c r="AV59" s="16">
        <v>1</v>
      </c>
      <c r="AX59" s="15" t="s">
        <v>152</v>
      </c>
      <c r="AY59" s="16">
        <v>13</v>
      </c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 t="s">
        <v>165</v>
      </c>
      <c r="AG60" s="16">
        <v>1</v>
      </c>
      <c r="AI60" s="15" t="s">
        <v>163</v>
      </c>
      <c r="AJ60" s="16">
        <v>48</v>
      </c>
      <c r="AL60" s="15" t="s">
        <v>161</v>
      </c>
      <c r="AM60" s="16">
        <v>5</v>
      </c>
      <c r="AO60" s="15" t="s">
        <v>163</v>
      </c>
      <c r="AP60" s="16">
        <v>28</v>
      </c>
      <c r="AR60" s="15" t="s">
        <v>155</v>
      </c>
      <c r="AS60" s="16">
        <v>38</v>
      </c>
      <c r="AU60" s="15" t="s">
        <v>154</v>
      </c>
      <c r="AV60" s="16">
        <v>62</v>
      </c>
      <c r="AX60" s="15" t="s">
        <v>153</v>
      </c>
      <c r="AY60" s="16">
        <v>3</v>
      </c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 t="s">
        <v>166</v>
      </c>
      <c r="AG61" s="16">
        <v>3</v>
      </c>
      <c r="AI61" s="15" t="s">
        <v>164</v>
      </c>
      <c r="AJ61" s="16">
        <v>15</v>
      </c>
      <c r="AL61" s="15" t="s">
        <v>162</v>
      </c>
      <c r="AM61" s="16">
        <v>109</v>
      </c>
      <c r="AO61" s="15" t="s">
        <v>164</v>
      </c>
      <c r="AP61" s="16">
        <v>3</v>
      </c>
      <c r="AR61" s="15" t="s">
        <v>156</v>
      </c>
      <c r="AS61" s="16">
        <v>16</v>
      </c>
      <c r="AU61" s="15" t="s">
        <v>155</v>
      </c>
      <c r="AV61" s="16">
        <v>43</v>
      </c>
      <c r="AX61" s="15" t="s">
        <v>154</v>
      </c>
      <c r="AY61" s="16">
        <v>31</v>
      </c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 t="s">
        <v>167</v>
      </c>
      <c r="AG62" s="16">
        <v>16</v>
      </c>
      <c r="AI62" s="15" t="s">
        <v>165</v>
      </c>
      <c r="AJ62" s="16">
        <v>12</v>
      </c>
      <c r="AL62" s="15" t="s">
        <v>163</v>
      </c>
      <c r="AM62" s="16">
        <v>32</v>
      </c>
      <c r="AO62" s="15" t="s">
        <v>165</v>
      </c>
      <c r="AP62" s="16">
        <v>1</v>
      </c>
      <c r="AR62" s="15" t="s">
        <v>157</v>
      </c>
      <c r="AS62" s="16">
        <v>6</v>
      </c>
      <c r="AU62" s="15" t="s">
        <v>156</v>
      </c>
      <c r="AV62" s="16">
        <v>7</v>
      </c>
      <c r="AX62" s="15" t="s">
        <v>155</v>
      </c>
      <c r="AY62" s="16">
        <v>29</v>
      </c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 t="s">
        <v>168</v>
      </c>
      <c r="AG63" s="16">
        <v>46</v>
      </c>
      <c r="AI63" s="15" t="s">
        <v>166</v>
      </c>
      <c r="AJ63" s="16">
        <v>7</v>
      </c>
      <c r="AL63" s="15" t="s">
        <v>164</v>
      </c>
      <c r="AM63" s="16">
        <v>7</v>
      </c>
      <c r="AO63" s="15" t="s">
        <v>166</v>
      </c>
      <c r="AP63" s="16">
        <v>10</v>
      </c>
      <c r="AR63" s="15" t="s">
        <v>158</v>
      </c>
      <c r="AS63" s="16">
        <v>70</v>
      </c>
      <c r="AU63" s="15" t="s">
        <v>158</v>
      </c>
      <c r="AV63" s="16">
        <v>54</v>
      </c>
      <c r="AX63" s="15" t="s">
        <v>156</v>
      </c>
      <c r="AY63" s="16">
        <v>10</v>
      </c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 t="s">
        <v>169</v>
      </c>
      <c r="AG64" s="16">
        <v>9</v>
      </c>
      <c r="AI64" s="15" t="s">
        <v>167</v>
      </c>
      <c r="AJ64" s="16">
        <v>19</v>
      </c>
      <c r="AL64" s="15" t="s">
        <v>165</v>
      </c>
      <c r="AM64" s="16">
        <v>2</v>
      </c>
      <c r="AO64" s="15" t="s">
        <v>167</v>
      </c>
      <c r="AP64" s="16">
        <v>17</v>
      </c>
      <c r="AR64" s="15" t="s">
        <v>159</v>
      </c>
      <c r="AS64" s="16">
        <v>42</v>
      </c>
      <c r="AU64" s="15" t="s">
        <v>159</v>
      </c>
      <c r="AV64" s="16">
        <v>39</v>
      </c>
      <c r="AX64" s="15" t="s">
        <v>157</v>
      </c>
      <c r="AY64" s="16">
        <v>2</v>
      </c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 t="s">
        <v>170</v>
      </c>
      <c r="AG65" s="16">
        <v>54</v>
      </c>
      <c r="AI65" s="15" t="s">
        <v>168</v>
      </c>
      <c r="AJ65" s="16">
        <v>28</v>
      </c>
      <c r="AL65" s="15" t="s">
        <v>166</v>
      </c>
      <c r="AM65" s="16">
        <v>12</v>
      </c>
      <c r="AO65" s="15" t="s">
        <v>168</v>
      </c>
      <c r="AP65" s="16">
        <v>51</v>
      </c>
      <c r="AR65" s="15" t="s">
        <v>160</v>
      </c>
      <c r="AS65" s="16">
        <v>120</v>
      </c>
      <c r="AU65" s="15" t="s">
        <v>160</v>
      </c>
      <c r="AV65" s="16">
        <v>81</v>
      </c>
      <c r="AX65" s="15" t="s">
        <v>158</v>
      </c>
      <c r="AY65" s="16">
        <v>55</v>
      </c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 t="s">
        <v>171</v>
      </c>
      <c r="AG66" s="16">
        <v>6</v>
      </c>
      <c r="AI66" s="15" t="s">
        <v>169</v>
      </c>
      <c r="AJ66" s="16">
        <v>9</v>
      </c>
      <c r="AL66" s="15" t="s">
        <v>167</v>
      </c>
      <c r="AM66" s="16">
        <v>14</v>
      </c>
      <c r="AO66" s="15" t="s">
        <v>169</v>
      </c>
      <c r="AP66" s="16">
        <v>39</v>
      </c>
      <c r="AR66" s="15" t="s">
        <v>161</v>
      </c>
      <c r="AS66" s="16">
        <v>22</v>
      </c>
      <c r="AU66" s="15" t="s">
        <v>161</v>
      </c>
      <c r="AV66" s="16">
        <v>10</v>
      </c>
      <c r="AX66" s="15" t="s">
        <v>159</v>
      </c>
      <c r="AY66" s="16">
        <v>23</v>
      </c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 t="s">
        <v>173</v>
      </c>
      <c r="AG67" s="16">
        <v>1</v>
      </c>
      <c r="AI67" s="15" t="s">
        <v>170</v>
      </c>
      <c r="AJ67" s="16">
        <v>79</v>
      </c>
      <c r="AL67" s="15" t="s">
        <v>168</v>
      </c>
      <c r="AM67" s="16">
        <v>35</v>
      </c>
      <c r="AO67" s="15" t="s">
        <v>170</v>
      </c>
      <c r="AP67" s="16">
        <v>82</v>
      </c>
      <c r="AR67" s="15" t="s">
        <v>162</v>
      </c>
      <c r="AS67" s="16">
        <v>168</v>
      </c>
      <c r="AU67" s="15" t="s">
        <v>162</v>
      </c>
      <c r="AV67" s="16">
        <v>138</v>
      </c>
      <c r="AX67" s="15" t="s">
        <v>160</v>
      </c>
      <c r="AY67" s="16">
        <v>60</v>
      </c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 t="s">
        <v>506</v>
      </c>
      <c r="AG68" s="16">
        <v>24</v>
      </c>
      <c r="AI68" s="15" t="s">
        <v>171</v>
      </c>
      <c r="AJ68" s="16">
        <v>1</v>
      </c>
      <c r="AL68" s="15" t="s">
        <v>169</v>
      </c>
      <c r="AM68" s="16">
        <v>6</v>
      </c>
      <c r="AO68" s="15" t="s">
        <v>171</v>
      </c>
      <c r="AP68" s="16">
        <v>1</v>
      </c>
      <c r="AR68" s="15" t="s">
        <v>163</v>
      </c>
      <c r="AS68" s="16">
        <v>29</v>
      </c>
      <c r="AU68" s="15" t="s">
        <v>163</v>
      </c>
      <c r="AV68" s="16">
        <v>38</v>
      </c>
      <c r="AX68" s="15" t="s">
        <v>161</v>
      </c>
      <c r="AY68" s="16">
        <v>17</v>
      </c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 t="s">
        <v>175</v>
      </c>
      <c r="AG69" s="16">
        <v>3</v>
      </c>
      <c r="AI69" s="15" t="s">
        <v>173</v>
      </c>
      <c r="AJ69" s="16">
        <v>1</v>
      </c>
      <c r="AL69" s="15" t="s">
        <v>170</v>
      </c>
      <c r="AM69" s="16">
        <v>80</v>
      </c>
      <c r="AO69" s="15" t="s">
        <v>173</v>
      </c>
      <c r="AP69" s="16">
        <v>5</v>
      </c>
      <c r="AR69" s="15" t="s">
        <v>164</v>
      </c>
      <c r="AS69" s="16">
        <v>8</v>
      </c>
      <c r="AU69" s="15" t="s">
        <v>164</v>
      </c>
      <c r="AV69" s="16">
        <v>11</v>
      </c>
      <c r="AX69" s="15" t="s">
        <v>162</v>
      </c>
      <c r="AY69" s="16">
        <v>102</v>
      </c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 t="s">
        <v>177</v>
      </c>
      <c r="AG70" s="16">
        <v>1</v>
      </c>
      <c r="AI70" s="15" t="s">
        <v>506</v>
      </c>
      <c r="AJ70" s="16">
        <v>41</v>
      </c>
      <c r="AL70" s="15" t="s">
        <v>171</v>
      </c>
      <c r="AM70" s="16">
        <v>3</v>
      </c>
      <c r="AO70" s="15" t="s">
        <v>506</v>
      </c>
      <c r="AP70" s="16">
        <v>32</v>
      </c>
      <c r="AR70" s="15" t="s">
        <v>165</v>
      </c>
      <c r="AS70" s="16">
        <v>7</v>
      </c>
      <c r="AU70" s="15" t="s">
        <v>165</v>
      </c>
      <c r="AV70" s="16">
        <v>4</v>
      </c>
      <c r="AX70" s="15" t="s">
        <v>163</v>
      </c>
      <c r="AY70" s="16">
        <v>31</v>
      </c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 t="s">
        <v>179</v>
      </c>
      <c r="AG71" s="16">
        <v>5</v>
      </c>
      <c r="AI71" s="15" t="s">
        <v>175</v>
      </c>
      <c r="AJ71" s="16">
        <v>2</v>
      </c>
      <c r="AL71" s="15" t="s">
        <v>173</v>
      </c>
      <c r="AM71" s="16">
        <v>5</v>
      </c>
      <c r="AO71" s="15" t="s">
        <v>175</v>
      </c>
      <c r="AP71" s="16">
        <v>2</v>
      </c>
      <c r="AR71" s="15" t="s">
        <v>166</v>
      </c>
      <c r="AS71" s="16">
        <v>6</v>
      </c>
      <c r="AU71" s="15" t="s">
        <v>166</v>
      </c>
      <c r="AV71" s="16">
        <v>18</v>
      </c>
      <c r="AX71" s="15" t="s">
        <v>164</v>
      </c>
      <c r="AY71" s="16">
        <v>5</v>
      </c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 t="s">
        <v>180</v>
      </c>
      <c r="AG72" s="16">
        <v>2</v>
      </c>
      <c r="AI72" s="15" t="s">
        <v>177</v>
      </c>
      <c r="AJ72" s="16">
        <v>1</v>
      </c>
      <c r="AL72" s="15" t="s">
        <v>506</v>
      </c>
      <c r="AM72" s="16">
        <v>37</v>
      </c>
      <c r="AO72" s="15" t="s">
        <v>178</v>
      </c>
      <c r="AP72" s="16">
        <v>1</v>
      </c>
      <c r="AR72" s="15" t="s">
        <v>167</v>
      </c>
      <c r="AS72" s="16">
        <v>35</v>
      </c>
      <c r="AU72" s="15" t="s">
        <v>167</v>
      </c>
      <c r="AV72" s="16">
        <v>29</v>
      </c>
      <c r="AX72" s="15" t="s">
        <v>165</v>
      </c>
      <c r="AY72" s="16">
        <v>1</v>
      </c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 t="s">
        <v>181</v>
      </c>
      <c r="AG73" s="16">
        <v>1</v>
      </c>
      <c r="AI73" s="15" t="s">
        <v>178</v>
      </c>
      <c r="AJ73" s="16">
        <v>1</v>
      </c>
      <c r="AL73" s="15" t="s">
        <v>175</v>
      </c>
      <c r="AM73" s="16">
        <v>3</v>
      </c>
      <c r="AO73" s="15" t="s">
        <v>179</v>
      </c>
      <c r="AP73" s="16">
        <v>4</v>
      </c>
      <c r="AR73" s="15" t="s">
        <v>168</v>
      </c>
      <c r="AS73" s="16">
        <v>50</v>
      </c>
      <c r="AU73" s="15" t="s">
        <v>168</v>
      </c>
      <c r="AV73" s="16">
        <v>53</v>
      </c>
      <c r="AX73" s="15" t="s">
        <v>166</v>
      </c>
      <c r="AY73" s="16">
        <v>6</v>
      </c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 t="s">
        <v>182</v>
      </c>
      <c r="AG74" s="16">
        <v>2</v>
      </c>
      <c r="AI74" s="15" t="s">
        <v>179</v>
      </c>
      <c r="AJ74" s="16">
        <v>3</v>
      </c>
      <c r="AL74" s="15" t="s">
        <v>176</v>
      </c>
      <c r="AM74" s="16">
        <v>2</v>
      </c>
      <c r="AO74" s="15" t="s">
        <v>182</v>
      </c>
      <c r="AP74" s="16">
        <v>1</v>
      </c>
      <c r="AR74" s="15" t="s">
        <v>169</v>
      </c>
      <c r="AS74" s="16">
        <v>34</v>
      </c>
      <c r="AU74" s="15" t="s">
        <v>169</v>
      </c>
      <c r="AV74" s="16">
        <v>31</v>
      </c>
      <c r="AX74" s="15" t="s">
        <v>167</v>
      </c>
      <c r="AY74" s="16">
        <v>16</v>
      </c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 t="s">
        <v>183</v>
      </c>
      <c r="AG75" s="16">
        <v>1</v>
      </c>
      <c r="AI75" s="15" t="s">
        <v>182</v>
      </c>
      <c r="AJ75" s="16">
        <v>2</v>
      </c>
      <c r="AL75" s="15" t="s">
        <v>177</v>
      </c>
      <c r="AM75" s="16">
        <v>2</v>
      </c>
      <c r="AO75" s="15" t="s">
        <v>184</v>
      </c>
      <c r="AP75" s="16">
        <v>1</v>
      </c>
      <c r="AR75" s="15" t="s">
        <v>170</v>
      </c>
      <c r="AS75" s="16">
        <v>121</v>
      </c>
      <c r="AU75" s="15" t="s">
        <v>170</v>
      </c>
      <c r="AV75" s="16">
        <v>134</v>
      </c>
      <c r="AX75" s="15" t="s">
        <v>168</v>
      </c>
      <c r="AY75" s="16">
        <v>40</v>
      </c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 t="s">
        <v>184</v>
      </c>
      <c r="AG76" s="16">
        <v>1</v>
      </c>
      <c r="AI76" s="15" t="s">
        <v>183</v>
      </c>
      <c r="AJ76" s="16">
        <v>3</v>
      </c>
      <c r="AL76" s="15" t="s">
        <v>178</v>
      </c>
      <c r="AM76" s="16">
        <v>3</v>
      </c>
      <c r="AO76" s="15" t="s">
        <v>185</v>
      </c>
      <c r="AP76" s="16">
        <v>2</v>
      </c>
      <c r="AR76" s="15" t="s">
        <v>171</v>
      </c>
      <c r="AS76" s="16">
        <v>9</v>
      </c>
      <c r="AU76" s="15" t="s">
        <v>171</v>
      </c>
      <c r="AV76" s="16">
        <v>20</v>
      </c>
      <c r="AX76" s="15" t="s">
        <v>169</v>
      </c>
      <c r="AY76" s="16">
        <v>26</v>
      </c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 t="s">
        <v>185</v>
      </c>
      <c r="AG77" s="16">
        <v>1</v>
      </c>
      <c r="AI77" s="15" t="s">
        <v>184</v>
      </c>
      <c r="AJ77" s="16">
        <v>1</v>
      </c>
      <c r="AL77" s="15" t="s">
        <v>180</v>
      </c>
      <c r="AM77" s="16">
        <v>1</v>
      </c>
      <c r="AO77" s="15" t="s">
        <v>186</v>
      </c>
      <c r="AP77" s="16">
        <v>2</v>
      </c>
      <c r="AR77" s="15" t="s">
        <v>173</v>
      </c>
      <c r="AS77" s="16">
        <v>2</v>
      </c>
      <c r="AU77" s="15" t="s">
        <v>172</v>
      </c>
      <c r="AV77" s="16">
        <v>6</v>
      </c>
      <c r="AX77" s="15" t="s">
        <v>170</v>
      </c>
      <c r="AY77" s="16">
        <v>89</v>
      </c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 t="s">
        <v>186</v>
      </c>
      <c r="AG78" s="16">
        <v>5</v>
      </c>
      <c r="AI78" s="15" t="s">
        <v>186</v>
      </c>
      <c r="AJ78" s="16">
        <v>5</v>
      </c>
      <c r="AL78" s="15" t="s">
        <v>181</v>
      </c>
      <c r="AM78" s="16">
        <v>1</v>
      </c>
      <c r="AO78" s="15" t="s">
        <v>293</v>
      </c>
      <c r="AP78" s="16">
        <v>1</v>
      </c>
      <c r="AR78" s="15" t="s">
        <v>506</v>
      </c>
      <c r="AS78" s="16">
        <v>23</v>
      </c>
      <c r="AU78" s="15" t="s">
        <v>173</v>
      </c>
      <c r="AV78" s="16">
        <v>10</v>
      </c>
      <c r="AX78" s="15" t="s">
        <v>171</v>
      </c>
      <c r="AY78" s="16">
        <v>5</v>
      </c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 t="s">
        <v>187</v>
      </c>
      <c r="AG79" s="16">
        <v>5</v>
      </c>
      <c r="AI79" s="15" t="s">
        <v>187</v>
      </c>
      <c r="AJ79" s="16">
        <v>1</v>
      </c>
      <c r="AL79" s="15" t="s">
        <v>182</v>
      </c>
      <c r="AM79" s="16">
        <v>3</v>
      </c>
      <c r="AO79" s="15" t="s">
        <v>190</v>
      </c>
      <c r="AP79" s="16">
        <v>2</v>
      </c>
      <c r="AR79" s="15" t="s">
        <v>175</v>
      </c>
      <c r="AS79" s="16">
        <v>1</v>
      </c>
      <c r="AU79" s="15" t="s">
        <v>506</v>
      </c>
      <c r="AV79" s="16">
        <v>57</v>
      </c>
      <c r="AX79" s="15" t="s">
        <v>506</v>
      </c>
      <c r="AY79" s="16">
        <v>28</v>
      </c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 t="s">
        <v>293</v>
      </c>
      <c r="AG80" s="16">
        <v>3</v>
      </c>
      <c r="AI80" s="15" t="s">
        <v>293</v>
      </c>
      <c r="AJ80" s="16">
        <v>2</v>
      </c>
      <c r="AL80" s="15" t="s">
        <v>183</v>
      </c>
      <c r="AM80" s="16">
        <v>2</v>
      </c>
      <c r="AO80" s="15" t="s">
        <v>193</v>
      </c>
      <c r="AP80" s="16">
        <v>1</v>
      </c>
      <c r="AR80" s="15" t="s">
        <v>178</v>
      </c>
      <c r="AS80" s="16">
        <v>2</v>
      </c>
      <c r="AU80" s="15" t="s">
        <v>175</v>
      </c>
      <c r="AV80" s="16">
        <v>1</v>
      </c>
      <c r="AX80" s="15" t="s">
        <v>175</v>
      </c>
      <c r="AY80" s="16">
        <v>3</v>
      </c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 t="s">
        <v>195</v>
      </c>
      <c r="AG81" s="16">
        <v>2</v>
      </c>
      <c r="AI81" s="15" t="s">
        <v>193</v>
      </c>
      <c r="AJ81" s="16">
        <v>7</v>
      </c>
      <c r="AL81" s="15" t="s">
        <v>184</v>
      </c>
      <c r="AM81" s="16">
        <v>1</v>
      </c>
      <c r="AO81" s="15" t="s">
        <v>196</v>
      </c>
      <c r="AP81" s="16"/>
      <c r="AR81" s="15" t="s">
        <v>180</v>
      </c>
      <c r="AS81" s="16">
        <v>1</v>
      </c>
      <c r="AU81" s="15" t="s">
        <v>177</v>
      </c>
      <c r="AV81" s="16">
        <v>2</v>
      </c>
      <c r="AX81" s="15" t="s">
        <v>177</v>
      </c>
      <c r="AY81" s="16">
        <v>2</v>
      </c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 t="s">
        <v>197</v>
      </c>
      <c r="AG82" s="16">
        <v>2</v>
      </c>
      <c r="AI82" s="15" t="s">
        <v>197</v>
      </c>
      <c r="AJ82" s="16">
        <v>1</v>
      </c>
      <c r="AL82" s="15" t="s">
        <v>185</v>
      </c>
      <c r="AM82" s="16">
        <v>1</v>
      </c>
      <c r="AO82" s="15" t="s">
        <v>199</v>
      </c>
      <c r="AP82" s="16"/>
      <c r="AR82" s="15" t="s">
        <v>182</v>
      </c>
      <c r="AS82" s="16">
        <v>3</v>
      </c>
      <c r="AU82" s="15" t="s">
        <v>178</v>
      </c>
      <c r="AV82" s="16">
        <v>3</v>
      </c>
      <c r="AX82" s="15" t="s">
        <v>178</v>
      </c>
      <c r="AY82" s="16">
        <v>1</v>
      </c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 t="s">
        <v>205</v>
      </c>
      <c r="AG83" s="16">
        <v>1</v>
      </c>
      <c r="AI83" s="15" t="s">
        <v>198</v>
      </c>
      <c r="AJ83" s="16">
        <v>1</v>
      </c>
      <c r="AL83" s="15" t="s">
        <v>186</v>
      </c>
      <c r="AM83" s="16">
        <v>5</v>
      </c>
      <c r="AO83" s="15" t="s">
        <v>202</v>
      </c>
      <c r="AP83" s="16">
        <v>2</v>
      </c>
      <c r="AR83" s="15" t="s">
        <v>184</v>
      </c>
      <c r="AS83" s="16">
        <v>1</v>
      </c>
      <c r="AU83" s="15" t="s">
        <v>179</v>
      </c>
      <c r="AV83" s="16">
        <v>1</v>
      </c>
      <c r="AX83" s="15" t="s">
        <v>179</v>
      </c>
      <c r="AY83" s="16">
        <v>2</v>
      </c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 t="s">
        <v>206</v>
      </c>
      <c r="AG84" s="16">
        <v>2</v>
      </c>
      <c r="AI84" s="15" t="s">
        <v>207</v>
      </c>
      <c r="AJ84" s="16">
        <v>2</v>
      </c>
      <c r="AL84" s="15" t="s">
        <v>187</v>
      </c>
      <c r="AM84" s="16">
        <v>1</v>
      </c>
      <c r="AO84" s="15" t="s">
        <v>346</v>
      </c>
      <c r="AP84" s="16">
        <v>5</v>
      </c>
      <c r="AR84" s="15" t="s">
        <v>185</v>
      </c>
      <c r="AS84" s="16">
        <v>2</v>
      </c>
      <c r="AU84" s="15" t="s">
        <v>181</v>
      </c>
      <c r="AV84" s="16">
        <v>1</v>
      </c>
      <c r="AX84" s="15" t="s">
        <v>180</v>
      </c>
      <c r="AY84" s="16">
        <v>3</v>
      </c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 t="s">
        <v>207</v>
      </c>
      <c r="AG85" s="16">
        <v>1</v>
      </c>
      <c r="AI85" s="15" t="s">
        <v>346</v>
      </c>
      <c r="AJ85" s="16">
        <v>7</v>
      </c>
      <c r="AL85" s="15" t="s">
        <v>188</v>
      </c>
      <c r="AM85" s="16">
        <v>1</v>
      </c>
      <c r="AO85" s="15" t="s">
        <v>507</v>
      </c>
      <c r="AP85" s="16">
        <v>2</v>
      </c>
      <c r="AR85" s="15" t="s">
        <v>186</v>
      </c>
      <c r="AS85" s="16">
        <v>5</v>
      </c>
      <c r="AU85" s="15" t="s">
        <v>182</v>
      </c>
      <c r="AV85" s="16">
        <v>5</v>
      </c>
      <c r="AX85" s="15" t="s">
        <v>182</v>
      </c>
      <c r="AY85" s="16">
        <v>2</v>
      </c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 t="s">
        <v>208</v>
      </c>
      <c r="AG86" s="16">
        <v>1</v>
      </c>
      <c r="AI86" s="15" t="s">
        <v>507</v>
      </c>
      <c r="AJ86" s="16">
        <v>8</v>
      </c>
      <c r="AL86" s="15" t="s">
        <v>190</v>
      </c>
      <c r="AM86" s="16">
        <v>1</v>
      </c>
      <c r="AO86" s="15" t="s">
        <v>212</v>
      </c>
      <c r="AP86" s="16">
        <v>1</v>
      </c>
      <c r="AR86" s="15" t="s">
        <v>187</v>
      </c>
      <c r="AS86" s="16">
        <v>1</v>
      </c>
      <c r="AU86" s="15" t="s">
        <v>183</v>
      </c>
      <c r="AV86" s="16">
        <v>4</v>
      </c>
      <c r="AX86" s="15" t="s">
        <v>183</v>
      </c>
      <c r="AY86" s="16">
        <v>2</v>
      </c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 t="s">
        <v>346</v>
      </c>
      <c r="AG87" s="16">
        <v>8</v>
      </c>
      <c r="AI87" s="15" t="s">
        <v>214</v>
      </c>
      <c r="AJ87" s="16">
        <v>1</v>
      </c>
      <c r="AL87" s="15" t="s">
        <v>193</v>
      </c>
      <c r="AM87" s="16"/>
      <c r="AO87" s="15" t="s">
        <v>213</v>
      </c>
      <c r="AP87" s="16">
        <v>1</v>
      </c>
      <c r="AR87" s="15" t="s">
        <v>293</v>
      </c>
      <c r="AS87" s="16">
        <v>2</v>
      </c>
      <c r="AU87" s="15" t="s">
        <v>184</v>
      </c>
      <c r="AV87" s="16">
        <v>2</v>
      </c>
      <c r="AX87" s="15" t="s">
        <v>186</v>
      </c>
      <c r="AY87" s="16">
        <v>7</v>
      </c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 t="s">
        <v>507</v>
      </c>
      <c r="AG88" s="16">
        <v>4</v>
      </c>
      <c r="AI88" s="15" t="s">
        <v>218</v>
      </c>
      <c r="AJ88" s="16">
        <v>4</v>
      </c>
      <c r="AL88" s="15" t="s">
        <v>195</v>
      </c>
      <c r="AM88" s="16">
        <v>1</v>
      </c>
      <c r="AO88" s="15" t="s">
        <v>214</v>
      </c>
      <c r="AP88" s="16">
        <v>4</v>
      </c>
      <c r="AR88" s="15" t="s">
        <v>190</v>
      </c>
      <c r="AS88" s="16">
        <v>2</v>
      </c>
      <c r="AU88" s="15" t="s">
        <v>185</v>
      </c>
      <c r="AV88" s="16">
        <v>1</v>
      </c>
      <c r="AX88" s="15" t="s">
        <v>187</v>
      </c>
      <c r="AY88" s="16">
        <v>3</v>
      </c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 t="s">
        <v>217</v>
      </c>
      <c r="AG89" s="16">
        <v>1</v>
      </c>
      <c r="AI89" s="15" t="s">
        <v>220</v>
      </c>
      <c r="AJ89" s="16">
        <v>1</v>
      </c>
      <c r="AL89" s="15" t="s">
        <v>197</v>
      </c>
      <c r="AM89" s="16">
        <v>2</v>
      </c>
      <c r="AO89" s="15" t="s">
        <v>217</v>
      </c>
      <c r="AP89" s="16">
        <v>1</v>
      </c>
      <c r="AR89" s="15" t="s">
        <v>193</v>
      </c>
      <c r="AS89" s="16">
        <v>1</v>
      </c>
      <c r="AU89" s="15" t="s">
        <v>186</v>
      </c>
      <c r="AV89" s="16">
        <v>3</v>
      </c>
      <c r="AX89" s="15" t="s">
        <v>192</v>
      </c>
      <c r="AY89" s="16">
        <v>1</v>
      </c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 t="s">
        <v>218</v>
      </c>
      <c r="AG90" s="16">
        <v>2</v>
      </c>
      <c r="AI90" s="15" t="s">
        <v>223</v>
      </c>
      <c r="AJ90" s="16">
        <v>1</v>
      </c>
      <c r="AL90" s="15" t="s">
        <v>201</v>
      </c>
      <c r="AM90" s="16">
        <v>1</v>
      </c>
      <c r="AO90" s="15" t="s">
        <v>218</v>
      </c>
      <c r="AP90" s="16">
        <v>3</v>
      </c>
      <c r="AR90" s="15" t="s">
        <v>194</v>
      </c>
      <c r="AS90" s="16">
        <v>1</v>
      </c>
      <c r="AU90" s="15" t="s">
        <v>187</v>
      </c>
      <c r="AV90" s="16">
        <v>3</v>
      </c>
      <c r="AX90" s="15" t="s">
        <v>193</v>
      </c>
      <c r="AY90" s="16">
        <v>1</v>
      </c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 t="s">
        <v>220</v>
      </c>
      <c r="AG91" s="16">
        <v>3</v>
      </c>
      <c r="AI91" s="15" t="s">
        <v>417</v>
      </c>
      <c r="AJ91" s="16">
        <v>1</v>
      </c>
      <c r="AL91" s="15" t="s">
        <v>207</v>
      </c>
      <c r="AM91" s="16">
        <v>1</v>
      </c>
      <c r="AO91" s="15" t="s">
        <v>220</v>
      </c>
      <c r="AP91" s="16">
        <v>4</v>
      </c>
      <c r="AR91" s="15" t="s">
        <v>202</v>
      </c>
      <c r="AS91" s="16">
        <v>3</v>
      </c>
      <c r="AU91" s="15" t="s">
        <v>189</v>
      </c>
      <c r="AV91" s="16">
        <v>1</v>
      </c>
      <c r="AX91" s="15" t="s">
        <v>198</v>
      </c>
      <c r="AY91" s="16">
        <v>1</v>
      </c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 t="s">
        <v>226</v>
      </c>
      <c r="AG92" s="16">
        <v>2</v>
      </c>
      <c r="AI92" s="15" t="s">
        <v>226</v>
      </c>
      <c r="AJ92" s="16">
        <v>10</v>
      </c>
      <c r="AL92" s="15" t="s">
        <v>211</v>
      </c>
      <c r="AM92" s="16">
        <v>1</v>
      </c>
      <c r="AO92" s="15" t="s">
        <v>417</v>
      </c>
      <c r="AP92" s="16">
        <v>2</v>
      </c>
      <c r="AR92" s="15" t="s">
        <v>207</v>
      </c>
      <c r="AS92" s="16">
        <v>1</v>
      </c>
      <c r="AU92" s="15" t="s">
        <v>190</v>
      </c>
      <c r="AV92" s="16">
        <v>2</v>
      </c>
      <c r="AX92" s="15" t="s">
        <v>199</v>
      </c>
      <c r="AY92" s="16">
        <v>1</v>
      </c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 t="s">
        <v>227</v>
      </c>
      <c r="AG93" s="16">
        <v>1</v>
      </c>
      <c r="AI93" s="15" t="s">
        <v>228</v>
      </c>
      <c r="AJ93" s="16">
        <v>4</v>
      </c>
      <c r="AL93" s="15" t="s">
        <v>346</v>
      </c>
      <c r="AM93" s="16">
        <v>3</v>
      </c>
      <c r="AO93" s="15" t="s">
        <v>226</v>
      </c>
      <c r="AP93" s="16">
        <v>4</v>
      </c>
      <c r="AR93" s="15" t="s">
        <v>211</v>
      </c>
      <c r="AS93" s="16">
        <v>1</v>
      </c>
      <c r="AU93" s="15" t="s">
        <v>192</v>
      </c>
      <c r="AV93" s="16">
        <v>1</v>
      </c>
      <c r="AX93" s="15" t="s">
        <v>201</v>
      </c>
      <c r="AY93" s="16">
        <v>1</v>
      </c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 t="s">
        <v>228</v>
      </c>
      <c r="AG94" s="16">
        <v>3</v>
      </c>
      <c r="AI94" s="15" t="s">
        <v>229</v>
      </c>
      <c r="AJ94" s="16">
        <v>4</v>
      </c>
      <c r="AL94" s="15" t="s">
        <v>507</v>
      </c>
      <c r="AM94" s="16">
        <v>6</v>
      </c>
      <c r="AO94" s="15" t="s">
        <v>227</v>
      </c>
      <c r="AP94" s="16">
        <v>1</v>
      </c>
      <c r="AR94" s="15" t="s">
        <v>346</v>
      </c>
      <c r="AS94" s="16">
        <v>7</v>
      </c>
      <c r="AU94" s="15" t="s">
        <v>193</v>
      </c>
      <c r="AV94" s="16">
        <v>3</v>
      </c>
      <c r="AX94" s="15" t="s">
        <v>205</v>
      </c>
      <c r="AY94" s="16">
        <v>1</v>
      </c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 t="s">
        <v>229</v>
      </c>
      <c r="AG95" s="16">
        <v>5</v>
      </c>
      <c r="AI95" s="15" t="s">
        <v>230</v>
      </c>
      <c r="AJ95" s="16">
        <v>5</v>
      </c>
      <c r="AL95" s="15" t="s">
        <v>214</v>
      </c>
      <c r="AM95" s="16">
        <v>1</v>
      </c>
      <c r="AO95" s="15" t="s">
        <v>228</v>
      </c>
      <c r="AP95" s="16">
        <v>13</v>
      </c>
      <c r="AR95" s="15" t="s">
        <v>507</v>
      </c>
      <c r="AS95" s="16">
        <v>2</v>
      </c>
      <c r="AU95" s="15" t="s">
        <v>194</v>
      </c>
      <c r="AV95" s="16">
        <v>1</v>
      </c>
      <c r="AX95" s="15" t="s">
        <v>207</v>
      </c>
      <c r="AY95" s="16">
        <v>1</v>
      </c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 t="s">
        <v>230</v>
      </c>
      <c r="AG96" s="16">
        <v>5</v>
      </c>
      <c r="AI96" s="15" t="s">
        <v>231</v>
      </c>
      <c r="AJ96" s="16">
        <v>1</v>
      </c>
      <c r="AL96" s="15" t="s">
        <v>218</v>
      </c>
      <c r="AM96" s="16">
        <v>3</v>
      </c>
      <c r="AO96" s="15" t="s">
        <v>229</v>
      </c>
      <c r="AP96" s="16">
        <v>6</v>
      </c>
      <c r="AR96" s="15" t="s">
        <v>213</v>
      </c>
      <c r="AS96" s="16">
        <v>2</v>
      </c>
      <c r="AU96" s="15" t="s">
        <v>195</v>
      </c>
      <c r="AV96" s="16">
        <v>1</v>
      </c>
      <c r="AX96" s="15" t="s">
        <v>211</v>
      </c>
      <c r="AY96" s="16">
        <v>2</v>
      </c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 t="s">
        <v>231</v>
      </c>
      <c r="AG97" s="16">
        <v>3</v>
      </c>
      <c r="AI97" s="15" t="s">
        <v>233</v>
      </c>
      <c r="AJ97" s="16">
        <v>4</v>
      </c>
      <c r="AL97" s="15" t="s">
        <v>220</v>
      </c>
      <c r="AM97" s="16">
        <v>2</v>
      </c>
      <c r="AO97" s="15" t="s">
        <v>230</v>
      </c>
      <c r="AP97" s="16">
        <v>11</v>
      </c>
      <c r="AR97" s="15" t="s">
        <v>214</v>
      </c>
      <c r="AS97" s="16">
        <v>2</v>
      </c>
      <c r="AU97" s="15" t="s">
        <v>197</v>
      </c>
      <c r="AV97" s="16">
        <v>3</v>
      </c>
      <c r="AX97" s="15" t="s">
        <v>416</v>
      </c>
      <c r="AY97" s="16">
        <v>1</v>
      </c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 t="s">
        <v>232</v>
      </c>
      <c r="AG98" s="16">
        <v>3</v>
      </c>
      <c r="AI98" s="15" t="s">
        <v>234</v>
      </c>
      <c r="AJ98" s="16">
        <v>2</v>
      </c>
      <c r="AL98" s="15" t="s">
        <v>226</v>
      </c>
      <c r="AM98" s="16">
        <v>6</v>
      </c>
      <c r="AO98" s="15" t="s">
        <v>231</v>
      </c>
      <c r="AP98" s="16">
        <v>6</v>
      </c>
      <c r="AR98" s="15" t="s">
        <v>216</v>
      </c>
      <c r="AS98" s="16">
        <v>2</v>
      </c>
      <c r="AU98" s="15" t="s">
        <v>201</v>
      </c>
      <c r="AV98" s="16">
        <v>1</v>
      </c>
      <c r="AX98" s="15" t="s">
        <v>346</v>
      </c>
      <c r="AY98" s="16">
        <v>5</v>
      </c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 t="s">
        <v>233</v>
      </c>
      <c r="AG99" s="16">
        <v>3</v>
      </c>
      <c r="AI99" s="15" t="s">
        <v>236</v>
      </c>
      <c r="AJ99" s="16">
        <v>3</v>
      </c>
      <c r="AL99" s="15" t="s">
        <v>227</v>
      </c>
      <c r="AM99" s="16">
        <v>1</v>
      </c>
      <c r="AO99" s="15" t="s">
        <v>232</v>
      </c>
      <c r="AP99" s="16">
        <v>3</v>
      </c>
      <c r="AR99" s="15" t="s">
        <v>218</v>
      </c>
      <c r="AS99" s="16">
        <v>11</v>
      </c>
      <c r="AU99" s="15" t="s">
        <v>211</v>
      </c>
      <c r="AV99" s="16">
        <v>2</v>
      </c>
      <c r="AX99" s="15" t="s">
        <v>507</v>
      </c>
      <c r="AY99" s="16">
        <v>4</v>
      </c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 t="s">
        <v>234</v>
      </c>
      <c r="AG100" s="16">
        <v>1</v>
      </c>
      <c r="AI100" s="15" t="s">
        <v>237</v>
      </c>
      <c r="AJ100" s="16">
        <v>5</v>
      </c>
      <c r="AL100" s="15" t="s">
        <v>228</v>
      </c>
      <c r="AM100" s="16">
        <v>6</v>
      </c>
      <c r="AO100" s="15" t="s">
        <v>233</v>
      </c>
      <c r="AP100" s="16">
        <v>7</v>
      </c>
      <c r="AR100" s="15" t="s">
        <v>220</v>
      </c>
      <c r="AS100" s="16">
        <v>4</v>
      </c>
      <c r="AU100" s="15" t="s">
        <v>416</v>
      </c>
      <c r="AV100" s="16">
        <v>1</v>
      </c>
      <c r="AX100" s="15" t="s">
        <v>212</v>
      </c>
      <c r="AY100" s="16">
        <v>1</v>
      </c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 t="s">
        <v>236</v>
      </c>
      <c r="AG101" s="16">
        <v>1</v>
      </c>
      <c r="AI101" s="15" t="s">
        <v>238</v>
      </c>
      <c r="AJ101" s="16">
        <v>3</v>
      </c>
      <c r="AL101" s="15" t="s">
        <v>229</v>
      </c>
      <c r="AM101" s="16">
        <v>1</v>
      </c>
      <c r="AO101" s="15" t="s">
        <v>234</v>
      </c>
      <c r="AP101" s="16">
        <v>3</v>
      </c>
      <c r="AR101" s="15" t="s">
        <v>224</v>
      </c>
      <c r="AS101" s="16">
        <v>1</v>
      </c>
      <c r="AU101" s="15" t="s">
        <v>346</v>
      </c>
      <c r="AV101" s="16">
        <v>9</v>
      </c>
      <c r="AX101" s="15" t="s">
        <v>213</v>
      </c>
      <c r="AY101" s="16">
        <v>1</v>
      </c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 t="s">
        <v>237</v>
      </c>
      <c r="AG102" s="16">
        <v>11</v>
      </c>
      <c r="AI102" s="15" t="s">
        <v>239</v>
      </c>
      <c r="AJ102" s="16">
        <v>1</v>
      </c>
      <c r="AL102" s="15" t="s">
        <v>230</v>
      </c>
      <c r="AM102" s="16">
        <v>14</v>
      </c>
      <c r="AO102" s="15" t="s">
        <v>235</v>
      </c>
      <c r="AP102" s="16">
        <v>1</v>
      </c>
      <c r="AR102" s="15" t="s">
        <v>226</v>
      </c>
      <c r="AS102" s="16">
        <v>21</v>
      </c>
      <c r="AU102" s="15" t="s">
        <v>507</v>
      </c>
      <c r="AV102" s="16">
        <v>6</v>
      </c>
      <c r="AX102" s="15" t="s">
        <v>217</v>
      </c>
      <c r="AY102" s="16">
        <v>1</v>
      </c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 t="s">
        <v>238</v>
      </c>
      <c r="AG103" s="16">
        <v>2</v>
      </c>
      <c r="AI103" s="15" t="s">
        <v>240</v>
      </c>
      <c r="AJ103" s="16">
        <v>1</v>
      </c>
      <c r="AL103" s="15" t="s">
        <v>231</v>
      </c>
      <c r="AM103" s="16">
        <v>3</v>
      </c>
      <c r="AO103" s="15" t="s">
        <v>236</v>
      </c>
      <c r="AP103" s="16">
        <v>1</v>
      </c>
      <c r="AR103" s="15" t="s">
        <v>227</v>
      </c>
      <c r="AS103" s="16">
        <v>2</v>
      </c>
      <c r="AU103" s="15" t="s">
        <v>214</v>
      </c>
      <c r="AV103" s="16">
        <v>2</v>
      </c>
      <c r="AX103" s="15" t="s">
        <v>218</v>
      </c>
      <c r="AY103" s="16">
        <v>2</v>
      </c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 t="s">
        <v>243</v>
      </c>
      <c r="AG104" s="16">
        <v>1</v>
      </c>
      <c r="AI104" s="15" t="s">
        <v>241</v>
      </c>
      <c r="AJ104" s="16">
        <v>1</v>
      </c>
      <c r="AL104" s="15" t="s">
        <v>233</v>
      </c>
      <c r="AM104" s="16">
        <v>2</v>
      </c>
      <c r="AO104" s="15" t="s">
        <v>237</v>
      </c>
      <c r="AP104" s="16">
        <v>10</v>
      </c>
      <c r="AR104" s="15" t="s">
        <v>228</v>
      </c>
      <c r="AS104" s="16">
        <v>16</v>
      </c>
      <c r="AU104" s="15" t="s">
        <v>216</v>
      </c>
      <c r="AV104" s="16">
        <v>1</v>
      </c>
      <c r="AX104" s="15" t="s">
        <v>220</v>
      </c>
      <c r="AY104" s="16">
        <v>2</v>
      </c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 t="s">
        <v>244</v>
      </c>
      <c r="AG105" s="16">
        <v>3</v>
      </c>
      <c r="AI105" s="15" t="s">
        <v>244</v>
      </c>
      <c r="AJ105" s="16">
        <v>3</v>
      </c>
      <c r="AL105" s="15" t="s">
        <v>234</v>
      </c>
      <c r="AM105" s="16">
        <v>3</v>
      </c>
      <c r="AO105" s="15" t="s">
        <v>238</v>
      </c>
      <c r="AP105" s="16">
        <v>5</v>
      </c>
      <c r="AR105" s="15" t="s">
        <v>229</v>
      </c>
      <c r="AS105" s="16">
        <v>8</v>
      </c>
      <c r="AU105" s="15" t="s">
        <v>217</v>
      </c>
      <c r="AV105" s="16">
        <v>1</v>
      </c>
      <c r="AX105" s="15" t="s">
        <v>221</v>
      </c>
      <c r="AY105" s="16">
        <v>1</v>
      </c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 t="s">
        <v>249</v>
      </c>
      <c r="AG106" s="16">
        <v>1</v>
      </c>
      <c r="AI106" s="15" t="s">
        <v>245</v>
      </c>
      <c r="AJ106" s="16">
        <v>3</v>
      </c>
      <c r="AL106" s="15" t="s">
        <v>235</v>
      </c>
      <c r="AM106" s="16">
        <v>1</v>
      </c>
      <c r="AO106" s="15" t="s">
        <v>239</v>
      </c>
      <c r="AP106" s="16">
        <v>1</v>
      </c>
      <c r="AR106" s="15" t="s">
        <v>230</v>
      </c>
      <c r="AS106" s="16">
        <v>25</v>
      </c>
      <c r="AU106" s="15" t="s">
        <v>218</v>
      </c>
      <c r="AV106" s="16">
        <v>1</v>
      </c>
      <c r="AX106" s="15" t="s">
        <v>222</v>
      </c>
      <c r="AY106" s="16">
        <v>1</v>
      </c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 t="s">
        <v>250</v>
      </c>
      <c r="AG107" s="16">
        <v>1</v>
      </c>
      <c r="AI107" s="15" t="s">
        <v>246</v>
      </c>
      <c r="AJ107" s="16">
        <v>2</v>
      </c>
      <c r="AL107" s="15" t="s">
        <v>237</v>
      </c>
      <c r="AM107" s="16">
        <v>6</v>
      </c>
      <c r="AO107" s="15" t="s">
        <v>240</v>
      </c>
      <c r="AP107" s="16">
        <v>1</v>
      </c>
      <c r="AR107" s="15" t="s">
        <v>231</v>
      </c>
      <c r="AS107" s="16">
        <v>8</v>
      </c>
      <c r="AU107" s="15" t="s">
        <v>222</v>
      </c>
      <c r="AV107" s="16">
        <v>2</v>
      </c>
      <c r="AX107" s="15" t="s">
        <v>223</v>
      </c>
      <c r="AY107" s="16">
        <v>1</v>
      </c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 t="s">
        <v>251</v>
      </c>
      <c r="AG108" s="16">
        <v>1</v>
      </c>
      <c r="AI108" s="15" t="s">
        <v>247</v>
      </c>
      <c r="AJ108" s="16">
        <v>1</v>
      </c>
      <c r="AL108" s="15" t="s">
        <v>238</v>
      </c>
      <c r="AM108" s="16">
        <v>2</v>
      </c>
      <c r="AO108" s="15" t="s">
        <v>241</v>
      </c>
      <c r="AP108" s="16">
        <v>1</v>
      </c>
      <c r="AR108" s="15" t="s">
        <v>232</v>
      </c>
      <c r="AS108" s="16">
        <v>4</v>
      </c>
      <c r="AU108" s="15" t="s">
        <v>225</v>
      </c>
      <c r="AV108" s="16">
        <v>3</v>
      </c>
      <c r="AX108" s="15" t="s">
        <v>225</v>
      </c>
      <c r="AY108" s="16">
        <v>2</v>
      </c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 t="s">
        <v>253</v>
      </c>
      <c r="AG109" s="16">
        <v>1</v>
      </c>
      <c r="AI109" s="15" t="s">
        <v>253</v>
      </c>
      <c r="AJ109" s="16">
        <v>1</v>
      </c>
      <c r="AL109" s="15" t="s">
        <v>239</v>
      </c>
      <c r="AM109" s="16">
        <v>2</v>
      </c>
      <c r="AO109" s="15" t="s">
        <v>242</v>
      </c>
      <c r="AP109" s="16">
        <v>1</v>
      </c>
      <c r="AR109" s="15" t="s">
        <v>233</v>
      </c>
      <c r="AS109" s="16">
        <v>11</v>
      </c>
      <c r="AU109" s="15" t="s">
        <v>417</v>
      </c>
      <c r="AV109" s="16">
        <v>2</v>
      </c>
      <c r="AX109" s="15" t="s">
        <v>226</v>
      </c>
      <c r="AY109" s="16">
        <v>17</v>
      </c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 t="s">
        <v>259</v>
      </c>
      <c r="AG110" s="16">
        <v>2</v>
      </c>
      <c r="AI110" s="15" t="s">
        <v>258</v>
      </c>
      <c r="AJ110" s="16">
        <v>1</v>
      </c>
      <c r="AL110" s="15" t="s">
        <v>242</v>
      </c>
      <c r="AM110" s="16">
        <v>2</v>
      </c>
      <c r="AO110" s="15" t="s">
        <v>243</v>
      </c>
      <c r="AP110" s="16">
        <v>1</v>
      </c>
      <c r="AR110" s="15" t="s">
        <v>234</v>
      </c>
      <c r="AS110" s="16">
        <v>5</v>
      </c>
      <c r="AU110" s="15" t="s">
        <v>226</v>
      </c>
      <c r="AV110" s="16">
        <v>20</v>
      </c>
      <c r="AX110" s="15" t="s">
        <v>227</v>
      </c>
      <c r="AY110" s="16">
        <v>4</v>
      </c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 t="s">
        <v>261</v>
      </c>
      <c r="AG111" s="16">
        <v>3</v>
      </c>
      <c r="AI111" s="15" t="s">
        <v>259</v>
      </c>
      <c r="AJ111" s="16">
        <v>1</v>
      </c>
      <c r="AL111" s="15" t="s">
        <v>243</v>
      </c>
      <c r="AM111" s="16">
        <v>1</v>
      </c>
      <c r="AO111" s="15" t="s">
        <v>245</v>
      </c>
      <c r="AP111" s="16">
        <v>1</v>
      </c>
      <c r="AR111" s="15" t="s">
        <v>235</v>
      </c>
      <c r="AS111" s="16">
        <v>2</v>
      </c>
      <c r="AU111" s="15" t="s">
        <v>227</v>
      </c>
      <c r="AV111" s="16">
        <v>4</v>
      </c>
      <c r="AX111" s="15" t="s">
        <v>228</v>
      </c>
      <c r="AY111" s="16">
        <v>15</v>
      </c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 t="s">
        <v>348</v>
      </c>
      <c r="AG112" s="16">
        <v>1</v>
      </c>
      <c r="AI112" s="15" t="s">
        <v>261</v>
      </c>
      <c r="AJ112" s="16">
        <v>1</v>
      </c>
      <c r="AL112" s="15" t="s">
        <v>244</v>
      </c>
      <c r="AM112" s="16">
        <v>1</v>
      </c>
      <c r="AO112" s="15" t="s">
        <v>247</v>
      </c>
      <c r="AP112" s="16">
        <v>5</v>
      </c>
      <c r="AR112" s="15" t="s">
        <v>236</v>
      </c>
      <c r="AS112" s="16">
        <v>3</v>
      </c>
      <c r="AU112" s="15" t="s">
        <v>228</v>
      </c>
      <c r="AV112" s="16">
        <v>13</v>
      </c>
      <c r="AX112" s="15" t="s">
        <v>229</v>
      </c>
      <c r="AY112" s="16">
        <v>19</v>
      </c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 t="s">
        <v>349</v>
      </c>
      <c r="AG113" s="16">
        <v>1</v>
      </c>
      <c r="AI113" s="15" t="s">
        <v>347</v>
      </c>
      <c r="AJ113" s="16">
        <v>3</v>
      </c>
      <c r="AL113" s="15" t="s">
        <v>246</v>
      </c>
      <c r="AM113" s="16">
        <v>1</v>
      </c>
      <c r="AO113" s="15" t="s">
        <v>258</v>
      </c>
      <c r="AP113" s="16">
        <v>2</v>
      </c>
      <c r="AR113" s="15" t="s">
        <v>237</v>
      </c>
      <c r="AS113" s="16">
        <v>12</v>
      </c>
      <c r="AU113" s="15" t="s">
        <v>229</v>
      </c>
      <c r="AV113" s="16">
        <v>11</v>
      </c>
      <c r="AX113" s="15" t="s">
        <v>230</v>
      </c>
      <c r="AY113" s="16">
        <v>18</v>
      </c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 t="s">
        <v>511</v>
      </c>
      <c r="AG114" s="16">
        <v>2</v>
      </c>
      <c r="AI114" s="15" t="s">
        <v>348</v>
      </c>
      <c r="AJ114" s="16">
        <v>2</v>
      </c>
      <c r="AL114" s="15" t="s">
        <v>248</v>
      </c>
      <c r="AM114" s="16">
        <v>1</v>
      </c>
      <c r="AO114" s="15" t="s">
        <v>347</v>
      </c>
      <c r="AP114" s="16">
        <v>2</v>
      </c>
      <c r="AR114" s="15" t="s">
        <v>238</v>
      </c>
      <c r="AS114" s="16">
        <v>6</v>
      </c>
      <c r="AU114" s="15" t="s">
        <v>230</v>
      </c>
      <c r="AV114" s="16">
        <v>18</v>
      </c>
      <c r="AX114" s="15" t="s">
        <v>231</v>
      </c>
      <c r="AY114" s="16">
        <v>7</v>
      </c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 t="s">
        <v>263</v>
      </c>
      <c r="AG115" s="16">
        <v>2</v>
      </c>
      <c r="AI115" s="15" t="s">
        <v>508</v>
      </c>
      <c r="AJ115" s="16">
        <v>1</v>
      </c>
      <c r="AL115" s="15" t="s">
        <v>250</v>
      </c>
      <c r="AM115" s="16">
        <v>1</v>
      </c>
      <c r="AO115" s="15" t="s">
        <v>702</v>
      </c>
      <c r="AP115" s="16"/>
      <c r="AR115" s="15" t="s">
        <v>239</v>
      </c>
      <c r="AS115" s="16">
        <v>9</v>
      </c>
      <c r="AU115" s="15" t="s">
        <v>231</v>
      </c>
      <c r="AV115" s="16">
        <v>5</v>
      </c>
      <c r="AX115" s="15" t="s">
        <v>232</v>
      </c>
      <c r="AY115" s="16">
        <v>5</v>
      </c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 t="s">
        <v>264</v>
      </c>
      <c r="AG116" s="16">
        <v>1</v>
      </c>
      <c r="AI116" s="15" t="s">
        <v>684</v>
      </c>
      <c r="AJ116" s="16">
        <v>1</v>
      </c>
      <c r="AL116" s="15" t="s">
        <v>254</v>
      </c>
      <c r="AM116" s="16">
        <v>1</v>
      </c>
      <c r="AO116" s="15" t="s">
        <v>349</v>
      </c>
      <c r="AP116" s="16">
        <v>3</v>
      </c>
      <c r="AR116" s="15" t="s">
        <v>240</v>
      </c>
      <c r="AS116" s="16">
        <v>3</v>
      </c>
      <c r="AU116" s="15" t="s">
        <v>232</v>
      </c>
      <c r="AV116" s="16">
        <v>5</v>
      </c>
      <c r="AX116" s="15" t="s">
        <v>233</v>
      </c>
      <c r="AY116" s="16">
        <v>7</v>
      </c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 t="s">
        <v>265</v>
      </c>
      <c r="AG117" s="16">
        <v>1</v>
      </c>
      <c r="AI117" s="15" t="s">
        <v>511</v>
      </c>
      <c r="AJ117" s="16">
        <v>2</v>
      </c>
      <c r="AL117" s="15" t="s">
        <v>258</v>
      </c>
      <c r="AM117" s="16">
        <v>1</v>
      </c>
      <c r="AO117" s="15" t="s">
        <v>511</v>
      </c>
      <c r="AP117" s="16">
        <v>4</v>
      </c>
      <c r="AR117" s="15" t="s">
        <v>241</v>
      </c>
      <c r="AS117" s="16">
        <v>5</v>
      </c>
      <c r="AU117" s="15" t="s">
        <v>233</v>
      </c>
      <c r="AV117" s="16">
        <v>3</v>
      </c>
      <c r="AX117" s="15" t="s">
        <v>234</v>
      </c>
      <c r="AY117" s="16">
        <v>6</v>
      </c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 t="s">
        <v>269</v>
      </c>
      <c r="AG118" s="16">
        <v>1</v>
      </c>
      <c r="AI118" s="15" t="s">
        <v>263</v>
      </c>
      <c r="AJ118" s="16">
        <v>1</v>
      </c>
      <c r="AL118" s="15" t="s">
        <v>259</v>
      </c>
      <c r="AM118" s="16">
        <v>6</v>
      </c>
      <c r="AO118" s="15" t="s">
        <v>263</v>
      </c>
      <c r="AP118" s="16">
        <v>1</v>
      </c>
      <c r="AR118" s="15" t="s">
        <v>242</v>
      </c>
      <c r="AS118" s="16">
        <v>2</v>
      </c>
      <c r="AU118" s="15" t="s">
        <v>234</v>
      </c>
      <c r="AV118" s="16">
        <v>6</v>
      </c>
      <c r="AX118" s="15" t="s">
        <v>235</v>
      </c>
      <c r="AY118" s="16">
        <v>2</v>
      </c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 t="s">
        <v>295</v>
      </c>
      <c r="AG119" s="16">
        <v>3</v>
      </c>
      <c r="AI119" s="15" t="s">
        <v>268</v>
      </c>
      <c r="AJ119" s="16">
        <v>1</v>
      </c>
      <c r="AL119" s="15" t="s">
        <v>260</v>
      </c>
      <c r="AM119" s="16">
        <v>1</v>
      </c>
      <c r="AO119" s="15" t="s">
        <v>264</v>
      </c>
      <c r="AP119" s="16">
        <v>1</v>
      </c>
      <c r="AR119" s="15" t="s">
        <v>244</v>
      </c>
      <c r="AS119" s="16">
        <v>3</v>
      </c>
      <c r="AU119" s="15" t="s">
        <v>235</v>
      </c>
      <c r="AV119" s="16">
        <v>3</v>
      </c>
      <c r="AX119" s="15" t="s">
        <v>236</v>
      </c>
      <c r="AY119" s="16">
        <v>1</v>
      </c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 t="s">
        <v>296</v>
      </c>
      <c r="AG120" s="16">
        <v>8</v>
      </c>
      <c r="AI120" s="15" t="s">
        <v>269</v>
      </c>
      <c r="AJ120" s="16">
        <v>1</v>
      </c>
      <c r="AL120" s="15" t="s">
        <v>347</v>
      </c>
      <c r="AM120" s="16">
        <v>2</v>
      </c>
      <c r="AO120" s="15" t="s">
        <v>269</v>
      </c>
      <c r="AP120" s="16">
        <v>1</v>
      </c>
      <c r="AR120" s="15" t="s">
        <v>245</v>
      </c>
      <c r="AS120" s="16">
        <v>6</v>
      </c>
      <c r="AU120" s="15" t="s">
        <v>237</v>
      </c>
      <c r="AV120" s="16">
        <v>16</v>
      </c>
      <c r="AX120" s="15" t="s">
        <v>237</v>
      </c>
      <c r="AY120" s="16">
        <v>13</v>
      </c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 t="s">
        <v>297</v>
      </c>
      <c r="AG121" s="16">
        <v>1</v>
      </c>
      <c r="AI121" s="15" t="s">
        <v>296</v>
      </c>
      <c r="AJ121" s="16">
        <v>8</v>
      </c>
      <c r="AL121" s="15" t="s">
        <v>349</v>
      </c>
      <c r="AM121" s="16">
        <v>1</v>
      </c>
      <c r="AO121" s="15" t="s">
        <v>295</v>
      </c>
      <c r="AP121" s="16">
        <v>2</v>
      </c>
      <c r="AR121" s="15" t="s">
        <v>246</v>
      </c>
      <c r="AS121" s="16">
        <v>1</v>
      </c>
      <c r="AU121" s="15" t="s">
        <v>238</v>
      </c>
      <c r="AV121" s="16">
        <v>5</v>
      </c>
      <c r="AX121" s="15" t="s">
        <v>238</v>
      </c>
      <c r="AY121" s="16">
        <v>4</v>
      </c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 t="s">
        <v>298</v>
      </c>
      <c r="AG122" s="16">
        <v>1</v>
      </c>
      <c r="AI122" s="15" t="s">
        <v>297</v>
      </c>
      <c r="AJ122" s="16">
        <v>2</v>
      </c>
      <c r="AL122" s="15" t="s">
        <v>693</v>
      </c>
      <c r="AM122" s="16">
        <v>1</v>
      </c>
      <c r="AO122" s="15" t="s">
        <v>296</v>
      </c>
      <c r="AP122" s="16">
        <v>3</v>
      </c>
      <c r="AR122" s="15" t="s">
        <v>247</v>
      </c>
      <c r="AS122" s="16">
        <v>7</v>
      </c>
      <c r="AU122" s="15" t="s">
        <v>239</v>
      </c>
      <c r="AV122" s="16">
        <v>4</v>
      </c>
      <c r="AX122" s="15" t="s">
        <v>239</v>
      </c>
      <c r="AY122" s="16">
        <v>2</v>
      </c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 t="s">
        <v>350</v>
      </c>
      <c r="AG123" s="16">
        <v>2</v>
      </c>
      <c r="AI123" s="15" t="s">
        <v>299</v>
      </c>
      <c r="AJ123" s="16">
        <v>1</v>
      </c>
      <c r="AL123" s="15" t="s">
        <v>511</v>
      </c>
      <c r="AM123" s="16">
        <v>3</v>
      </c>
      <c r="AO123" s="15" t="s">
        <v>297</v>
      </c>
      <c r="AP123" s="16">
        <v>1</v>
      </c>
      <c r="AR123" s="15" t="s">
        <v>249</v>
      </c>
      <c r="AS123" s="16">
        <v>2</v>
      </c>
      <c r="AU123" s="15" t="s">
        <v>240</v>
      </c>
      <c r="AV123" s="16">
        <v>1</v>
      </c>
      <c r="AX123" s="15" t="s">
        <v>240</v>
      </c>
      <c r="AY123" s="16">
        <v>3</v>
      </c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 t="s">
        <v>300</v>
      </c>
      <c r="AG124" s="16">
        <v>1</v>
      </c>
      <c r="AI124" s="15" t="s">
        <v>300</v>
      </c>
      <c r="AJ124" s="16">
        <v>3</v>
      </c>
      <c r="AL124" s="15" t="s">
        <v>263</v>
      </c>
      <c r="AM124" s="16">
        <v>1</v>
      </c>
      <c r="AO124" s="15" t="s">
        <v>298</v>
      </c>
      <c r="AP124" s="16">
        <v>1</v>
      </c>
      <c r="AR124" s="15" t="s">
        <v>250</v>
      </c>
      <c r="AS124" s="16">
        <v>1</v>
      </c>
      <c r="AU124" s="15" t="s">
        <v>241</v>
      </c>
      <c r="AV124" s="16">
        <v>1</v>
      </c>
      <c r="AX124" s="15" t="s">
        <v>241</v>
      </c>
      <c r="AY124" s="16">
        <v>4</v>
      </c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 t="s">
        <v>351</v>
      </c>
      <c r="AG125" s="16">
        <v>2</v>
      </c>
      <c r="AI125" s="15" t="s">
        <v>351</v>
      </c>
      <c r="AJ125" s="16">
        <v>2</v>
      </c>
      <c r="AL125" s="15" t="s">
        <v>264</v>
      </c>
      <c r="AM125" s="16">
        <v>1</v>
      </c>
      <c r="AO125" s="15" t="s">
        <v>350</v>
      </c>
      <c r="AP125" s="16">
        <v>1</v>
      </c>
      <c r="AR125" s="15" t="s">
        <v>251</v>
      </c>
      <c r="AS125" s="16"/>
      <c r="AU125" s="15" t="s">
        <v>242</v>
      </c>
      <c r="AV125" s="16">
        <v>2</v>
      </c>
      <c r="AX125" s="15" t="s">
        <v>242</v>
      </c>
      <c r="AY125" s="16">
        <v>3</v>
      </c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 t="s">
        <v>301</v>
      </c>
      <c r="AG126" s="16">
        <v>1</v>
      </c>
      <c r="AI126" s="15" t="s">
        <v>301</v>
      </c>
      <c r="AJ126" s="16">
        <v>5</v>
      </c>
      <c r="AL126" s="15" t="s">
        <v>265</v>
      </c>
      <c r="AM126" s="16">
        <v>1</v>
      </c>
      <c r="AO126" s="15" t="s">
        <v>299</v>
      </c>
      <c r="AP126" s="16">
        <v>2</v>
      </c>
      <c r="AR126" s="15" t="s">
        <v>253</v>
      </c>
      <c r="AS126" s="16">
        <v>2</v>
      </c>
      <c r="AU126" s="15" t="s">
        <v>243</v>
      </c>
      <c r="AV126" s="16">
        <v>2</v>
      </c>
      <c r="AX126" s="15" t="s">
        <v>243</v>
      </c>
      <c r="AY126" s="16">
        <v>1</v>
      </c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 t="s">
        <v>302</v>
      </c>
      <c r="AG127" s="16">
        <v>5</v>
      </c>
      <c r="AI127" s="15" t="s">
        <v>302</v>
      </c>
      <c r="AJ127" s="16">
        <v>8</v>
      </c>
      <c r="AL127" s="15" t="s">
        <v>269</v>
      </c>
      <c r="AM127" s="16">
        <v>2</v>
      </c>
      <c r="AO127" s="15" t="s">
        <v>351</v>
      </c>
      <c r="AP127" s="16">
        <v>1</v>
      </c>
      <c r="AR127" s="15" t="s">
        <v>254</v>
      </c>
      <c r="AS127" s="16">
        <v>1</v>
      </c>
      <c r="AU127" s="15" t="s">
        <v>244</v>
      </c>
      <c r="AV127" s="16">
        <v>1</v>
      </c>
      <c r="AX127" s="15" t="s">
        <v>245</v>
      </c>
      <c r="AY127" s="16">
        <v>3</v>
      </c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 t="s">
        <v>668</v>
      </c>
      <c r="AG128" s="16">
        <v>2</v>
      </c>
      <c r="AI128" s="15" t="s">
        <v>303</v>
      </c>
      <c r="AJ128" s="16">
        <v>1</v>
      </c>
      <c r="AL128" s="15" t="s">
        <v>296</v>
      </c>
      <c r="AM128" s="16">
        <v>1</v>
      </c>
      <c r="AO128" s="15" t="s">
        <v>301</v>
      </c>
      <c r="AP128" s="16">
        <v>1</v>
      </c>
      <c r="AR128" s="15" t="s">
        <v>257</v>
      </c>
      <c r="AS128" s="16">
        <v>1</v>
      </c>
      <c r="AU128" s="15" t="s">
        <v>245</v>
      </c>
      <c r="AV128" s="16">
        <v>1</v>
      </c>
      <c r="AX128" s="15" t="s">
        <v>246</v>
      </c>
      <c r="AY128" s="16">
        <v>1</v>
      </c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 t="s">
        <v>669</v>
      </c>
      <c r="AG129" s="16">
        <v>2</v>
      </c>
      <c r="AI129" s="15" t="s">
        <v>668</v>
      </c>
      <c r="AJ129" s="16">
        <v>2</v>
      </c>
      <c r="AL129" s="15" t="s">
        <v>297</v>
      </c>
      <c r="AM129" s="16">
        <v>1</v>
      </c>
      <c r="AO129" s="15" t="s">
        <v>302</v>
      </c>
      <c r="AP129" s="16">
        <v>1</v>
      </c>
      <c r="AR129" s="15" t="s">
        <v>258</v>
      </c>
      <c r="AS129" s="16">
        <v>1</v>
      </c>
      <c r="AU129" s="15" t="s">
        <v>246</v>
      </c>
      <c r="AV129" s="16">
        <v>1</v>
      </c>
      <c r="AX129" s="15" t="s">
        <v>247</v>
      </c>
      <c r="AY129" s="16">
        <v>2</v>
      </c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 t="s">
        <v>670</v>
      </c>
      <c r="AG130" s="16">
        <v>19</v>
      </c>
      <c r="AI130" s="15" t="s">
        <v>670</v>
      </c>
      <c r="AJ130" s="16">
        <v>20</v>
      </c>
      <c r="AL130" s="15" t="s">
        <v>298</v>
      </c>
      <c r="AM130" s="16">
        <v>1</v>
      </c>
      <c r="AO130" s="15" t="s">
        <v>304</v>
      </c>
      <c r="AP130" s="16">
        <v>1</v>
      </c>
      <c r="AR130" s="15" t="s">
        <v>259</v>
      </c>
      <c r="AS130" s="16">
        <v>1</v>
      </c>
      <c r="AU130" s="15" t="s">
        <v>247</v>
      </c>
      <c r="AV130" s="16">
        <v>1</v>
      </c>
      <c r="AX130" s="15" t="s">
        <v>248</v>
      </c>
      <c r="AY130" s="16">
        <v>1</v>
      </c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 t="s">
        <v>671</v>
      </c>
      <c r="AG131" s="16">
        <v>9</v>
      </c>
      <c r="AI131" s="15" t="s">
        <v>671</v>
      </c>
      <c r="AJ131" s="16">
        <v>16</v>
      </c>
      <c r="AL131" s="15" t="s">
        <v>300</v>
      </c>
      <c r="AM131" s="16">
        <v>3</v>
      </c>
      <c r="AO131" s="15" t="s">
        <v>668</v>
      </c>
      <c r="AP131" s="16">
        <v>7</v>
      </c>
      <c r="AR131" s="15" t="s">
        <v>261</v>
      </c>
      <c r="AS131" s="16">
        <v>2</v>
      </c>
      <c r="AU131" s="15" t="s">
        <v>249</v>
      </c>
      <c r="AV131" s="16">
        <v>1</v>
      </c>
      <c r="AX131" s="15" t="s">
        <v>249</v>
      </c>
      <c r="AY131" s="16">
        <v>2</v>
      </c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 t="s">
        <v>672</v>
      </c>
      <c r="AG132" s="16">
        <v>4</v>
      </c>
      <c r="AI132" s="15" t="s">
        <v>672</v>
      </c>
      <c r="AJ132" s="16">
        <v>7</v>
      </c>
      <c r="AL132" s="15" t="s">
        <v>351</v>
      </c>
      <c r="AM132" s="16">
        <v>1</v>
      </c>
      <c r="AO132" s="15" t="s">
        <v>670</v>
      </c>
      <c r="AP132" s="16">
        <v>26</v>
      </c>
      <c r="AR132" s="15" t="s">
        <v>709</v>
      </c>
      <c r="AS132" s="16">
        <v>1</v>
      </c>
      <c r="AU132" s="15" t="s">
        <v>252</v>
      </c>
      <c r="AV132" s="16">
        <v>1</v>
      </c>
      <c r="AX132" s="15" t="s">
        <v>252</v>
      </c>
      <c r="AY132" s="16">
        <v>1</v>
      </c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 t="s">
        <v>673</v>
      </c>
      <c r="AG133" s="16">
        <v>4</v>
      </c>
      <c r="AI133" s="15" t="s">
        <v>685</v>
      </c>
      <c r="AJ133" s="16">
        <v>1</v>
      </c>
      <c r="AL133" s="15" t="s">
        <v>301</v>
      </c>
      <c r="AM133" s="16">
        <v>4</v>
      </c>
      <c r="AO133" s="15" t="s">
        <v>671</v>
      </c>
      <c r="AP133" s="16">
        <v>15</v>
      </c>
      <c r="AR133" s="15" t="s">
        <v>348</v>
      </c>
      <c r="AS133" s="16">
        <v>3</v>
      </c>
      <c r="AU133" s="15" t="s">
        <v>253</v>
      </c>
      <c r="AV133" s="16">
        <v>1</v>
      </c>
      <c r="AX133" s="15" t="s">
        <v>258</v>
      </c>
      <c r="AY133" s="16">
        <v>4</v>
      </c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 t="s">
        <v>674</v>
      </c>
      <c r="AG134" s="16">
        <v>9</v>
      </c>
      <c r="AI134" s="15" t="s">
        <v>674</v>
      </c>
      <c r="AJ134" s="16">
        <v>9</v>
      </c>
      <c r="AL134" s="15" t="s">
        <v>302</v>
      </c>
      <c r="AM134" s="16">
        <v>6</v>
      </c>
      <c r="AO134" s="15" t="s">
        <v>672</v>
      </c>
      <c r="AP134" s="16">
        <v>7</v>
      </c>
      <c r="AR134" s="15" t="s">
        <v>349</v>
      </c>
      <c r="AS134" s="16">
        <v>5</v>
      </c>
      <c r="AU134" s="15" t="s">
        <v>258</v>
      </c>
      <c r="AV134" s="16">
        <v>2</v>
      </c>
      <c r="AX134" s="15" t="s">
        <v>259</v>
      </c>
      <c r="AY134" s="16">
        <v>3</v>
      </c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 t="s">
        <v>675</v>
      </c>
      <c r="AG135" s="16">
        <v>1</v>
      </c>
      <c r="AI135" s="15" t="s">
        <v>686</v>
      </c>
      <c r="AJ135" s="16">
        <v>3</v>
      </c>
      <c r="AL135" s="15" t="s">
        <v>304</v>
      </c>
      <c r="AM135" s="16">
        <v>1</v>
      </c>
      <c r="AO135" s="15" t="s">
        <v>673</v>
      </c>
      <c r="AP135" s="16">
        <v>2</v>
      </c>
      <c r="AR135" s="15" t="s">
        <v>511</v>
      </c>
      <c r="AS135" s="16">
        <v>4</v>
      </c>
      <c r="AU135" s="15" t="s">
        <v>259</v>
      </c>
      <c r="AV135" s="16">
        <v>1</v>
      </c>
      <c r="AX135" s="15" t="s">
        <v>261</v>
      </c>
      <c r="AY135" s="16">
        <v>1</v>
      </c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 t="s">
        <v>676</v>
      </c>
      <c r="AG136" s="16">
        <v>1</v>
      </c>
      <c r="AI136" s="15" t="s">
        <v>676</v>
      </c>
      <c r="AJ136" s="16">
        <v>2</v>
      </c>
      <c r="AL136" s="15" t="s">
        <v>668</v>
      </c>
      <c r="AM136" s="16">
        <v>2</v>
      </c>
      <c r="AO136" s="15" t="s">
        <v>685</v>
      </c>
      <c r="AP136" s="16">
        <v>1</v>
      </c>
      <c r="AR136" s="15" t="s">
        <v>264</v>
      </c>
      <c r="AS136" s="16">
        <v>1</v>
      </c>
      <c r="AU136" s="15" t="s">
        <v>261</v>
      </c>
      <c r="AV136" s="16">
        <v>1</v>
      </c>
      <c r="AX136" s="15" t="s">
        <v>349</v>
      </c>
      <c r="AY136" s="16">
        <v>2</v>
      </c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 t="s">
        <v>677</v>
      </c>
      <c r="AG137" s="16">
        <v>7</v>
      </c>
      <c r="AI137" s="15" t="s">
        <v>677</v>
      </c>
      <c r="AJ137" s="16">
        <v>4</v>
      </c>
      <c r="AL137" s="15" t="s">
        <v>669</v>
      </c>
      <c r="AM137" s="16">
        <v>2</v>
      </c>
      <c r="AO137" s="15" t="s">
        <v>674</v>
      </c>
      <c r="AP137" s="16">
        <v>3</v>
      </c>
      <c r="AR137" s="15" t="s">
        <v>265</v>
      </c>
      <c r="AS137" s="16">
        <v>1</v>
      </c>
      <c r="AU137" s="15" t="s">
        <v>709</v>
      </c>
      <c r="AV137" s="16">
        <v>1</v>
      </c>
      <c r="AX137" s="15" t="s">
        <v>508</v>
      </c>
      <c r="AY137" s="16">
        <v>2</v>
      </c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 t="s">
        <v>678</v>
      </c>
      <c r="AG138" s="16">
        <v>16</v>
      </c>
      <c r="AI138" s="15" t="s">
        <v>687</v>
      </c>
      <c r="AJ138" s="16">
        <v>1</v>
      </c>
      <c r="AL138" s="15" t="s">
        <v>670</v>
      </c>
      <c r="AM138" s="16">
        <v>27</v>
      </c>
      <c r="AO138" s="15" t="s">
        <v>703</v>
      </c>
      <c r="AP138" s="16">
        <v>1</v>
      </c>
      <c r="AR138" s="15" t="s">
        <v>269</v>
      </c>
      <c r="AS138" s="16">
        <v>1</v>
      </c>
      <c r="AU138" s="15" t="s">
        <v>348</v>
      </c>
      <c r="AV138" s="16">
        <v>1</v>
      </c>
      <c r="AX138" s="15" t="s">
        <v>693</v>
      </c>
      <c r="AY138" s="16">
        <v>2</v>
      </c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 t="s">
        <v>679</v>
      </c>
      <c r="AG139" s="16">
        <v>5</v>
      </c>
      <c r="AI139" s="15" t="s">
        <v>678</v>
      </c>
      <c r="AJ139" s="16">
        <v>21</v>
      </c>
      <c r="AL139" s="15" t="s">
        <v>671</v>
      </c>
      <c r="AM139" s="16">
        <v>10</v>
      </c>
      <c r="AO139" s="15" t="s">
        <v>704</v>
      </c>
      <c r="AP139" s="16">
        <v>1</v>
      </c>
      <c r="AR139" s="15" t="s">
        <v>296</v>
      </c>
      <c r="AS139" s="16">
        <v>5</v>
      </c>
      <c r="AU139" s="15" t="s">
        <v>349</v>
      </c>
      <c r="AV139" s="16">
        <v>4</v>
      </c>
      <c r="AX139" s="15" t="s">
        <v>511</v>
      </c>
      <c r="AY139" s="16">
        <v>5</v>
      </c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 t="s">
        <v>680</v>
      </c>
      <c r="AG140" s="16"/>
      <c r="AI140" s="15" t="s">
        <v>679</v>
      </c>
      <c r="AJ140" s="16">
        <v>3</v>
      </c>
      <c r="AL140" s="15" t="s">
        <v>672</v>
      </c>
      <c r="AM140" s="16">
        <v>6</v>
      </c>
      <c r="AO140" s="15" t="s">
        <v>677</v>
      </c>
      <c r="AP140" s="16">
        <v>4</v>
      </c>
      <c r="AR140" s="15" t="s">
        <v>297</v>
      </c>
      <c r="AS140" s="16">
        <v>3</v>
      </c>
      <c r="AU140" s="15" t="s">
        <v>509</v>
      </c>
      <c r="AV140" s="16">
        <v>1</v>
      </c>
      <c r="AX140" s="15" t="s">
        <v>264</v>
      </c>
      <c r="AY140" s="16">
        <v>1</v>
      </c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 t="s">
        <v>688</v>
      </c>
      <c r="AJ141" s="16"/>
      <c r="AL141" s="15" t="s">
        <v>673</v>
      </c>
      <c r="AM141" s="16">
        <v>1</v>
      </c>
      <c r="AO141" s="15" t="s">
        <v>678</v>
      </c>
      <c r="AP141" s="16">
        <v>19</v>
      </c>
      <c r="AR141" s="15" t="s">
        <v>298</v>
      </c>
      <c r="AS141" s="16">
        <v>1</v>
      </c>
      <c r="AU141" s="15" t="s">
        <v>511</v>
      </c>
      <c r="AV141" s="16">
        <v>4</v>
      </c>
      <c r="AX141" s="15" t="s">
        <v>271</v>
      </c>
      <c r="AY141" s="16">
        <v>1</v>
      </c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 t="s">
        <v>694</v>
      </c>
      <c r="AM142" s="16"/>
      <c r="AO142" s="15" t="s">
        <v>679</v>
      </c>
      <c r="AP142" s="16">
        <v>1</v>
      </c>
      <c r="AR142" s="15" t="s">
        <v>350</v>
      </c>
      <c r="AS142" s="16">
        <v>1</v>
      </c>
      <c r="AU142" s="15" t="s">
        <v>263</v>
      </c>
      <c r="AV142" s="16">
        <v>2</v>
      </c>
      <c r="AX142" s="15" t="s">
        <v>296</v>
      </c>
      <c r="AY142" s="16">
        <v>3</v>
      </c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 t="s">
        <v>685</v>
      </c>
      <c r="AM143" s="16"/>
      <c r="AO143" s="15" t="s">
        <v>705</v>
      </c>
      <c r="AP143" s="16"/>
      <c r="AR143" s="15" t="s">
        <v>299</v>
      </c>
      <c r="AS143" s="16">
        <v>1</v>
      </c>
      <c r="AU143" s="15" t="s">
        <v>265</v>
      </c>
      <c r="AV143" s="16">
        <v>1</v>
      </c>
      <c r="AX143" s="15" t="s">
        <v>297</v>
      </c>
      <c r="AY143" s="16">
        <v>3</v>
      </c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 t="s">
        <v>695</v>
      </c>
      <c r="AM144" s="16">
        <v>1</v>
      </c>
      <c r="AO144" s="15"/>
      <c r="AP144" s="16"/>
      <c r="AR144" s="15" t="s">
        <v>300</v>
      </c>
      <c r="AS144" s="16">
        <v>3</v>
      </c>
      <c r="AU144" s="15" t="s">
        <v>269</v>
      </c>
      <c r="AV144" s="16">
        <v>3</v>
      </c>
      <c r="AX144" s="15" t="s">
        <v>298</v>
      </c>
      <c r="AY144" s="16">
        <v>1</v>
      </c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 t="s">
        <v>696</v>
      </c>
      <c r="AM145" s="16"/>
      <c r="AO145" s="15"/>
      <c r="AP145" s="16"/>
      <c r="AR145" s="15" t="s">
        <v>351</v>
      </c>
      <c r="AS145" s="16">
        <v>1</v>
      </c>
      <c r="AU145" s="15" t="s">
        <v>512</v>
      </c>
      <c r="AV145" s="16">
        <v>3</v>
      </c>
      <c r="AX145" s="15" t="s">
        <v>350</v>
      </c>
      <c r="AY145" s="16">
        <v>2</v>
      </c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 t="s">
        <v>674</v>
      </c>
      <c r="AM146" s="16">
        <v>13</v>
      </c>
      <c r="AO146" s="15"/>
      <c r="AP146" s="16"/>
      <c r="AR146" s="15" t="s">
        <v>301</v>
      </c>
      <c r="AS146" s="16">
        <v>2</v>
      </c>
      <c r="AU146" s="15" t="s">
        <v>296</v>
      </c>
      <c r="AV146" s="16">
        <v>12</v>
      </c>
      <c r="AX146" s="15" t="s">
        <v>300</v>
      </c>
      <c r="AY146" s="16">
        <v>1</v>
      </c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 t="s">
        <v>697</v>
      </c>
      <c r="AM147" s="16">
        <v>6</v>
      </c>
      <c r="AO147" s="15"/>
      <c r="AP147" s="16"/>
      <c r="AR147" s="15" t="s">
        <v>304</v>
      </c>
      <c r="AS147" s="16">
        <v>1</v>
      </c>
      <c r="AU147" s="15" t="s">
        <v>297</v>
      </c>
      <c r="AV147" s="16">
        <v>2</v>
      </c>
      <c r="AX147" s="15" t="s">
        <v>351</v>
      </c>
      <c r="AY147" s="16">
        <v>2</v>
      </c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 t="s">
        <v>698</v>
      </c>
      <c r="AM148" s="16">
        <v>1</v>
      </c>
      <c r="AO148" s="15"/>
      <c r="AP148" s="16"/>
      <c r="AR148" s="15" t="s">
        <v>668</v>
      </c>
      <c r="AS148" s="16">
        <v>1</v>
      </c>
      <c r="AU148" s="15" t="s">
        <v>300</v>
      </c>
      <c r="AV148" s="16">
        <v>4</v>
      </c>
      <c r="AX148" s="15" t="s">
        <v>301</v>
      </c>
      <c r="AY148" s="16">
        <v>2</v>
      </c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 t="s">
        <v>677</v>
      </c>
      <c r="AM149" s="16">
        <v>5</v>
      </c>
      <c r="AO149" s="15"/>
      <c r="AP149" s="16"/>
      <c r="AR149" s="15" t="s">
        <v>669</v>
      </c>
      <c r="AS149" s="16">
        <v>1</v>
      </c>
      <c r="AU149" s="15" t="s">
        <v>351</v>
      </c>
      <c r="AV149" s="16">
        <v>1</v>
      </c>
      <c r="AX149" s="15" t="s">
        <v>302</v>
      </c>
      <c r="AY149" s="16">
        <v>4</v>
      </c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 t="s">
        <v>678</v>
      </c>
      <c r="AM150" s="16">
        <v>48</v>
      </c>
      <c r="AO150" s="15"/>
      <c r="AP150" s="16"/>
      <c r="AR150" s="15" t="s">
        <v>670</v>
      </c>
      <c r="AS150" s="16">
        <v>25</v>
      </c>
      <c r="AU150" s="15" t="s">
        <v>301</v>
      </c>
      <c r="AV150" s="16">
        <v>4</v>
      </c>
      <c r="AX150" s="15" t="s">
        <v>668</v>
      </c>
      <c r="AY150" s="16">
        <v>8</v>
      </c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 t="s">
        <v>679</v>
      </c>
      <c r="AM151" s="16">
        <v>8</v>
      </c>
      <c r="AO151" s="15"/>
      <c r="AP151" s="16"/>
      <c r="AR151" s="15" t="s">
        <v>671</v>
      </c>
      <c r="AS151" s="16">
        <v>26</v>
      </c>
      <c r="AU151" s="15" t="s">
        <v>302</v>
      </c>
      <c r="AV151" s="16">
        <v>5</v>
      </c>
      <c r="AX151" s="15" t="s">
        <v>669</v>
      </c>
      <c r="AY151" s="16">
        <v>2</v>
      </c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 t="s">
        <v>699</v>
      </c>
      <c r="AM152" s="16"/>
      <c r="AO152" s="15"/>
      <c r="AP152" s="16"/>
      <c r="AR152" s="15" t="s">
        <v>672</v>
      </c>
      <c r="AS152" s="16">
        <v>20</v>
      </c>
      <c r="AU152" s="15" t="s">
        <v>303</v>
      </c>
      <c r="AV152" s="16">
        <v>1</v>
      </c>
      <c r="AX152" s="15" t="s">
        <v>670</v>
      </c>
      <c r="AY152" s="16">
        <v>16</v>
      </c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 t="s">
        <v>673</v>
      </c>
      <c r="AS153" s="16">
        <v>5</v>
      </c>
      <c r="AU153" s="15" t="s">
        <v>304</v>
      </c>
      <c r="AV153" s="16">
        <v>1</v>
      </c>
      <c r="AX153" s="15" t="s">
        <v>671</v>
      </c>
      <c r="AY153" s="16">
        <v>20</v>
      </c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 t="s">
        <v>674</v>
      </c>
      <c r="AS154" s="16">
        <v>36</v>
      </c>
      <c r="AU154" s="15" t="s">
        <v>668</v>
      </c>
      <c r="AV154" s="16">
        <v>2</v>
      </c>
      <c r="AX154" s="15" t="s">
        <v>672</v>
      </c>
      <c r="AY154" s="16">
        <v>13</v>
      </c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 t="s">
        <v>710</v>
      </c>
      <c r="AS155" s="16">
        <v>2</v>
      </c>
      <c r="AU155" s="15" t="s">
        <v>669</v>
      </c>
      <c r="AV155" s="16">
        <v>5</v>
      </c>
      <c r="AX155" s="15" t="s">
        <v>674</v>
      </c>
      <c r="AY155" s="16">
        <v>10</v>
      </c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 t="s">
        <v>698</v>
      </c>
      <c r="AS156" s="16">
        <v>2</v>
      </c>
      <c r="AU156" s="15" t="s">
        <v>670</v>
      </c>
      <c r="AV156" s="16">
        <v>49</v>
      </c>
      <c r="AX156" s="15" t="s">
        <v>714</v>
      </c>
      <c r="AY156" s="16">
        <v>1</v>
      </c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 t="s">
        <v>677</v>
      </c>
      <c r="AS157" s="16">
        <v>12</v>
      </c>
      <c r="AU157" s="15" t="s">
        <v>671</v>
      </c>
      <c r="AV157" s="16">
        <v>33</v>
      </c>
      <c r="AX157" s="15" t="s">
        <v>676</v>
      </c>
      <c r="AY157" s="16">
        <v>1</v>
      </c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 t="s">
        <v>711</v>
      </c>
      <c r="AS158" s="16">
        <v>1</v>
      </c>
      <c r="AU158" s="15" t="s">
        <v>672</v>
      </c>
      <c r="AV158" s="16">
        <v>11</v>
      </c>
      <c r="AX158" s="15" t="s">
        <v>677</v>
      </c>
      <c r="AY158" s="16">
        <v>3</v>
      </c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 t="s">
        <v>678</v>
      </c>
      <c r="AS159" s="16">
        <v>37</v>
      </c>
      <c r="AU159" s="15" t="s">
        <v>673</v>
      </c>
      <c r="AV159" s="16">
        <v>1</v>
      </c>
      <c r="AX159" s="15" t="s">
        <v>678</v>
      </c>
      <c r="AY159" s="16">
        <v>19</v>
      </c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 t="s">
        <v>679</v>
      </c>
      <c r="AS160" s="16">
        <v>2</v>
      </c>
      <c r="AU160" s="15" t="s">
        <v>696</v>
      </c>
      <c r="AV160" s="16">
        <v>1</v>
      </c>
      <c r="AX160" s="15" t="s">
        <v>679</v>
      </c>
      <c r="AY160" s="16">
        <v>2</v>
      </c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 t="s">
        <v>699</v>
      </c>
      <c r="AS161" s="16"/>
      <c r="AU161" s="15" t="s">
        <v>674</v>
      </c>
      <c r="AV161" s="16">
        <v>9</v>
      </c>
      <c r="AX161" s="15" t="s">
        <v>715</v>
      </c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 t="s">
        <v>713</v>
      </c>
      <c r="AV162" s="16">
        <v>4</v>
      </c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 t="s">
        <v>677</v>
      </c>
      <c r="AV163" s="16">
        <v>17</v>
      </c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 t="s">
        <v>678</v>
      </c>
      <c r="AV164" s="16">
        <v>62</v>
      </c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 t="s">
        <v>679</v>
      </c>
      <c r="AV165" s="16">
        <v>12</v>
      </c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 t="s">
        <v>688</v>
      </c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50" t="s">
        <v>636</v>
      </c>
      <c r="E7" s="751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52" t="s">
        <v>666</v>
      </c>
      <c r="E10" s="753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47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48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7.2</v>
      </c>
      <c r="I23" s="511">
        <f>SUMIF('SAUCE USAGE'!$G$65:$G$99,C23,'SAUCE USAGE'!$I$65:$I$99)/1000</f>
        <v>1.35</v>
      </c>
      <c r="J23" s="512"/>
      <c r="K23" s="511">
        <f>SUMIF('SAUCE USAGE'!$G$12:$G$25,C23,'SAUCE USAGE'!$I$12:$I$25)/1000</f>
        <v>0.24</v>
      </c>
      <c r="L23" s="513"/>
      <c r="M23" s="514">
        <f t="shared" ref="M23:M30" si="0">SUM(H23:L23)</f>
        <v>8.7900000000000009</v>
      </c>
      <c r="N23" s="514">
        <f t="shared" ref="N23:N30" si="1">+F23+G23-M23</f>
        <v>-8.7900000000000009</v>
      </c>
      <c r="O23" s="514"/>
      <c r="P23" s="515">
        <f t="shared" ref="P23:P30" si="2">+O23-N23</f>
        <v>8.7900000000000009</v>
      </c>
      <c r="Q23" s="516">
        <f t="shared" ref="Q23:Q30" si="3">IF(N23=0,"",P23/N23)</f>
        <v>-1</v>
      </c>
      <c r="R23" s="517">
        <f t="shared" ref="R23:R30" si="4">+P23*D23</f>
        <v>34.105200000000004</v>
      </c>
      <c r="S23" s="669">
        <f>+P23/M23</f>
        <v>1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0.84</v>
      </c>
      <c r="I24" s="511">
        <f>SUMIF('SAUCE USAGE'!$G$65:$G$99,C24,'SAUCE USAGE'!$I$65:$I$99)/1000</f>
        <v>7.0000000000000007E-2</v>
      </c>
      <c r="J24" s="521"/>
      <c r="K24" s="511">
        <f>SUMIF('SAUCE USAGE'!$G$12:$G$25,C24,'SAUCE USAGE'!$I$12:$I$25)/1000</f>
        <v>0</v>
      </c>
      <c r="L24" s="522"/>
      <c r="M24" s="523">
        <f t="shared" si="0"/>
        <v>0.90999999999999992</v>
      </c>
      <c r="N24" s="523">
        <f t="shared" si="1"/>
        <v>-0.90999999999999992</v>
      </c>
      <c r="O24" s="523"/>
      <c r="P24" s="524">
        <f t="shared" si="2"/>
        <v>0.90999999999999992</v>
      </c>
      <c r="Q24" s="525">
        <f t="shared" si="3"/>
        <v>-1</v>
      </c>
      <c r="R24" s="517">
        <f t="shared" si="4"/>
        <v>3.5307999999999997</v>
      </c>
      <c r="S24" s="669">
        <f t="shared" ref="S24:S29" si="5">+P24/M24</f>
        <v>1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4.95</v>
      </c>
      <c r="I25" s="511">
        <f>SUMIF('SAUCE USAGE'!$G$65:$G$99,C25,'SAUCE USAGE'!$I$65:$I$99)/1000</f>
        <v>1.05</v>
      </c>
      <c r="J25" s="521"/>
      <c r="K25" s="511">
        <f>SUMIF('SAUCE USAGE'!$G$12:$G$25,C25,'SAUCE USAGE'!$I$12:$I$25)/1000</f>
        <v>0</v>
      </c>
      <c r="L25" s="522"/>
      <c r="M25" s="523">
        <f t="shared" si="0"/>
        <v>6</v>
      </c>
      <c r="N25" s="523">
        <f t="shared" si="1"/>
        <v>-6</v>
      </c>
      <c r="O25" s="523"/>
      <c r="P25" s="524">
        <f t="shared" si="2"/>
        <v>6</v>
      </c>
      <c r="Q25" s="525">
        <f t="shared" si="3"/>
        <v>-1</v>
      </c>
      <c r="R25" s="517">
        <f t="shared" si="4"/>
        <v>68.099999999999994</v>
      </c>
      <c r="S25" s="669">
        <f t="shared" si="5"/>
        <v>1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1.17</v>
      </c>
      <c r="I26" s="511">
        <f>SUMIF('SAUCE USAGE'!$G$65:$G$99,C26,'SAUCE USAGE'!$I$65:$I$99)/1000</f>
        <v>0.18</v>
      </c>
      <c r="J26" s="527"/>
      <c r="K26" s="511">
        <f>SUMIF('SAUCE USAGE'!$G$12:$G$25,C26,'SAUCE USAGE'!$I$12:$I$25)/1000</f>
        <v>0</v>
      </c>
      <c r="L26" s="528"/>
      <c r="M26" s="523">
        <f t="shared" si="0"/>
        <v>1.3499999999999999</v>
      </c>
      <c r="N26" s="523">
        <f t="shared" si="1"/>
        <v>-1.3499999999999999</v>
      </c>
      <c r="O26" s="529"/>
      <c r="P26" s="524">
        <f t="shared" si="2"/>
        <v>1.3499999999999999</v>
      </c>
      <c r="Q26" s="525">
        <f t="shared" si="3"/>
        <v>-1</v>
      </c>
      <c r="R26" s="517">
        <f t="shared" si="4"/>
        <v>4.4549999999999992</v>
      </c>
      <c r="S26" s="669">
        <f t="shared" si="5"/>
        <v>1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2.08</v>
      </c>
      <c r="I27" s="511">
        <f>SUMIF('SAUCE USAGE'!$G$65:$G$99,C27,'SAUCE USAGE'!$I$65:$I$99)/1000</f>
        <v>0.96</v>
      </c>
      <c r="J27" s="527"/>
      <c r="K27" s="511">
        <f>SUMIF('SAUCE USAGE'!$G$12:$G$25,C27,'SAUCE USAGE'!$I$12:$I$25)/1000</f>
        <v>7.0000000000000007E-2</v>
      </c>
      <c r="L27" s="528"/>
      <c r="M27" s="523">
        <f t="shared" si="0"/>
        <v>3.11</v>
      </c>
      <c r="N27" s="523">
        <f t="shared" si="1"/>
        <v>-3.11</v>
      </c>
      <c r="O27" s="529"/>
      <c r="P27" s="524">
        <f t="shared" si="2"/>
        <v>3.11</v>
      </c>
      <c r="Q27" s="525">
        <f t="shared" si="3"/>
        <v>-1</v>
      </c>
      <c r="R27" s="517">
        <f t="shared" si="4"/>
        <v>6.22</v>
      </c>
      <c r="S27" s="669">
        <f t="shared" si="5"/>
        <v>1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6.3</v>
      </c>
      <c r="I28" s="511">
        <f>SUMIF('SAUCE USAGE'!$G$65:$G$99,C28,'SAUCE USAGE'!$I$65:$I$99)/1000</f>
        <v>0.72</v>
      </c>
      <c r="J28" s="527"/>
      <c r="K28" s="511">
        <f>SUMIF('SAUCE USAGE'!$G$12:$G$25,C28,'SAUCE USAGE'!$I$12:$I$25)/1000</f>
        <v>0.24</v>
      </c>
      <c r="L28" s="528"/>
      <c r="M28" s="523">
        <f t="shared" si="0"/>
        <v>7.26</v>
      </c>
      <c r="N28" s="523">
        <f t="shared" si="1"/>
        <v>-7.26</v>
      </c>
      <c r="O28" s="529"/>
      <c r="P28" s="524">
        <f t="shared" si="2"/>
        <v>7.26</v>
      </c>
      <c r="Q28" s="525">
        <f t="shared" si="3"/>
        <v>-1</v>
      </c>
      <c r="R28" s="517">
        <f t="shared" si="4"/>
        <v>49.222799999999999</v>
      </c>
      <c r="S28" s="669">
        <f t="shared" si="5"/>
        <v>1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1.29</v>
      </c>
      <c r="I29" s="511">
        <f>SUMIF('SAUCE USAGE'!$G$65:$G$99,C29,'SAUCE USAGE'!$I$65:$I$99)/1000</f>
        <v>0.69</v>
      </c>
      <c r="J29" s="527"/>
      <c r="K29" s="511">
        <f>SUMIF('SAUCE USAGE'!$G$12:$G$25,C29,'SAUCE USAGE'!$I$12:$I$25)/1000</f>
        <v>0</v>
      </c>
      <c r="L29" s="528"/>
      <c r="M29" s="523">
        <f t="shared" si="0"/>
        <v>1.98</v>
      </c>
      <c r="N29" s="523">
        <f t="shared" si="1"/>
        <v>-1.98</v>
      </c>
      <c r="O29" s="529"/>
      <c r="P29" s="524">
        <f t="shared" si="2"/>
        <v>1.98</v>
      </c>
      <c r="Q29" s="525">
        <f t="shared" si="3"/>
        <v>-1</v>
      </c>
      <c r="R29" s="517">
        <f t="shared" si="4"/>
        <v>17.958600000000001</v>
      </c>
      <c r="S29" s="669">
        <f t="shared" si="5"/>
        <v>1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1.8</v>
      </c>
      <c r="I30" s="511">
        <f>SUMIF('SAUCE USAGE'!$G$65:$G$99,C30,'SAUCE USAGE'!$I$65:$I$99)/1000</f>
        <v>1.4</v>
      </c>
      <c r="J30" s="527"/>
      <c r="K30" s="511">
        <f>SUMIF('SAUCE USAGE'!$G$12:$G$25,C30,'SAUCE USAGE'!$I$12:$I$25)/1000</f>
        <v>0</v>
      </c>
      <c r="L30" s="528"/>
      <c r="M30" s="523">
        <f t="shared" si="0"/>
        <v>3.2</v>
      </c>
      <c r="N30" s="523">
        <f t="shared" si="1"/>
        <v>-3.2</v>
      </c>
      <c r="O30" s="529"/>
      <c r="P30" s="524">
        <f t="shared" si="2"/>
        <v>3.2</v>
      </c>
      <c r="Q30" s="525">
        <f t="shared" si="3"/>
        <v>-1</v>
      </c>
      <c r="R30" s="517">
        <f t="shared" si="4"/>
        <v>6.016</v>
      </c>
      <c r="S30" s="669">
        <f t="shared" ref="S30:S61" si="7">+P30/M30</f>
        <v>1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5" t="s">
        <v>635</v>
      </c>
      <c r="C32" s="746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189.60839999999996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354.64</v>
      </c>
      <c r="I36" s="511">
        <f>SUMIF('SIDE ORDER &amp; FOC'!$Q$11:$Q$78,C36,'SIDE ORDER &amp; FOC'!$S$11:$S$78)</f>
        <v>93.16</v>
      </c>
      <c r="J36" s="536"/>
      <c r="K36" s="513">
        <v>5</v>
      </c>
      <c r="L36" s="513"/>
      <c r="M36" s="514">
        <f>SUM(H36:L36)</f>
        <v>452.79999999999995</v>
      </c>
      <c r="N36" s="514">
        <f>+F36+G36-M36</f>
        <v>-452.79999999999995</v>
      </c>
      <c r="O36" s="514"/>
      <c r="P36" s="515">
        <f>+O36-N36</f>
        <v>452.79999999999995</v>
      </c>
      <c r="Q36" s="516">
        <f t="shared" ref="Q36:Q50" si="8">IF(N36=0,"",P36/N36)</f>
        <v>-1</v>
      </c>
      <c r="R36" s="517">
        <f>+P36*D36</f>
        <v>1512.3519999999999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42</v>
      </c>
      <c r="I38" s="522">
        <f>SUMIF('SIDE ORDER &amp; FOC'!$Q$11:$Q$78,C38,'SIDE ORDER &amp; FOC'!$S$11:$S$78)</f>
        <v>105</v>
      </c>
      <c r="J38" s="540"/>
      <c r="K38" s="522"/>
      <c r="L38" s="522"/>
      <c r="M38" s="514">
        <f t="shared" ref="M38:M58" si="9">SUM(H38:L38)</f>
        <v>147</v>
      </c>
      <c r="N38" s="523">
        <f>+F38+G38-M38</f>
        <v>-147</v>
      </c>
      <c r="O38" s="523"/>
      <c r="P38" s="524">
        <f t="shared" ref="P38:P39" si="10">+O38-N38</f>
        <v>147</v>
      </c>
      <c r="Q38" s="525">
        <f t="shared" si="8"/>
        <v>-1</v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11</v>
      </c>
      <c r="I39" s="528">
        <f>SUMIF('SIDE ORDER &amp; FOC'!$Q$11:$Q$78,C39,'SIDE ORDER &amp; FOC'!$S$11:$S$78)</f>
        <v>2</v>
      </c>
      <c r="J39" s="543"/>
      <c r="K39" s="528">
        <v>4</v>
      </c>
      <c r="L39" s="528"/>
      <c r="M39" s="503">
        <f t="shared" si="9"/>
        <v>17</v>
      </c>
      <c r="N39" s="529">
        <f>+F39+G39-M39</f>
        <v>-17</v>
      </c>
      <c r="O39" s="529"/>
      <c r="P39" s="530">
        <f t="shared" si="10"/>
        <v>17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53</v>
      </c>
      <c r="I40" s="660">
        <f t="shared" si="11"/>
        <v>107</v>
      </c>
      <c r="J40" s="660"/>
      <c r="K40" s="660"/>
      <c r="L40" s="660"/>
      <c r="M40" s="660">
        <f t="shared" si="11"/>
        <v>164</v>
      </c>
      <c r="N40" s="660">
        <f t="shared" si="11"/>
        <v>-164</v>
      </c>
      <c r="O40" s="660">
        <f>SUM(O38:O39)</f>
        <v>0</v>
      </c>
      <c r="P40" s="660">
        <f>SUM(P38:P39)</f>
        <v>164</v>
      </c>
      <c r="Q40" s="661">
        <f t="shared" si="11"/>
        <v>-2</v>
      </c>
      <c r="R40" s="517">
        <f>+P40*D40</f>
        <v>191.88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96</v>
      </c>
      <c r="I42" s="522">
        <f>SUMIF('SIDE ORDER &amp; FOC'!$Q$11:$Q$78,C42,'SIDE ORDER &amp; FOC'!$S$11:$S$78)</f>
        <v>15</v>
      </c>
      <c r="J42" s="540"/>
      <c r="K42" s="522"/>
      <c r="L42" s="522"/>
      <c r="M42" s="514">
        <f t="shared" ref="M42" si="12">SUM(H42:L42)</f>
        <v>111</v>
      </c>
      <c r="N42" s="523">
        <f>+F42+G42-M42</f>
        <v>-111</v>
      </c>
      <c r="O42" s="523"/>
      <c r="P42" s="524">
        <f t="shared" ref="P42" si="13">+O42-N42</f>
        <v>111</v>
      </c>
      <c r="Q42" s="525">
        <f t="shared" si="8"/>
        <v>-1</v>
      </c>
      <c r="R42" s="517">
        <f>+P42*D42</f>
        <v>271.95000000000005</v>
      </c>
      <c r="S42" s="669">
        <f t="shared" si="7"/>
        <v>1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5" t="s">
        <v>635</v>
      </c>
      <c r="C44" s="746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1976.182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64</v>
      </c>
      <c r="J47" s="536"/>
      <c r="K47" s="513"/>
      <c r="L47" s="513"/>
      <c r="M47" s="514">
        <f t="shared" si="9"/>
        <v>64</v>
      </c>
      <c r="N47" s="514">
        <f>+F47+G47-M47</f>
        <v>-64</v>
      </c>
      <c r="O47" s="514"/>
      <c r="P47" s="515">
        <f t="shared" ref="P47:P50" si="14">+O47-N47</f>
        <v>64</v>
      </c>
      <c r="Q47" s="516">
        <f t="shared" si="8"/>
        <v>-1</v>
      </c>
      <c r="R47" s="517">
        <f>+P47*D47</f>
        <v>10.24</v>
      </c>
      <c r="S47" s="669">
        <f t="shared" si="7"/>
        <v>1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48</v>
      </c>
      <c r="J48" s="540"/>
      <c r="K48" s="522"/>
      <c r="L48" s="522"/>
      <c r="M48" s="514">
        <f t="shared" si="9"/>
        <v>48</v>
      </c>
      <c r="N48" s="523">
        <f>+F48+G48-M48</f>
        <v>-48</v>
      </c>
      <c r="O48" s="523"/>
      <c r="P48" s="524">
        <f t="shared" si="14"/>
        <v>48</v>
      </c>
      <c r="Q48" s="525">
        <f t="shared" si="8"/>
        <v>-1</v>
      </c>
      <c r="R48" s="517">
        <f>+P48*D48</f>
        <v>5.76</v>
      </c>
      <c r="S48" s="669">
        <f t="shared" si="7"/>
        <v>1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64</v>
      </c>
      <c r="J49" s="540"/>
      <c r="K49" s="522"/>
      <c r="L49" s="522"/>
      <c r="M49" s="514">
        <f t="shared" si="9"/>
        <v>64</v>
      </c>
      <c r="N49" s="523">
        <f>+F49+G49-M49</f>
        <v>-64</v>
      </c>
      <c r="O49" s="523"/>
      <c r="P49" s="524">
        <f t="shared" si="14"/>
        <v>64</v>
      </c>
      <c r="Q49" s="525">
        <f t="shared" si="8"/>
        <v>-1</v>
      </c>
      <c r="R49" s="517">
        <f>+P49*D49</f>
        <v>3.84</v>
      </c>
      <c r="S49" s="669">
        <f t="shared" si="7"/>
        <v>1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0.96</v>
      </c>
      <c r="J50" s="540"/>
      <c r="K50" s="522"/>
      <c r="L50" s="522"/>
      <c r="M50" s="514">
        <f t="shared" si="9"/>
        <v>0.96</v>
      </c>
      <c r="N50" s="523">
        <f>+F50+G50-M50</f>
        <v>-0.96</v>
      </c>
      <c r="O50" s="523"/>
      <c r="P50" s="524">
        <f t="shared" si="14"/>
        <v>0.96</v>
      </c>
      <c r="Q50" s="525">
        <f t="shared" si="8"/>
        <v>-1</v>
      </c>
      <c r="R50" s="517">
        <f>+P50*D50</f>
        <v>7.5552000000000001</v>
      </c>
      <c r="S50" s="669">
        <f t="shared" si="7"/>
        <v>1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88</v>
      </c>
      <c r="I51" s="522">
        <f>SUMIF('SIDE ORDER &amp; FOC'!$Q$11:$Q$78,C51,'SIDE ORDER &amp; FOC'!$S$11:$S$78)</f>
        <v>168</v>
      </c>
      <c r="J51" s="540"/>
      <c r="K51" s="522"/>
      <c r="L51" s="522"/>
      <c r="M51" s="514">
        <f t="shared" si="9"/>
        <v>256</v>
      </c>
      <c r="N51" s="523">
        <f t="shared" ref="N51:N61" si="16">+F51+G51-M51</f>
        <v>-256</v>
      </c>
      <c r="O51" s="523"/>
      <c r="P51" s="524">
        <f t="shared" ref="P51:P58" si="17">+O51-N51</f>
        <v>256</v>
      </c>
      <c r="Q51" s="525">
        <f t="shared" ref="Q51:Q61" si="18">IF(N51=0,"",P51/N51)</f>
        <v>-1</v>
      </c>
      <c r="R51" s="517">
        <f t="shared" ref="R51:R61" si="19">+P51*D51</f>
        <v>66.56</v>
      </c>
      <c r="S51" s="669">
        <f t="shared" si="7"/>
        <v>1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23</v>
      </c>
      <c r="I52" s="580">
        <f>SUMIF('SIDE ORDER &amp; FOC'!$Q$11:$Q$78,C52,'SIDE ORDER &amp; FOC'!$S$11:$S$78)</f>
        <v>90.5</v>
      </c>
      <c r="J52" s="540"/>
      <c r="K52" s="522"/>
      <c r="L52" s="522"/>
      <c r="M52" s="514">
        <f t="shared" si="9"/>
        <v>113.5</v>
      </c>
      <c r="N52" s="523">
        <f t="shared" si="16"/>
        <v>-113.5</v>
      </c>
      <c r="O52" s="523"/>
      <c r="P52" s="524">
        <f t="shared" si="17"/>
        <v>113.5</v>
      </c>
      <c r="Q52" s="525">
        <f t="shared" si="18"/>
        <v>-1</v>
      </c>
      <c r="R52" s="517">
        <f t="shared" si="19"/>
        <v>26.105</v>
      </c>
      <c r="S52" s="669">
        <f t="shared" si="7"/>
        <v>1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6</v>
      </c>
      <c r="I53" s="522">
        <f>SUMIF('SIDE ORDER &amp; FOC'!$Q$11:$Q$78,C53,'SIDE ORDER &amp; FOC'!$S$11:$S$78)</f>
        <v>72</v>
      </c>
      <c r="J53" s="540"/>
      <c r="K53" s="522"/>
      <c r="L53" s="522"/>
      <c r="M53" s="514">
        <f t="shared" si="9"/>
        <v>78</v>
      </c>
      <c r="N53" s="523">
        <f t="shared" si="16"/>
        <v>-78</v>
      </c>
      <c r="O53" s="523"/>
      <c r="P53" s="524">
        <f t="shared" si="17"/>
        <v>78</v>
      </c>
      <c r="Q53" s="525">
        <f t="shared" si="18"/>
        <v>-1</v>
      </c>
      <c r="R53" s="517">
        <f t="shared" si="19"/>
        <v>50.7</v>
      </c>
      <c r="S53" s="669">
        <f t="shared" si="7"/>
        <v>1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6</v>
      </c>
      <c r="I54" s="522">
        <f>SUMIF('SIDE ORDER &amp; FOC'!$Q$11:$Q$78,C54,'SIDE ORDER &amp; FOC'!$S$11:$S$78)</f>
        <v>36</v>
      </c>
      <c r="J54" s="540"/>
      <c r="K54" s="522"/>
      <c r="L54" s="522"/>
      <c r="M54" s="514">
        <f t="shared" si="9"/>
        <v>42</v>
      </c>
      <c r="N54" s="523">
        <f t="shared" si="16"/>
        <v>-42</v>
      </c>
      <c r="O54" s="523"/>
      <c r="P54" s="524">
        <f t="shared" si="17"/>
        <v>42</v>
      </c>
      <c r="Q54" s="525">
        <f t="shared" si="18"/>
        <v>-1</v>
      </c>
      <c r="R54" s="517">
        <f t="shared" si="19"/>
        <v>10.08</v>
      </c>
      <c r="S54" s="669">
        <f t="shared" si="7"/>
        <v>1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30</v>
      </c>
      <c r="I55" s="522">
        <f>SUMIF('SIDE ORDER &amp; FOC'!$Q$11:$Q$78,C55,'SIDE ORDER &amp; FOC'!$S$11:$S$78)</f>
        <v>10</v>
      </c>
      <c r="J55" s="540"/>
      <c r="K55" s="522"/>
      <c r="L55" s="522"/>
      <c r="M55" s="514">
        <f t="shared" si="9"/>
        <v>40</v>
      </c>
      <c r="N55" s="523">
        <f t="shared" si="16"/>
        <v>-40</v>
      </c>
      <c r="O55" s="523"/>
      <c r="P55" s="524">
        <f t="shared" si="17"/>
        <v>40</v>
      </c>
      <c r="Q55" s="525">
        <f t="shared" si="18"/>
        <v>-1</v>
      </c>
      <c r="R55" s="517">
        <f t="shared" si="19"/>
        <v>4</v>
      </c>
      <c r="S55" s="669">
        <f t="shared" si="7"/>
        <v>1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2</v>
      </c>
      <c r="I56" s="522">
        <f>SUMIF('SIDE ORDER &amp; FOC'!$Q$11:$Q$78,C56,'SIDE ORDER &amp; FOC'!$S$11:$S$78)</f>
        <v>6</v>
      </c>
      <c r="J56" s="540"/>
      <c r="K56" s="522"/>
      <c r="L56" s="522"/>
      <c r="M56" s="514">
        <f t="shared" si="9"/>
        <v>8</v>
      </c>
      <c r="N56" s="523">
        <f t="shared" si="16"/>
        <v>-8</v>
      </c>
      <c r="O56" s="523"/>
      <c r="P56" s="524">
        <f t="shared" si="17"/>
        <v>8</v>
      </c>
      <c r="Q56" s="525">
        <f t="shared" si="18"/>
        <v>-1</v>
      </c>
      <c r="R56" s="517">
        <f t="shared" si="19"/>
        <v>15.68</v>
      </c>
      <c r="S56" s="669">
        <f t="shared" si="7"/>
        <v>1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4</v>
      </c>
      <c r="I57" s="522">
        <f>SUMIF('SIDE ORDER &amp; FOC'!$Q$11:$Q$78,C57,'SIDE ORDER &amp; FOC'!$S$11:$S$78)</f>
        <v>10</v>
      </c>
      <c r="J57" s="540"/>
      <c r="K57" s="522"/>
      <c r="L57" s="522"/>
      <c r="M57" s="514">
        <f t="shared" si="9"/>
        <v>14</v>
      </c>
      <c r="N57" s="523">
        <f t="shared" si="16"/>
        <v>-14</v>
      </c>
      <c r="O57" s="523"/>
      <c r="P57" s="524">
        <f t="shared" si="17"/>
        <v>14</v>
      </c>
      <c r="Q57" s="525">
        <f t="shared" si="18"/>
        <v>-1</v>
      </c>
      <c r="R57" s="517">
        <f t="shared" si="19"/>
        <v>3.7800000000000002</v>
      </c>
      <c r="S57" s="669">
        <f t="shared" si="7"/>
        <v>1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4</v>
      </c>
      <c r="I58" s="522">
        <f>SUMIF('SIDE ORDER &amp; FOC'!$Q$11:$Q$78,C58,'SIDE ORDER &amp; FOC'!$S$11:$S$78)</f>
        <v>10</v>
      </c>
      <c r="J58" s="540"/>
      <c r="K58" s="522"/>
      <c r="L58" s="522"/>
      <c r="M58" s="514">
        <f t="shared" si="9"/>
        <v>14</v>
      </c>
      <c r="N58" s="523">
        <f t="shared" si="16"/>
        <v>-14</v>
      </c>
      <c r="O58" s="523"/>
      <c r="P58" s="524">
        <f t="shared" si="17"/>
        <v>14</v>
      </c>
      <c r="Q58" s="525">
        <f t="shared" si="18"/>
        <v>-1</v>
      </c>
      <c r="R58" s="517">
        <f t="shared" si="19"/>
        <v>4.62</v>
      </c>
      <c r="S58" s="669">
        <f t="shared" si="7"/>
        <v>1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4</v>
      </c>
      <c r="I59" s="522">
        <f>SUMIF('SIDE ORDER &amp; FOC'!$Q$11:$Q$78,C59,'SIDE ORDER &amp; FOC'!$S$11:$S$78)</f>
        <v>10</v>
      </c>
      <c r="J59" s="540"/>
      <c r="K59" s="522"/>
      <c r="L59" s="522"/>
      <c r="M59" s="514">
        <f t="shared" ref="M59:M61" si="20">SUM(H59:L59)</f>
        <v>14</v>
      </c>
      <c r="N59" s="523">
        <f t="shared" si="16"/>
        <v>-14</v>
      </c>
      <c r="O59" s="523"/>
      <c r="P59" s="524">
        <f t="shared" ref="P59:P61" si="21">+O59-N59</f>
        <v>14</v>
      </c>
      <c r="Q59" s="579">
        <f t="shared" si="18"/>
        <v>-1</v>
      </c>
      <c r="R59" s="517">
        <f t="shared" si="19"/>
        <v>2.3800000000000003</v>
      </c>
      <c r="S59" s="669">
        <f t="shared" si="7"/>
        <v>1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40</v>
      </c>
      <c r="I60" s="522">
        <f>SUMIF('SIDE ORDER &amp; FOC'!$Q$11:$Q$78,C60,'SIDE ORDER &amp; FOC'!$S$11:$S$78)</f>
        <v>56</v>
      </c>
      <c r="J60" s="540"/>
      <c r="K60" s="522"/>
      <c r="L60" s="522"/>
      <c r="M60" s="514">
        <f t="shared" si="20"/>
        <v>96</v>
      </c>
      <c r="N60" s="523">
        <f t="shared" si="16"/>
        <v>-96</v>
      </c>
      <c r="O60" s="523"/>
      <c r="P60" s="524">
        <f t="shared" si="21"/>
        <v>96</v>
      </c>
      <c r="Q60" s="525">
        <f t="shared" si="18"/>
        <v>-1</v>
      </c>
      <c r="R60" s="517">
        <f t="shared" si="19"/>
        <v>25.92</v>
      </c>
      <c r="S60" s="669">
        <f t="shared" si="7"/>
        <v>1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56</v>
      </c>
      <c r="I61" s="522">
        <f>SUMIF('SIDE ORDER &amp; FOC'!$Q$11:$Q$78,C61,'SIDE ORDER &amp; FOC'!$S$11:$S$78)</f>
        <v>28</v>
      </c>
      <c r="J61" s="540"/>
      <c r="K61" s="522"/>
      <c r="L61" s="522"/>
      <c r="M61" s="514">
        <f t="shared" si="20"/>
        <v>84</v>
      </c>
      <c r="N61" s="523">
        <f t="shared" si="16"/>
        <v>-84</v>
      </c>
      <c r="O61" s="523"/>
      <c r="P61" s="524">
        <f t="shared" si="21"/>
        <v>84</v>
      </c>
      <c r="Q61" s="525">
        <f t="shared" si="18"/>
        <v>-1</v>
      </c>
      <c r="R61" s="517">
        <f t="shared" si="19"/>
        <v>37.800000000000004</v>
      </c>
      <c r="S61" s="669">
        <f t="shared" si="7"/>
        <v>1</v>
      </c>
    </row>
    <row r="62" spans="2:19" s="518" customFormat="1" ht="23.25" customHeight="1" thickBot="1">
      <c r="B62" s="745" t="s">
        <v>635</v>
      </c>
      <c r="C62" s="746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275.02020000000005</v>
      </c>
      <c r="S62" s="665"/>
    </row>
    <row r="63" spans="2:19">
      <c r="B63" s="544"/>
      <c r="C63" s="545"/>
    </row>
    <row r="65" spans="1:17" ht="16.5" thickBot="1">
      <c r="B65" s="749" t="s">
        <v>653</v>
      </c>
      <c r="C65" s="749"/>
      <c r="D65" s="749"/>
      <c r="E65" s="749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189.60839999999996</v>
      </c>
      <c r="H68" s="699">
        <f>(+G68-F68)/F68</f>
        <v>-0.52347725559185732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1976.182</v>
      </c>
      <c r="H69" s="699">
        <f t="shared" ref="H69:H70" si="22">(+G69-F69)/F69</f>
        <v>1.6846899278515273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275.02020000000005</v>
      </c>
      <c r="H70" s="699">
        <f t="shared" si="22"/>
        <v>-24.566426735218513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2" t="s">
        <v>635</v>
      </c>
      <c r="C72" s="743"/>
      <c r="D72" s="743"/>
      <c r="E72" s="744"/>
      <c r="F72" s="706">
        <f>SUM(F68:F70)</f>
        <v>1122.3232</v>
      </c>
      <c r="G72" s="706">
        <f>SUM(G68:G70)</f>
        <v>2440.8105999999998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8.7900000000000009</v>
      </c>
      <c r="H79" s="699">
        <f t="shared" ref="H79:H86" si="25">(+G79-F79)/F79</f>
        <v>-0.77162899454403744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0.90999999999999992</v>
      </c>
      <c r="H80" s="699">
        <f t="shared" si="25"/>
        <v>-0.80597014925373134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6</v>
      </c>
      <c r="H81" s="699">
        <f t="shared" si="25"/>
        <v>-0.83117613956105796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1.3499999999999999</v>
      </c>
      <c r="H82" s="705">
        <f>(+G82-F82)/F82</f>
        <v>-0.81707317073170738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3.11</v>
      </c>
      <c r="H83" s="664">
        <f t="shared" si="25"/>
        <v>-0.84990347490347495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7.26</v>
      </c>
      <c r="H84" s="664">
        <f t="shared" si="25"/>
        <v>-0.81908796411662099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1.98</v>
      </c>
      <c r="H85" s="664">
        <f t="shared" si="25"/>
        <v>-0.7870967741935484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3.2</v>
      </c>
      <c r="H86" s="718">
        <f t="shared" si="25"/>
        <v>-0.8222222222222223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D7:E7"/>
    <mergeCell ref="D10:E10"/>
    <mergeCell ref="B72:E72"/>
    <mergeCell ref="B32:C32"/>
    <mergeCell ref="B44:C44"/>
    <mergeCell ref="S18:S19"/>
    <mergeCell ref="B65:E65"/>
    <mergeCell ref="B62:C62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37</v>
      </c>
      <c r="E10" s="58">
        <f ca="1">+D10*C10</f>
        <v>121.73</v>
      </c>
      <c r="F10" s="46"/>
      <c r="G10" s="625"/>
      <c r="H10" s="626" t="s">
        <v>53</v>
      </c>
      <c r="I10" s="627">
        <v>0.66</v>
      </c>
      <c r="J10" s="128">
        <f>+I10*D10</f>
        <v>24.42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26</v>
      </c>
      <c r="E11" s="58">
        <f t="shared" ref="E11:E45" ca="1" si="0">+D11*C11</f>
        <v>78.52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17.16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9</v>
      </c>
      <c r="E12" s="58">
        <f t="shared" ca="1" si="0"/>
        <v>31.05</v>
      </c>
      <c r="F12" s="46"/>
      <c r="G12" s="625"/>
      <c r="H12" s="626" t="s">
        <v>53</v>
      </c>
      <c r="I12" s="627">
        <v>0.66</v>
      </c>
      <c r="J12" s="128">
        <f t="shared" si="1"/>
        <v>5.94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9</v>
      </c>
      <c r="E13" s="58">
        <f t="shared" ca="1" si="0"/>
        <v>31.05</v>
      </c>
      <c r="F13" s="46"/>
      <c r="G13" s="625"/>
      <c r="H13" s="626" t="s">
        <v>53</v>
      </c>
      <c r="I13" s="627">
        <v>0.66</v>
      </c>
      <c r="J13" s="128">
        <f t="shared" si="1"/>
        <v>5.94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73</v>
      </c>
      <c r="E14" s="58">
        <f t="shared" ca="1" si="0"/>
        <v>242.35999999999999</v>
      </c>
      <c r="F14" s="46"/>
      <c r="G14" s="625"/>
      <c r="H14" s="626" t="s">
        <v>53</v>
      </c>
      <c r="I14" s="627">
        <v>0.66</v>
      </c>
      <c r="J14" s="128">
        <f t="shared" si="1"/>
        <v>48.18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27</v>
      </c>
      <c r="E15" s="58">
        <f t="shared" ca="1" si="0"/>
        <v>85.320000000000007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19</v>
      </c>
      <c r="E16" s="58">
        <f t="shared" ca="1" si="0"/>
        <v>45.790000000000006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9</v>
      </c>
      <c r="E17" s="58">
        <f t="shared" ca="1" si="0"/>
        <v>25.2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12</v>
      </c>
      <c r="E18" s="58">
        <f t="shared" ca="1" si="0"/>
        <v>24.96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10</v>
      </c>
      <c r="E19" s="58">
        <f t="shared" ca="1" si="0"/>
        <v>23.2</v>
      </c>
      <c r="F19" s="46"/>
      <c r="G19" s="625"/>
      <c r="H19" s="626" t="s">
        <v>58</v>
      </c>
      <c r="I19" s="627">
        <v>1.5</v>
      </c>
      <c r="J19" s="128">
        <f>+I19*D19</f>
        <v>15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6</v>
      </c>
      <c r="E20" s="58">
        <f t="shared" ca="1" si="0"/>
        <v>9.6000000000000014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11</v>
      </c>
      <c r="E21" s="58">
        <f t="shared" ca="1" si="0"/>
        <v>39.160000000000004</v>
      </c>
      <c r="F21" s="46"/>
      <c r="G21" s="625"/>
      <c r="H21" s="626" t="s">
        <v>284</v>
      </c>
      <c r="I21" s="627">
        <v>1</v>
      </c>
      <c r="J21" s="128">
        <f>+I21*D21</f>
        <v>11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14</v>
      </c>
      <c r="E22" s="58">
        <f t="shared" ca="1" si="0"/>
        <v>44.24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6</v>
      </c>
      <c r="E23" s="58">
        <f t="shared" ca="1" si="0"/>
        <v>15.54</v>
      </c>
      <c r="F23" s="46"/>
      <c r="G23" s="625"/>
      <c r="H23" s="626" t="s">
        <v>54</v>
      </c>
      <c r="I23" s="627">
        <v>5</v>
      </c>
      <c r="J23" s="128">
        <f>+I23*D23</f>
        <v>30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16</v>
      </c>
      <c r="E24" s="58">
        <f t="shared" ca="1" si="0"/>
        <v>75.36</v>
      </c>
      <c r="F24" s="46"/>
      <c r="G24" s="625"/>
      <c r="H24" s="626" t="s">
        <v>53</v>
      </c>
      <c r="I24" s="627">
        <v>1</v>
      </c>
      <c r="J24" s="128">
        <f>+I24*D24</f>
        <v>16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80</v>
      </c>
      <c r="E25" s="58">
        <f t="shared" ca="1" si="0"/>
        <v>352.8</v>
      </c>
      <c r="F25" s="46"/>
      <c r="G25" s="625"/>
      <c r="H25" s="626" t="s">
        <v>53</v>
      </c>
      <c r="I25" s="627">
        <v>1</v>
      </c>
      <c r="J25" s="128">
        <f t="shared" si="3"/>
        <v>80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13</v>
      </c>
      <c r="E26" s="58">
        <f t="shared" ca="1" si="0"/>
        <v>57.589999999999996</v>
      </c>
      <c r="F26" s="46"/>
      <c r="G26" s="625"/>
      <c r="H26" s="626" t="s">
        <v>53</v>
      </c>
      <c r="I26" s="627">
        <v>1</v>
      </c>
      <c r="J26" s="128">
        <f t="shared" si="3"/>
        <v>13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70</v>
      </c>
      <c r="E27" s="58">
        <f t="shared" ca="1" si="0"/>
        <v>332.5</v>
      </c>
      <c r="F27" s="46"/>
      <c r="G27" s="625"/>
      <c r="H27" s="626" t="s">
        <v>53</v>
      </c>
      <c r="I27" s="627">
        <v>1</v>
      </c>
      <c r="J27" s="128">
        <f>+I27*D27</f>
        <v>70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54</v>
      </c>
      <c r="E28" s="58">
        <f t="shared" ca="1" si="0"/>
        <v>322.92</v>
      </c>
      <c r="F28" s="46"/>
      <c r="G28" s="625"/>
      <c r="H28" s="626" t="s">
        <v>53</v>
      </c>
      <c r="I28" s="627">
        <v>1</v>
      </c>
      <c r="J28" s="128">
        <f t="shared" si="3"/>
        <v>54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96</v>
      </c>
      <c r="E29" s="58">
        <f t="shared" ca="1" si="0"/>
        <v>411.84000000000003</v>
      </c>
      <c r="F29" s="46"/>
      <c r="G29" s="625"/>
      <c r="H29" s="626" t="s">
        <v>285</v>
      </c>
      <c r="I29" s="627">
        <v>1</v>
      </c>
      <c r="J29" s="128">
        <f>+I29*D29</f>
        <v>96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33</v>
      </c>
      <c r="E30" s="58">
        <f t="shared" ca="1" si="0"/>
        <v>69.3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20</v>
      </c>
      <c r="E31" s="58">
        <f t="shared" ca="1" si="0"/>
        <v>98.800000000000011</v>
      </c>
      <c r="F31" s="46"/>
      <c r="G31" s="625"/>
      <c r="H31" s="626" t="s">
        <v>53</v>
      </c>
      <c r="I31" s="627">
        <v>1</v>
      </c>
      <c r="J31" s="128">
        <f>+I31*D31</f>
        <v>20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2</v>
      </c>
      <c r="E32" s="58">
        <f t="shared" ca="1" si="0"/>
        <v>4</v>
      </c>
      <c r="F32" s="46"/>
      <c r="G32" s="625"/>
      <c r="H32" s="626" t="s">
        <v>286</v>
      </c>
      <c r="I32" s="627">
        <v>2</v>
      </c>
      <c r="J32" s="128">
        <f>+I32*$D$32</f>
        <v>4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4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4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6</v>
      </c>
      <c r="E35" s="58">
        <f t="shared" ca="1" si="0"/>
        <v>10.56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3</v>
      </c>
      <c r="E36" s="58">
        <f t="shared" ca="1" si="0"/>
        <v>6.4499999999999993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1</v>
      </c>
      <c r="E37" s="58">
        <f t="shared" ca="1" si="0"/>
        <v>1.56</v>
      </c>
      <c r="F37" s="46"/>
      <c r="G37" s="625"/>
      <c r="H37" s="626" t="s">
        <v>288</v>
      </c>
      <c r="I37" s="627">
        <v>6</v>
      </c>
      <c r="J37" s="128">
        <f>+I37*D37</f>
        <v>6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2</v>
      </c>
      <c r="E38" s="58">
        <f t="shared" ca="1" si="0"/>
        <v>5</v>
      </c>
      <c r="F38" s="46"/>
      <c r="G38" s="625"/>
      <c r="H38" s="626" t="s">
        <v>289</v>
      </c>
      <c r="I38" s="627">
        <v>1</v>
      </c>
      <c r="J38" s="128">
        <f>+I38*D38</f>
        <v>2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5</v>
      </c>
      <c r="E39" s="58">
        <f t="shared" ca="1" si="0"/>
        <v>13.35</v>
      </c>
      <c r="F39" s="46"/>
      <c r="G39" s="625"/>
      <c r="H39" s="626" t="s">
        <v>55</v>
      </c>
      <c r="I39" s="627">
        <v>8</v>
      </c>
      <c r="J39" s="128">
        <f t="shared" si="5"/>
        <v>40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2</v>
      </c>
      <c r="E40" s="58">
        <f t="shared" ca="1" si="0"/>
        <v>2.48</v>
      </c>
      <c r="F40" s="46"/>
      <c r="G40" s="625"/>
      <c r="H40" s="626" t="s">
        <v>58</v>
      </c>
      <c r="I40" s="627">
        <v>4</v>
      </c>
      <c r="J40" s="128">
        <f t="shared" si="5"/>
        <v>8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1</v>
      </c>
      <c r="E41" s="58">
        <f t="shared" ca="1" si="0"/>
        <v>4.5</v>
      </c>
      <c r="F41" s="46"/>
      <c r="G41" s="625"/>
      <c r="H41" s="626" t="s">
        <v>290</v>
      </c>
      <c r="I41" s="627">
        <v>6</v>
      </c>
      <c r="J41" s="128">
        <f t="shared" si="5"/>
        <v>6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11</v>
      </c>
      <c r="E42" s="58">
        <f t="shared" ca="1" si="0"/>
        <v>26.73</v>
      </c>
      <c r="F42" s="46"/>
      <c r="G42" s="625"/>
      <c r="H42" s="626" t="s">
        <v>56</v>
      </c>
      <c r="I42" s="627">
        <v>8</v>
      </c>
      <c r="J42" s="128">
        <f>+I42*D42</f>
        <v>88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14</v>
      </c>
      <c r="E43" s="58">
        <f t="shared" ca="1" si="0"/>
        <v>55.580000000000005</v>
      </c>
      <c r="F43" s="46"/>
      <c r="G43" s="625"/>
      <c r="H43" s="626" t="s">
        <v>291</v>
      </c>
      <c r="I43" s="627">
        <v>3</v>
      </c>
      <c r="J43" s="128">
        <f>+I43*D43</f>
        <v>42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1</v>
      </c>
      <c r="E44" s="58">
        <f t="shared" ca="1" si="0"/>
        <v>2.1800000000000002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8</v>
      </c>
      <c r="E45" s="58">
        <f t="shared" ca="1" si="0"/>
        <v>28.88</v>
      </c>
      <c r="F45" s="46"/>
      <c r="G45" s="625"/>
      <c r="H45" s="626" t="s">
        <v>305</v>
      </c>
      <c r="I45" s="627">
        <v>7</v>
      </c>
      <c r="J45" s="128">
        <f>+I45*D45</f>
        <v>56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706</v>
      </c>
      <c r="E47" s="145">
        <f ca="1">SUM(E10:E46)</f>
        <v>2700.1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354.64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74" t="s">
        <v>44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78" t="s">
        <v>60</v>
      </c>
      <c r="E7" s="778"/>
      <c r="F7" s="163"/>
      <c r="G7" s="778" t="s">
        <v>61</v>
      </c>
      <c r="H7" s="778"/>
      <c r="I7" s="778" t="s">
        <v>292</v>
      </c>
      <c r="J7" s="778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2" t="s">
        <v>45</v>
      </c>
      <c r="E8" s="773"/>
      <c r="F8" s="171"/>
      <c r="G8" s="772" t="s">
        <v>41</v>
      </c>
      <c r="H8" s="773"/>
      <c r="I8" s="772" t="s">
        <v>46</v>
      </c>
      <c r="J8" s="773"/>
      <c r="K8" s="172"/>
      <c r="L8" s="776" t="s">
        <v>47</v>
      </c>
      <c r="M8" s="777"/>
      <c r="N8" s="770" t="s">
        <v>48</v>
      </c>
      <c r="O8" s="771"/>
      <c r="Q8" s="767" t="s">
        <v>49</v>
      </c>
      <c r="R8" s="768"/>
      <c r="S8" s="769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2</v>
      </c>
      <c r="E11" s="56">
        <f>D11*C11</f>
        <v>2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2</v>
      </c>
      <c r="J11" s="195">
        <f t="shared" ref="J11:J34" si="2">+I11*C11</f>
        <v>2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1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4</v>
      </c>
      <c r="E12" s="56">
        <f t="shared" ref="E12:E34" si="5">D12*C12</f>
        <v>6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4</v>
      </c>
      <c r="J12" s="195">
        <f t="shared" si="2"/>
        <v>6</v>
      </c>
      <c r="K12" s="146"/>
      <c r="L12" s="197">
        <f ca="1">SUMIF(DATABASE!$E$3:$E$65,'SIDE ORDER &amp; FOC'!B12,DATABASE!$F$3:$F$49)</f>
        <v>0.34</v>
      </c>
      <c r="M12" s="198">
        <f t="shared" ca="1" si="3"/>
        <v>1.36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18</v>
      </c>
      <c r="E13" s="56">
        <f t="shared" si="5"/>
        <v>178.20000000000002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18</v>
      </c>
      <c r="J13" s="195">
        <f t="shared" si="2"/>
        <v>178.20000000000002</v>
      </c>
      <c r="K13" s="146"/>
      <c r="L13" s="197">
        <f ca="1">SUMIF(DATABASE!$E$3:$E$65,'SIDE ORDER &amp; FOC'!B13,DATABASE!$F$3:$F$49)</f>
        <v>3.29</v>
      </c>
      <c r="M13" s="198">
        <f t="shared" ca="1" si="3"/>
        <v>59.22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11.88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12</v>
      </c>
      <c r="E14" s="56">
        <f t="shared" si="5"/>
        <v>118.80000000000001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12</v>
      </c>
      <c r="J14" s="195">
        <f t="shared" si="2"/>
        <v>118.80000000000001</v>
      </c>
      <c r="K14" s="146"/>
      <c r="L14" s="197">
        <f ca="1">SUMIF(DATABASE!$E$3:$E$65,'SIDE ORDER &amp; FOC'!B14,DATABASE!$F$3:$F$49)</f>
        <v>3.02</v>
      </c>
      <c r="M14" s="198">
        <f t="shared" ca="1" si="3"/>
        <v>36.24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7.92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7</v>
      </c>
      <c r="E15" s="642">
        <f t="shared" si="5"/>
        <v>69.3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4.62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7</v>
      </c>
      <c r="E16" s="56">
        <f t="shared" si="5"/>
        <v>69.3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7</v>
      </c>
      <c r="J16" s="195">
        <f t="shared" si="2"/>
        <v>69.3</v>
      </c>
      <c r="K16" s="146"/>
      <c r="L16" s="197">
        <f ca="1">SUMIF(DATABASE!$E$3:$E$65,'SIDE ORDER &amp; FOC'!B16,DATABASE!$F$3:$F$49)</f>
        <v>3.45</v>
      </c>
      <c r="M16" s="198">
        <f t="shared" ca="1" si="3"/>
        <v>24.150000000000002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4.62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32</v>
      </c>
      <c r="E17" s="56">
        <f t="shared" si="5"/>
        <v>316.8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32</v>
      </c>
      <c r="J17" s="195">
        <f t="shared" si="2"/>
        <v>316.8</v>
      </c>
      <c r="K17" s="146"/>
      <c r="L17" s="197">
        <f ca="1">SUMIF(DATABASE!$E$3:$E$65,'SIDE ORDER &amp; FOC'!B17,DATABASE!$F$3:$F$49)</f>
        <v>3.32</v>
      </c>
      <c r="M17" s="198">
        <f t="shared" ca="1" si="3"/>
        <v>106.24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21.12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14</v>
      </c>
      <c r="E18" s="56">
        <f t="shared" si="5"/>
        <v>138.6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14</v>
      </c>
      <c r="J18" s="195">
        <f t="shared" si="2"/>
        <v>138.6</v>
      </c>
      <c r="K18" s="146"/>
      <c r="L18" s="197">
        <f ca="1">SUMIF(DATABASE!$E$3:$E$65,'SIDE ORDER &amp; FOC'!B18,DATABASE!$F$3:$F$49)</f>
        <v>3.16</v>
      </c>
      <c r="M18" s="198">
        <f t="shared" ca="1" si="3"/>
        <v>44.24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8</v>
      </c>
      <c r="E19" s="56">
        <f t="shared" si="5"/>
        <v>79.2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8</v>
      </c>
      <c r="J19" s="195">
        <f t="shared" si="2"/>
        <v>79.2</v>
      </c>
      <c r="K19" s="146"/>
      <c r="L19" s="197">
        <f ca="1">SUMIF(DATABASE!$E$3:$E$65,'SIDE ORDER &amp; FOC'!B19,DATABASE!$F$3:$F$49)</f>
        <v>2.41</v>
      </c>
      <c r="M19" s="198">
        <f t="shared" ca="1" si="3"/>
        <v>19.28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1</v>
      </c>
      <c r="E20" s="642">
        <f t="shared" si="5"/>
        <v>9.9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1</v>
      </c>
      <c r="E21" s="642">
        <f t="shared" si="5"/>
        <v>9.9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7</v>
      </c>
      <c r="E22" s="56">
        <f t="shared" si="5"/>
        <v>69.3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7</v>
      </c>
      <c r="J22" s="195">
        <f t="shared" si="2"/>
        <v>69.3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16.239999999999998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10.5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2</v>
      </c>
      <c r="E24" s="642">
        <f t="shared" si="5"/>
        <v>19.8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2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13</v>
      </c>
      <c r="E25" s="56">
        <f t="shared" si="5"/>
        <v>128.70000000000002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13</v>
      </c>
      <c r="J25" s="195">
        <f t="shared" si="2"/>
        <v>128.70000000000002</v>
      </c>
      <c r="K25" s="146"/>
      <c r="L25" s="197">
        <f ca="1">SUMIF(DATABASE!$E$3:$E$65,'SIDE ORDER &amp; FOC'!B25,DATABASE!$F$3:$F$49)</f>
        <v>3.16</v>
      </c>
      <c r="M25" s="198">
        <f t="shared" ca="1" si="3"/>
        <v>41.08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2</v>
      </c>
      <c r="E26" s="56">
        <f t="shared" si="5"/>
        <v>19.8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2</v>
      </c>
      <c r="J26" s="195">
        <f t="shared" si="2"/>
        <v>19.8</v>
      </c>
      <c r="K26" s="146"/>
      <c r="L26" s="197">
        <f ca="1">SUMIF(DATABASE!$E$3:$E$65,'SIDE ORDER &amp; FOC'!B26,DATABASE!$F$3:$F$49)</f>
        <v>2.59</v>
      </c>
      <c r="M26" s="198">
        <f t="shared" ca="1" si="3"/>
        <v>5.18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10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4</v>
      </c>
      <c r="E27" s="56">
        <f t="shared" si="5"/>
        <v>39.6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4</v>
      </c>
      <c r="J27" s="195">
        <f t="shared" si="2"/>
        <v>39.6</v>
      </c>
      <c r="K27" s="146"/>
      <c r="L27" s="197">
        <f ca="1">SUMIF(DATABASE!$E$3:$E$65,'SIDE ORDER &amp; FOC'!B27,DATABASE!$F$3:$F$49)</f>
        <v>4.71</v>
      </c>
      <c r="M27" s="198">
        <f t="shared" ca="1" si="3"/>
        <v>18.84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4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15</v>
      </c>
      <c r="E28" s="644">
        <f t="shared" si="5"/>
        <v>193.5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15</v>
      </c>
      <c r="J28" s="195">
        <f t="shared" si="2"/>
        <v>193.5</v>
      </c>
      <c r="K28" s="146"/>
      <c r="L28" s="197">
        <f ca="1">SUMIF(DATABASE!$E$3:$E$65,'SIDE ORDER &amp; FOC'!B28,DATABASE!$F$3:$F$49)</f>
        <v>4.41</v>
      </c>
      <c r="M28" s="198">
        <f t="shared" ca="1" si="3"/>
        <v>66.150000000000006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15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2</v>
      </c>
      <c r="E29" s="644">
        <f t="shared" si="5"/>
        <v>25.8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2</v>
      </c>
      <c r="J29" s="195">
        <f t="shared" si="2"/>
        <v>25.8</v>
      </c>
      <c r="K29" s="146"/>
      <c r="L29" s="197">
        <f ca="1">SUMIF(DATABASE!$E$3:$E$65,'SIDE ORDER &amp; FOC'!B29,DATABASE!$F$3:$F$49)</f>
        <v>4.43</v>
      </c>
      <c r="M29" s="198">
        <f t="shared" ca="1" si="3"/>
        <v>8.86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2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8</v>
      </c>
      <c r="E30" s="644">
        <f t="shared" si="5"/>
        <v>103.2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8</v>
      </c>
      <c r="J30" s="195">
        <f t="shared" si="2"/>
        <v>103.2</v>
      </c>
      <c r="K30" s="146"/>
      <c r="L30" s="197">
        <f ca="1">SUMIF(DATABASE!$E$3:$E$65,'SIDE ORDER &amp; FOC'!B30,DATABASE!$F$3:$F$49)</f>
        <v>4.75</v>
      </c>
      <c r="M30" s="198">
        <f t="shared" ca="1" si="3"/>
        <v>38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8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11</v>
      </c>
      <c r="E31" s="56">
        <f t="shared" si="5"/>
        <v>141.9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9</v>
      </c>
      <c r="J31" s="195">
        <f t="shared" si="2"/>
        <v>116.10000000000001</v>
      </c>
      <c r="K31" s="146"/>
      <c r="L31" s="197">
        <f ca="1">SUMIF(DATABASE!$E$3:$E$65,'SIDE ORDER &amp; FOC'!B31,DATABASE!$F$3:$F$49)</f>
        <v>5.98</v>
      </c>
      <c r="M31" s="198">
        <f t="shared" ca="1" si="3"/>
        <v>53.820000000000007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11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15</v>
      </c>
      <c r="E32" s="56">
        <f t="shared" si="5"/>
        <v>193.5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14</v>
      </c>
      <c r="J32" s="195">
        <f t="shared" si="2"/>
        <v>180.6</v>
      </c>
      <c r="K32" s="146"/>
      <c r="L32" s="197">
        <f ca="1">SUMIF(DATABASE!$E$3:$E$65,'SIDE ORDER &amp; FOC'!B32,DATABASE!$F$3:$F$49)</f>
        <v>4.29</v>
      </c>
      <c r="M32" s="198">
        <f t="shared" ca="1" si="3"/>
        <v>60.06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15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7</v>
      </c>
      <c r="E33" s="56">
        <f t="shared" si="5"/>
        <v>90.3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7</v>
      </c>
      <c r="J33" s="195">
        <f t="shared" si="2"/>
        <v>90.3</v>
      </c>
      <c r="K33" s="146"/>
      <c r="L33" s="197">
        <f ca="1">SUMIF(DATABASE!$E$3:$E$65,'SIDE ORDER &amp; FOC'!B33,DATABASE!$F$3:$F$49)</f>
        <v>2.1</v>
      </c>
      <c r="M33" s="198">
        <f t="shared" ca="1" si="3"/>
        <v>14.700000000000001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3</v>
      </c>
      <c r="E34" s="56">
        <f t="shared" si="5"/>
        <v>38.700000000000003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3</v>
      </c>
      <c r="J34" s="195">
        <f t="shared" si="2"/>
        <v>38.700000000000003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14.82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3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8</v>
      </c>
      <c r="E38" s="56">
        <f t="shared" ref="E38:E49" si="9">D38*C38</f>
        <v>47.2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8</v>
      </c>
      <c r="J38" s="195">
        <f t="shared" ref="J38:J49" si="12">+I38*C38</f>
        <v>47.2</v>
      </c>
      <c r="K38" s="146"/>
      <c r="L38" s="197">
        <f ca="1">SUMIF(DATABASE!$E$3:$E$65,'SIDE ORDER &amp; FOC'!B38,DATABASE!$F$3:$F$49)</f>
        <v>1.76</v>
      </c>
      <c r="M38" s="198">
        <f t="shared" ca="1" si="3"/>
        <v>14.08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2</v>
      </c>
      <c r="E39" s="56">
        <f t="shared" si="9"/>
        <v>11.8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2</v>
      </c>
      <c r="J39" s="195">
        <f>+I39*C39</f>
        <v>11.8</v>
      </c>
      <c r="K39" s="146"/>
      <c r="L39" s="197">
        <f ca="1">SUMIF(DATABASE!$E$3:$E$65,'SIDE ORDER &amp; FOC'!B39,DATABASE!$F$3:$F$49)</f>
        <v>2.15</v>
      </c>
      <c r="M39" s="198">
        <f t="shared" ca="1" si="3"/>
        <v>4.3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1</v>
      </c>
      <c r="E40" s="56">
        <f t="shared" si="9"/>
        <v>5.9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1</v>
      </c>
      <c r="J40" s="195">
        <f t="shared" si="12"/>
        <v>5.9</v>
      </c>
      <c r="K40" s="146"/>
      <c r="L40" s="197">
        <f ca="1">SUMIF(DATABASE!$E$3:$E$65,'SIDE ORDER &amp; FOC'!B40,DATABASE!$F$3:$F$49)</f>
        <v>1.56</v>
      </c>
      <c r="M40" s="198">
        <f t="shared" ca="1" si="3"/>
        <v>1.56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6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3</v>
      </c>
      <c r="E42" s="56">
        <f t="shared" si="9"/>
        <v>17.700000000000003</v>
      </c>
      <c r="F42" s="90"/>
      <c r="G42" s="196">
        <f>+'DAILY FOC'!BO40</f>
        <v>0</v>
      </c>
      <c r="H42" s="56">
        <f>G42*C42</f>
        <v>0</v>
      </c>
      <c r="I42" s="89">
        <f t="shared" si="11"/>
        <v>3</v>
      </c>
      <c r="J42" s="195">
        <f>+I42*C42</f>
        <v>17.700000000000003</v>
      </c>
      <c r="K42" s="146"/>
      <c r="L42" s="197">
        <f ca="1">SUMIF(DATABASE!$E$3:$E$65,'SIDE ORDER &amp; FOC'!B42,DATABASE!$F$3:$F$49)</f>
        <v>2.67</v>
      </c>
      <c r="M42" s="198">
        <f t="shared" ca="1" si="3"/>
        <v>8.01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24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5</v>
      </c>
      <c r="E43" s="56">
        <f t="shared" si="9"/>
        <v>29.5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5</v>
      </c>
      <c r="J43" s="195">
        <f t="shared" si="12"/>
        <v>29.5</v>
      </c>
      <c r="K43" s="146"/>
      <c r="L43" s="197">
        <f ca="1">SUMIF(DATABASE!$E$3:$E$65,'SIDE ORDER &amp; FOC'!B43,DATABASE!$F$3:$F$49)</f>
        <v>1.24</v>
      </c>
      <c r="M43" s="198">
        <f t="shared" ca="1" si="3"/>
        <v>6.2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20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2</v>
      </c>
      <c r="E44" s="642">
        <f t="shared" si="9"/>
        <v>11.8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12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2</v>
      </c>
      <c r="E45" s="56">
        <f t="shared" si="9"/>
        <v>15.8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2</v>
      </c>
      <c r="J45" s="195">
        <f t="shared" si="12"/>
        <v>15.8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4.8600000000000003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16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6</v>
      </c>
      <c r="E46" s="56">
        <f t="shared" si="9"/>
        <v>47.400000000000006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6</v>
      </c>
      <c r="J46" s="195">
        <f t="shared" si="12"/>
        <v>47.400000000000006</v>
      </c>
      <c r="K46" s="146"/>
      <c r="L46" s="197">
        <f ca="1">SUMIF(DATABASE!$E$3:$E$65,'SIDE ORDER &amp; FOC'!B46,DATABASE!$F$3:$F$49)</f>
        <v>3.97</v>
      </c>
      <c r="M46" s="198">
        <f t="shared" ca="1" si="3"/>
        <v>23.82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18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1</v>
      </c>
      <c r="E47" s="56">
        <f t="shared" si="9"/>
        <v>7.9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1</v>
      </c>
      <c r="J47" s="195">
        <f t="shared" si="12"/>
        <v>7.9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2.1800000000000002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5</v>
      </c>
      <c r="E51" s="56">
        <f>D51*C51</f>
        <v>24.75</v>
      </c>
      <c r="F51" s="90"/>
      <c r="G51" s="196"/>
      <c r="H51" s="56"/>
      <c r="I51" s="89">
        <f>+D51-G51</f>
        <v>5</v>
      </c>
      <c r="J51" s="195">
        <f>+I51*C51</f>
        <v>24.75</v>
      </c>
      <c r="K51" s="146"/>
      <c r="L51" s="197">
        <f ca="1">SUMIF(DATABASE!$E$3:$E$65,'SIDE ORDER &amp; FOC'!B51,DATABASE!$F$3:$F$49)</f>
        <v>2</v>
      </c>
      <c r="M51" s="198">
        <f ca="1">+L51*I51</f>
        <v>10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10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10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10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40</v>
      </c>
      <c r="E54" s="56">
        <f t="shared" ref="E54:E64" si="16">D54*C54</f>
        <v>198</v>
      </c>
      <c r="F54" s="90"/>
      <c r="G54" s="196"/>
      <c r="H54" s="56"/>
      <c r="I54" s="89">
        <f t="shared" ref="I54:I64" si="17">+D54-G54</f>
        <v>40</v>
      </c>
      <c r="J54" s="195">
        <f t="shared" ref="J54:J64" si="18">+I54*C54</f>
        <v>198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70.400000000000006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13</v>
      </c>
      <c r="E55" s="56">
        <f t="shared" si="16"/>
        <v>64.350000000000009</v>
      </c>
      <c r="F55" s="90"/>
      <c r="G55" s="196"/>
      <c r="H55" s="56"/>
      <c r="I55" s="89">
        <f t="shared" si="17"/>
        <v>13</v>
      </c>
      <c r="J55" s="195">
        <f t="shared" si="18"/>
        <v>64.350000000000009</v>
      </c>
      <c r="K55" s="146"/>
      <c r="L55" s="197">
        <f ca="1">SUMIF(DATABASE!$E$3:$E$65,'SIDE ORDER &amp; FOC'!B55,DATABASE!$F$3:$F$49)</f>
        <v>2.15</v>
      </c>
      <c r="M55" s="198">
        <f t="shared" ca="1" si="19"/>
        <v>27.95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5</v>
      </c>
      <c r="E56" s="56">
        <f t="shared" si="16"/>
        <v>24.75</v>
      </c>
      <c r="F56" s="90"/>
      <c r="G56" s="196"/>
      <c r="H56" s="56"/>
      <c r="I56" s="89">
        <f t="shared" si="17"/>
        <v>5</v>
      </c>
      <c r="J56" s="195">
        <f t="shared" si="18"/>
        <v>24.75</v>
      </c>
      <c r="K56" s="146"/>
      <c r="L56" s="197">
        <f ca="1">SUMIF(DATABASE!$E$3:$E$65,'SIDE ORDER &amp; FOC'!B56,DATABASE!$F$3:$F$49)</f>
        <v>1.56</v>
      </c>
      <c r="M56" s="198">
        <f t="shared" ca="1" si="19"/>
        <v>7.8000000000000007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30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6</v>
      </c>
      <c r="E57" s="56">
        <f>D57*C57</f>
        <v>29.700000000000003</v>
      </c>
      <c r="F57" s="90"/>
      <c r="G57" s="196"/>
      <c r="H57" s="56"/>
      <c r="I57" s="89">
        <f>+D57-G57</f>
        <v>6</v>
      </c>
      <c r="J57" s="195">
        <f>+I57*C57</f>
        <v>29.700000000000003</v>
      </c>
      <c r="K57" s="146"/>
      <c r="L57" s="197">
        <f ca="1">SUMIF(DATABASE!$E$3:$E$65,'SIDE ORDER &amp; FOC'!B57,DATABASE!$F$3:$F$49)</f>
        <v>2.5</v>
      </c>
      <c r="M57" s="198">
        <f ca="1">+L57*I57</f>
        <v>15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6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4</v>
      </c>
      <c r="E58" s="56">
        <f t="shared" si="16"/>
        <v>19.8</v>
      </c>
      <c r="F58" s="90"/>
      <c r="G58" s="196"/>
      <c r="H58" s="56"/>
      <c r="I58" s="89">
        <f t="shared" si="17"/>
        <v>4</v>
      </c>
      <c r="J58" s="195">
        <f t="shared" si="18"/>
        <v>19.8</v>
      </c>
      <c r="K58" s="146"/>
      <c r="L58" s="197">
        <f ca="1">SUMIF(DATABASE!$E$3:$E$65,'SIDE ORDER &amp; FOC'!B58,DATABASE!$F$3:$F$49)</f>
        <v>2.5</v>
      </c>
      <c r="M58" s="198">
        <f t="shared" ca="1" si="19"/>
        <v>10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32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15</v>
      </c>
      <c r="E59" s="56">
        <f t="shared" si="16"/>
        <v>74.25</v>
      </c>
      <c r="F59" s="90"/>
      <c r="G59" s="196"/>
      <c r="H59" s="56"/>
      <c r="I59" s="89">
        <f t="shared" si="17"/>
        <v>15</v>
      </c>
      <c r="J59" s="195">
        <f t="shared" si="18"/>
        <v>74.25</v>
      </c>
      <c r="K59" s="146"/>
      <c r="L59" s="197">
        <f ca="1">SUMIF(DATABASE!$E$3:$E$65,'SIDE ORDER &amp; FOC'!B59,DATABASE!$F$3:$F$49)</f>
        <v>2.67</v>
      </c>
      <c r="M59" s="198">
        <f t="shared" ca="1" si="19"/>
        <v>40.049999999999997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60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10</v>
      </c>
      <c r="E60" s="56">
        <f>D60*C60</f>
        <v>69.5</v>
      </c>
      <c r="F60" s="90"/>
      <c r="G60" s="196"/>
      <c r="H60" s="56"/>
      <c r="I60" s="89">
        <f>+D60-G60</f>
        <v>10</v>
      </c>
      <c r="J60" s="195">
        <f>+I60*C60</f>
        <v>69.5</v>
      </c>
      <c r="K60" s="146"/>
      <c r="L60" s="197">
        <f ca="1">SUMIF(DATABASE!$E$3:$E$65,'SIDE ORDER &amp; FOC'!B60,DATABASE!$F$3:$F$49)</f>
        <v>1.24</v>
      </c>
      <c r="M60" s="198">
        <f ca="1">+L60*I60</f>
        <v>12.4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60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19</v>
      </c>
      <c r="E61" s="56">
        <f t="shared" si="16"/>
        <v>132.05000000000001</v>
      </c>
      <c r="F61" s="90"/>
      <c r="G61" s="196"/>
      <c r="H61" s="56"/>
      <c r="I61" s="89">
        <f t="shared" si="17"/>
        <v>19</v>
      </c>
      <c r="J61" s="195">
        <f t="shared" si="18"/>
        <v>132.05000000000001</v>
      </c>
      <c r="K61" s="146"/>
      <c r="L61" s="197">
        <f ca="1">SUMIF(DATABASE!$E$3:$E$65,'SIDE ORDER &amp; FOC'!B61,DATABASE!$F$3:$F$49)</f>
        <v>1.24</v>
      </c>
      <c r="M61" s="198">
        <f t="shared" ca="1" si="19"/>
        <v>23.56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152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29</v>
      </c>
      <c r="E62" s="56">
        <f t="shared" si="16"/>
        <v>201.55</v>
      </c>
      <c r="F62" s="90"/>
      <c r="G62" s="196"/>
      <c r="H62" s="56"/>
      <c r="I62" s="89">
        <f t="shared" si="17"/>
        <v>29</v>
      </c>
      <c r="J62" s="195">
        <f t="shared" si="18"/>
        <v>201.55</v>
      </c>
      <c r="K62" s="146"/>
      <c r="L62" s="197">
        <f ca="1">SUMIF(DATABASE!$E$3:$E$65,'SIDE ORDER &amp; FOC'!B62,DATABASE!$F$3:$F$49)</f>
        <v>3.97</v>
      </c>
      <c r="M62" s="198">
        <f t="shared" ca="1" si="19"/>
        <v>115.13000000000001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87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2</v>
      </c>
      <c r="E63" s="56">
        <f t="shared" si="16"/>
        <v>13.9</v>
      </c>
      <c r="F63" s="90"/>
      <c r="G63" s="196"/>
      <c r="H63" s="56"/>
      <c r="I63" s="89">
        <f t="shared" si="17"/>
        <v>2</v>
      </c>
      <c r="J63" s="195">
        <f t="shared" si="18"/>
        <v>13.9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4.3600000000000003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4</v>
      </c>
      <c r="E64" s="56">
        <f t="shared" si="16"/>
        <v>27.8</v>
      </c>
      <c r="F64" s="90"/>
      <c r="G64" s="196"/>
      <c r="H64" s="56"/>
      <c r="I64" s="89">
        <f t="shared" si="17"/>
        <v>4</v>
      </c>
      <c r="J64" s="195">
        <f t="shared" si="18"/>
        <v>27.8</v>
      </c>
      <c r="K64" s="146"/>
      <c r="L64" s="197">
        <f ca="1">SUMIF(DATABASE!$E$3:$E$65,'SIDE ORDER &amp; FOC'!B64,DATABASE!$F$3:$F$49)</f>
        <v>3.61</v>
      </c>
      <c r="M64" s="198">
        <f t="shared" ca="1" si="19"/>
        <v>14.44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28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6</v>
      </c>
      <c r="E71" s="56">
        <f>D71*C71</f>
        <v>101.39999999999999</v>
      </c>
      <c r="F71" s="90"/>
      <c r="G71" s="203"/>
      <c r="H71" s="56"/>
      <c r="I71" s="201">
        <f>+D71-G71</f>
        <v>6</v>
      </c>
      <c r="J71" s="195">
        <f>+I71*C71</f>
        <v>101.39999999999999</v>
      </c>
      <c r="K71" s="146"/>
      <c r="L71" s="197">
        <f ca="1">SUMIF(DATABASE!$E$3:$E$65,'SIDE ORDER &amp; FOC'!B71,DATABASE!$F$3:$F$49)</f>
        <v>4.5999999999999996</v>
      </c>
      <c r="M71" s="198">
        <f ca="1">+L71*I71</f>
        <v>27.599999999999998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48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36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48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0.72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2</v>
      </c>
      <c r="E75" s="56">
        <f>D75*C75</f>
        <v>25.8</v>
      </c>
      <c r="F75" s="90"/>
      <c r="G75" s="203"/>
      <c r="H75" s="56"/>
      <c r="I75" s="201">
        <f>+D75-G75</f>
        <v>2</v>
      </c>
      <c r="J75" s="195">
        <f>+I75*C75</f>
        <v>25.8</v>
      </c>
      <c r="K75" s="146"/>
      <c r="L75" s="197">
        <f ca="1">SUMIF(DATABASE!$E$3:$E$65,'SIDE ORDER &amp; FOC'!B75,DATABASE!$F$3:$F$49)</f>
        <v>4.5999999999999996</v>
      </c>
      <c r="M75" s="198">
        <f ca="1">+L75*I75</f>
        <v>9.1999999999999993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16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12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16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0.24</v>
      </c>
    </row>
    <row r="79" spans="1:19" s="117" customFormat="1" ht="33.75" hidden="1" customHeight="1" thickBot="1">
      <c r="A79" s="763" t="s">
        <v>36</v>
      </c>
      <c r="B79" s="764"/>
      <c r="C79" s="765"/>
      <c r="D79" s="73">
        <f>SUM(D11:D78)</f>
        <v>385</v>
      </c>
      <c r="E79" s="74">
        <f>SUM(E11:E78)</f>
        <v>3264.7000000000012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370</v>
      </c>
      <c r="J79" s="74">
        <f>SUM(J11:J78)</f>
        <v>3111.2000000000012</v>
      </c>
      <c r="K79" s="208"/>
      <c r="L79" s="209"/>
      <c r="M79" s="210">
        <f ca="1">SUM(M11:M78)</f>
        <v>1084.3799999999999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61"/>
      <c r="E85" s="761"/>
      <c r="F85" s="223"/>
      <c r="G85" s="761"/>
      <c r="H85" s="761"/>
      <c r="I85" s="761"/>
      <c r="J85" s="761"/>
      <c r="K85" s="582"/>
      <c r="L85" s="762"/>
      <c r="M85" s="762"/>
      <c r="N85" s="762"/>
      <c r="O85" s="762"/>
      <c r="Q85" s="766"/>
      <c r="R85" s="766"/>
      <c r="S85" s="766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59"/>
      <c r="B123" s="759"/>
      <c r="C123" s="759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60"/>
      <c r="K127" s="760"/>
      <c r="L127" s="760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60"/>
      <c r="K128" s="760"/>
      <c r="L128" s="760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93.16</v>
      </c>
    </row>
  </sheetData>
  <autoFilter ref="Q1:S159">
    <filterColumn colId="0">
      <filters>
        <filter val="CHICKEN CHOP (MARINATED)"/>
      </filters>
    </filterColumn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10</v>
      </c>
      <c r="E12" s="421">
        <f>+D12</f>
        <v>10</v>
      </c>
      <c r="F12" s="422"/>
      <c r="G12" s="135" t="s">
        <v>570</v>
      </c>
      <c r="H12" s="138">
        <v>55</v>
      </c>
      <c r="I12" s="139">
        <f t="shared" ref="I12:I25" si="0">+H12*E12</f>
        <v>550</v>
      </c>
      <c r="J12" s="58">
        <f t="shared" ref="J12:J25" si="1">+I12*C12</f>
        <v>5.94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3</v>
      </c>
      <c r="E14" s="421">
        <f t="shared" si="2"/>
        <v>3</v>
      </c>
      <c r="F14" s="422"/>
      <c r="G14" s="135" t="s">
        <v>64</v>
      </c>
      <c r="H14" s="138">
        <v>80</v>
      </c>
      <c r="I14" s="139">
        <f t="shared" si="0"/>
        <v>240</v>
      </c>
      <c r="J14" s="58">
        <f t="shared" si="1"/>
        <v>0.72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4</v>
      </c>
      <c r="E15" s="421">
        <f t="shared" si="2"/>
        <v>4</v>
      </c>
      <c r="F15" s="422"/>
      <c r="G15" s="424" t="s">
        <v>564</v>
      </c>
      <c r="H15" s="138">
        <v>65</v>
      </c>
      <c r="I15" s="139">
        <f t="shared" si="0"/>
        <v>260</v>
      </c>
      <c r="J15" s="58">
        <f t="shared" si="1"/>
        <v>1.534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26</v>
      </c>
      <c r="E16" s="421">
        <f t="shared" si="2"/>
        <v>26</v>
      </c>
      <c r="F16" s="422"/>
      <c r="G16" s="135" t="s">
        <v>574</v>
      </c>
      <c r="H16" s="138">
        <v>20</v>
      </c>
      <c r="I16" s="139">
        <f t="shared" si="0"/>
        <v>520</v>
      </c>
      <c r="J16" s="58">
        <f t="shared" si="1"/>
        <v>2.2533333333333334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16</v>
      </c>
      <c r="E18" s="421">
        <f t="shared" si="2"/>
        <v>16</v>
      </c>
      <c r="F18" s="422"/>
      <c r="G18" s="135" t="s">
        <v>577</v>
      </c>
      <c r="H18" s="138">
        <v>70</v>
      </c>
      <c r="I18" s="139">
        <f t="shared" si="0"/>
        <v>1120</v>
      </c>
      <c r="J18" s="58">
        <f t="shared" si="1"/>
        <v>7.056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1</v>
      </c>
      <c r="E19" s="421">
        <f t="shared" si="2"/>
        <v>1</v>
      </c>
      <c r="F19" s="422"/>
      <c r="G19" s="135" t="s">
        <v>561</v>
      </c>
      <c r="H19" s="138">
        <v>70</v>
      </c>
      <c r="I19" s="139">
        <f t="shared" si="0"/>
        <v>70</v>
      </c>
      <c r="J19" s="58">
        <f t="shared" si="1"/>
        <v>0.14000000000000001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3</v>
      </c>
      <c r="E20" s="421">
        <f t="shared" si="2"/>
        <v>3</v>
      </c>
      <c r="F20" s="422"/>
      <c r="G20" s="135" t="s">
        <v>63</v>
      </c>
      <c r="H20" s="138">
        <v>80</v>
      </c>
      <c r="I20" s="139">
        <f t="shared" si="0"/>
        <v>240</v>
      </c>
      <c r="J20" s="58">
        <f t="shared" si="1"/>
        <v>1.6319999999999999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2</v>
      </c>
      <c r="E21" s="421">
        <f t="shared" si="2"/>
        <v>2</v>
      </c>
      <c r="F21" s="422"/>
      <c r="G21" s="135" t="s">
        <v>567</v>
      </c>
      <c r="H21" s="138">
        <v>110</v>
      </c>
      <c r="I21" s="139">
        <f t="shared" si="0"/>
        <v>220</v>
      </c>
      <c r="J21" s="58">
        <f t="shared" si="1"/>
        <v>1.8150000000000002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1</v>
      </c>
      <c r="E22" s="421">
        <f t="shared" si="2"/>
        <v>1</v>
      </c>
      <c r="F22" s="422"/>
      <c r="G22" s="135" t="s">
        <v>560</v>
      </c>
      <c r="H22" s="138">
        <v>65</v>
      </c>
      <c r="I22" s="139">
        <f t="shared" si="0"/>
        <v>65</v>
      </c>
      <c r="J22" s="58">
        <f t="shared" si="1"/>
        <v>0.46184210526315789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5</v>
      </c>
      <c r="E23" s="421">
        <f t="shared" si="2"/>
        <v>5</v>
      </c>
      <c r="G23" s="135" t="s">
        <v>578</v>
      </c>
      <c r="H23" s="138">
        <v>20</v>
      </c>
      <c r="I23" s="139">
        <f t="shared" si="0"/>
        <v>100</v>
      </c>
      <c r="J23" s="58">
        <f t="shared" si="1"/>
        <v>0.35000000000000003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5</v>
      </c>
      <c r="E24" s="421">
        <f t="shared" si="2"/>
        <v>5</v>
      </c>
      <c r="G24" s="135" t="s">
        <v>572</v>
      </c>
      <c r="H24" s="138">
        <v>28</v>
      </c>
      <c r="I24" s="139">
        <f t="shared" si="0"/>
        <v>140</v>
      </c>
      <c r="J24" s="58">
        <f t="shared" si="1"/>
        <v>1.736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37</v>
      </c>
      <c r="E28" s="421">
        <f>+D28</f>
        <v>37</v>
      </c>
      <c r="F28" s="422"/>
      <c r="G28" s="424" t="s">
        <v>560</v>
      </c>
      <c r="H28" s="138">
        <v>75</v>
      </c>
      <c r="I28" s="139">
        <f>+H28*E28</f>
        <v>2775</v>
      </c>
      <c r="J28" s="58">
        <f t="shared" ref="J28:J60" si="4">+I28*C28</f>
        <v>19.717105263157894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26</v>
      </c>
      <c r="E29" s="421">
        <f t="shared" ref="E29:E92" si="5">+D29</f>
        <v>26</v>
      </c>
      <c r="F29" s="422"/>
      <c r="G29" s="425" t="s">
        <v>561</v>
      </c>
      <c r="H29" s="138">
        <v>80</v>
      </c>
      <c r="I29" s="139">
        <f t="shared" ref="I29:I62" si="6">+H29*E29</f>
        <v>2080</v>
      </c>
      <c r="J29" s="58">
        <f t="shared" si="4"/>
        <v>4.16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9</v>
      </c>
      <c r="E30" s="421">
        <f t="shared" si="5"/>
        <v>9</v>
      </c>
      <c r="F30" s="422"/>
      <c r="G30" s="424" t="s">
        <v>562</v>
      </c>
      <c r="H30" s="138">
        <v>180</v>
      </c>
      <c r="I30" s="139">
        <f t="shared" si="6"/>
        <v>1620</v>
      </c>
      <c r="J30" s="58">
        <f t="shared" si="4"/>
        <v>2.4300000000000002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9</v>
      </c>
      <c r="E31" s="421">
        <f t="shared" si="5"/>
        <v>9</v>
      </c>
      <c r="F31" s="422"/>
      <c r="G31" s="425" t="s">
        <v>563</v>
      </c>
      <c r="H31" s="138">
        <v>200</v>
      </c>
      <c r="I31" s="139">
        <f t="shared" si="6"/>
        <v>1800</v>
      </c>
      <c r="J31" s="58">
        <f t="shared" si="4"/>
        <v>3.42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73</v>
      </c>
      <c r="E32" s="421">
        <f t="shared" si="5"/>
        <v>73</v>
      </c>
      <c r="F32" s="422"/>
      <c r="G32" s="424" t="s">
        <v>564</v>
      </c>
      <c r="H32" s="138">
        <v>75</v>
      </c>
      <c r="I32" s="139">
        <f t="shared" si="6"/>
        <v>5475</v>
      </c>
      <c r="J32" s="58">
        <f t="shared" si="4"/>
        <v>32.302500000000002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27</v>
      </c>
      <c r="E33" s="421">
        <f t="shared" si="5"/>
        <v>27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19</v>
      </c>
      <c r="E34" s="421">
        <f t="shared" si="5"/>
        <v>19</v>
      </c>
      <c r="F34" s="422"/>
      <c r="G34" s="424" t="s">
        <v>565</v>
      </c>
      <c r="H34" s="138">
        <v>30</v>
      </c>
      <c r="I34" s="139">
        <f t="shared" si="6"/>
        <v>570</v>
      </c>
      <c r="J34" s="58">
        <f t="shared" si="4"/>
        <v>5.1870000000000003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9</v>
      </c>
      <c r="E35" s="421">
        <f t="shared" si="5"/>
        <v>9</v>
      </c>
      <c r="F35" s="422"/>
      <c r="G35" s="424" t="s">
        <v>565</v>
      </c>
      <c r="H35" s="138">
        <v>30</v>
      </c>
      <c r="I35" s="139">
        <f t="shared" si="6"/>
        <v>270</v>
      </c>
      <c r="J35" s="58">
        <f t="shared" si="4"/>
        <v>2.4570000000000003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12</v>
      </c>
      <c r="E36" s="421">
        <f t="shared" si="5"/>
        <v>12</v>
      </c>
      <c r="F36" s="422"/>
      <c r="G36" s="135" t="s">
        <v>566</v>
      </c>
      <c r="H36" s="138">
        <v>70</v>
      </c>
      <c r="I36" s="139">
        <f t="shared" si="6"/>
        <v>840</v>
      </c>
      <c r="J36" s="58">
        <f t="shared" si="4"/>
        <v>3.2759999999999998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10</v>
      </c>
      <c r="E37" s="421">
        <f t="shared" si="5"/>
        <v>10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6</v>
      </c>
      <c r="E38" s="421">
        <f t="shared" si="5"/>
        <v>6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11</v>
      </c>
      <c r="E39" s="421">
        <f t="shared" si="5"/>
        <v>11</v>
      </c>
      <c r="F39" s="422"/>
      <c r="G39" s="135" t="s">
        <v>567</v>
      </c>
      <c r="H39" s="138">
        <v>110</v>
      </c>
      <c r="I39" s="139">
        <f t="shared" si="6"/>
        <v>1210</v>
      </c>
      <c r="J39" s="58">
        <f t="shared" si="4"/>
        <v>8.9540000000000006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14</v>
      </c>
      <c r="E40" s="421">
        <f t="shared" si="5"/>
        <v>14</v>
      </c>
      <c r="F40" s="422"/>
      <c r="G40" s="424" t="s">
        <v>565</v>
      </c>
      <c r="H40" s="138">
        <v>30</v>
      </c>
      <c r="I40" s="139">
        <f t="shared" si="6"/>
        <v>420</v>
      </c>
      <c r="J40" s="58">
        <f t="shared" si="4"/>
        <v>3.8220000000000001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6</v>
      </c>
      <c r="E41" s="421">
        <f t="shared" si="5"/>
        <v>6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16</v>
      </c>
      <c r="E42" s="421">
        <f>+D42</f>
        <v>16</v>
      </c>
      <c r="F42" s="422"/>
      <c r="G42" s="135" t="s">
        <v>568</v>
      </c>
      <c r="H42" s="138">
        <v>25</v>
      </c>
      <c r="I42" s="139">
        <f t="shared" si="6"/>
        <v>400</v>
      </c>
      <c r="J42" s="58">
        <f t="shared" si="4"/>
        <v>0.6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80</v>
      </c>
      <c r="E43" s="421">
        <f t="shared" si="5"/>
        <v>80</v>
      </c>
      <c r="F43" s="422"/>
      <c r="G43" s="135" t="s">
        <v>64</v>
      </c>
      <c r="H43" s="138">
        <v>90</v>
      </c>
      <c r="I43" s="139">
        <f t="shared" si="6"/>
        <v>7200</v>
      </c>
      <c r="J43" s="58">
        <f t="shared" si="4"/>
        <v>21.6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13</v>
      </c>
      <c r="E44" s="421">
        <f t="shared" si="5"/>
        <v>13</v>
      </c>
      <c r="F44" s="422"/>
      <c r="G44" s="135" t="s">
        <v>569</v>
      </c>
      <c r="H44" s="138">
        <v>90</v>
      </c>
      <c r="I44" s="139">
        <f t="shared" si="6"/>
        <v>1170</v>
      </c>
      <c r="J44" s="58">
        <f t="shared" si="4"/>
        <v>3.8609999999999998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70</v>
      </c>
      <c r="E45" s="421">
        <f t="shared" si="5"/>
        <v>70</v>
      </c>
      <c r="F45" s="422"/>
      <c r="G45" s="135" t="s">
        <v>63</v>
      </c>
      <c r="H45" s="138">
        <v>90</v>
      </c>
      <c r="I45" s="139">
        <f t="shared" si="6"/>
        <v>6300</v>
      </c>
      <c r="J45" s="58">
        <f t="shared" si="4"/>
        <v>42.839999999999996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54</v>
      </c>
      <c r="E46" s="421">
        <f t="shared" si="5"/>
        <v>54</v>
      </c>
      <c r="F46" s="422"/>
      <c r="G46" s="135" t="s">
        <v>570</v>
      </c>
      <c r="H46" s="138">
        <v>30</v>
      </c>
      <c r="I46" s="139">
        <f t="shared" si="6"/>
        <v>1620</v>
      </c>
      <c r="J46" s="58">
        <f t="shared" si="4"/>
        <v>11.510526315789473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96</v>
      </c>
      <c r="E48" s="421">
        <f t="shared" si="5"/>
        <v>96</v>
      </c>
      <c r="F48" s="422"/>
      <c r="G48" s="135" t="s">
        <v>572</v>
      </c>
      <c r="H48" s="138">
        <v>30</v>
      </c>
      <c r="I48" s="139">
        <f t="shared" si="6"/>
        <v>2880</v>
      </c>
      <c r="J48" s="58">
        <f t="shared" si="4"/>
        <v>35.711999999999996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33</v>
      </c>
      <c r="E49" s="421">
        <f t="shared" si="5"/>
        <v>33</v>
      </c>
      <c r="F49" s="422"/>
      <c r="G49" s="135" t="s">
        <v>573</v>
      </c>
      <c r="H49" s="138">
        <v>150</v>
      </c>
      <c r="I49" s="139">
        <f t="shared" si="6"/>
        <v>4950</v>
      </c>
      <c r="J49" s="58">
        <f t="shared" si="4"/>
        <v>56.43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20</v>
      </c>
      <c r="E50" s="421">
        <f t="shared" si="5"/>
        <v>20</v>
      </c>
      <c r="F50" s="422"/>
      <c r="G50" s="135" t="s">
        <v>570</v>
      </c>
      <c r="H50" s="138">
        <v>65</v>
      </c>
      <c r="I50" s="139">
        <f t="shared" si="6"/>
        <v>1300</v>
      </c>
      <c r="J50" s="58">
        <f t="shared" si="4"/>
        <v>14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2</v>
      </c>
      <c r="E51" s="421">
        <f t="shared" si="5"/>
        <v>2</v>
      </c>
      <c r="F51" s="422"/>
      <c r="G51" s="135" t="s">
        <v>560</v>
      </c>
      <c r="H51" s="138">
        <v>38</v>
      </c>
      <c r="I51" s="139">
        <f t="shared" si="6"/>
        <v>76</v>
      </c>
      <c r="J51" s="58">
        <f t="shared" si="4"/>
        <v>0.54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6</v>
      </c>
      <c r="E52" s="421">
        <f t="shared" si="5"/>
        <v>6</v>
      </c>
      <c r="F52" s="422"/>
      <c r="G52" s="135" t="s">
        <v>574</v>
      </c>
      <c r="H52" s="138">
        <v>30</v>
      </c>
      <c r="I52" s="139">
        <f t="shared" si="6"/>
        <v>180</v>
      </c>
      <c r="J52" s="58">
        <f t="shared" si="4"/>
        <v>0.77999999999999992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3</v>
      </c>
      <c r="E53" s="421">
        <f t="shared" si="5"/>
        <v>3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1</v>
      </c>
      <c r="E54" s="421">
        <f t="shared" si="5"/>
        <v>1</v>
      </c>
      <c r="F54" s="422"/>
      <c r="G54" s="135" t="s">
        <v>574</v>
      </c>
      <c r="H54" s="138">
        <v>30</v>
      </c>
      <c r="I54" s="139">
        <f t="shared" si="6"/>
        <v>30</v>
      </c>
      <c r="J54" s="58">
        <f t="shared" si="4"/>
        <v>0.129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2</v>
      </c>
      <c r="E55" s="421">
        <f t="shared" si="5"/>
        <v>2</v>
      </c>
      <c r="F55" s="422"/>
      <c r="G55" s="135" t="s">
        <v>572</v>
      </c>
      <c r="H55" s="138">
        <v>38</v>
      </c>
      <c r="I55" s="139">
        <f t="shared" si="6"/>
        <v>76</v>
      </c>
      <c r="J55" s="58">
        <f t="shared" si="4"/>
        <v>0.94240000000000002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5</v>
      </c>
      <c r="E56" s="421">
        <f>+D56</f>
        <v>5</v>
      </c>
      <c r="F56" s="422"/>
      <c r="G56" s="135" t="s">
        <v>572</v>
      </c>
      <c r="H56" s="138">
        <v>30</v>
      </c>
      <c r="I56" s="139">
        <f t="shared" si="6"/>
        <v>150</v>
      </c>
      <c r="J56" s="58">
        <f t="shared" si="4"/>
        <v>1.8599999999999999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2</v>
      </c>
      <c r="E57" s="421">
        <f t="shared" si="5"/>
        <v>2</v>
      </c>
      <c r="F57" s="422"/>
      <c r="G57" s="135" t="s">
        <v>574</v>
      </c>
      <c r="H57" s="138">
        <v>30</v>
      </c>
      <c r="I57" s="139">
        <f t="shared" si="6"/>
        <v>60</v>
      </c>
      <c r="J57" s="58">
        <f t="shared" si="4"/>
        <v>0.64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1</v>
      </c>
      <c r="E58" s="421">
        <f t="shared" si="5"/>
        <v>1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11</v>
      </c>
      <c r="E59" s="421">
        <f t="shared" si="5"/>
        <v>11</v>
      </c>
      <c r="F59" s="422"/>
      <c r="G59" s="135" t="s">
        <v>574</v>
      </c>
      <c r="H59" s="138">
        <v>30</v>
      </c>
      <c r="I59" s="139">
        <f t="shared" si="6"/>
        <v>330</v>
      </c>
      <c r="J59" s="58">
        <f t="shared" si="4"/>
        <v>2.2000000000000002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14</v>
      </c>
      <c r="E60" s="421">
        <f t="shared" si="5"/>
        <v>14</v>
      </c>
      <c r="F60" s="422"/>
      <c r="G60" s="135" t="s">
        <v>560</v>
      </c>
      <c r="H60" s="138">
        <v>38</v>
      </c>
      <c r="I60" s="139">
        <f t="shared" si="6"/>
        <v>532</v>
      </c>
      <c r="J60" s="58">
        <f t="shared" si="4"/>
        <v>3.5466666666666669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1</v>
      </c>
      <c r="E61" s="421">
        <f t="shared" si="5"/>
        <v>1</v>
      </c>
      <c r="F61" s="422"/>
      <c r="G61" s="135" t="s">
        <v>565</v>
      </c>
      <c r="H61" s="138">
        <v>30</v>
      </c>
      <c r="I61" s="139">
        <f t="shared" si="6"/>
        <v>30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8</v>
      </c>
      <c r="E62" s="421">
        <f t="shared" si="5"/>
        <v>8</v>
      </c>
      <c r="F62" s="422"/>
      <c r="G62" s="135" t="s">
        <v>560</v>
      </c>
      <c r="H62" s="138">
        <v>38</v>
      </c>
      <c r="I62" s="139">
        <f t="shared" si="6"/>
        <v>304</v>
      </c>
      <c r="J62" s="58">
        <f>+I62*C62</f>
        <v>2.0266666666666668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18</v>
      </c>
      <c r="E65" s="421">
        <f t="shared" si="5"/>
        <v>18</v>
      </c>
      <c r="F65" s="422"/>
      <c r="G65" s="424" t="s">
        <v>560</v>
      </c>
      <c r="H65" s="138">
        <v>75</v>
      </c>
      <c r="I65" s="139">
        <f>+H65*E65</f>
        <v>1350</v>
      </c>
      <c r="J65" s="58">
        <f t="shared" ref="J65:J97" si="8">+I65*C65</f>
        <v>9.5921052631578956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12</v>
      </c>
      <c r="E66" s="421">
        <f t="shared" si="5"/>
        <v>12</v>
      </c>
      <c r="F66" s="422"/>
      <c r="G66" s="425" t="s">
        <v>561</v>
      </c>
      <c r="H66" s="138">
        <v>80</v>
      </c>
      <c r="I66" s="139">
        <f t="shared" ref="I66:I99" si="9">+H66*E66</f>
        <v>960</v>
      </c>
      <c r="J66" s="58">
        <f t="shared" si="8"/>
        <v>1.92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7</v>
      </c>
      <c r="E67" s="421">
        <f t="shared" si="5"/>
        <v>7</v>
      </c>
      <c r="F67" s="422"/>
      <c r="G67" s="424" t="s">
        <v>562</v>
      </c>
      <c r="H67" s="138">
        <v>180</v>
      </c>
      <c r="I67" s="139">
        <f t="shared" si="9"/>
        <v>1260</v>
      </c>
      <c r="J67" s="58">
        <f t="shared" si="8"/>
        <v>1.8900000000000001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7</v>
      </c>
      <c r="E68" s="421">
        <f t="shared" si="5"/>
        <v>7</v>
      </c>
      <c r="F68" s="422"/>
      <c r="G68" s="425" t="s">
        <v>563</v>
      </c>
      <c r="H68" s="138">
        <v>200</v>
      </c>
      <c r="I68" s="139">
        <f t="shared" si="9"/>
        <v>1400</v>
      </c>
      <c r="J68" s="58">
        <f t="shared" si="8"/>
        <v>2.66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32</v>
      </c>
      <c r="E69" s="421">
        <f t="shared" si="5"/>
        <v>32</v>
      </c>
      <c r="F69" s="422"/>
      <c r="G69" s="424" t="s">
        <v>564</v>
      </c>
      <c r="H69" s="138">
        <v>75</v>
      </c>
      <c r="I69" s="139">
        <f t="shared" si="9"/>
        <v>2400</v>
      </c>
      <c r="J69" s="58">
        <f t="shared" si="8"/>
        <v>14.16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14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8</v>
      </c>
      <c r="E71" s="421">
        <f t="shared" si="5"/>
        <v>8</v>
      </c>
      <c r="F71" s="422"/>
      <c r="G71" s="424" t="s">
        <v>565</v>
      </c>
      <c r="H71" s="138">
        <v>30</v>
      </c>
      <c r="I71" s="139">
        <f t="shared" si="9"/>
        <v>240</v>
      </c>
      <c r="J71" s="58">
        <f t="shared" si="8"/>
        <v>2.1840000000000002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1</v>
      </c>
      <c r="E72" s="421">
        <f t="shared" si="5"/>
        <v>1</v>
      </c>
      <c r="F72" s="422"/>
      <c r="G72" s="424" t="s">
        <v>565</v>
      </c>
      <c r="H72" s="138">
        <v>30</v>
      </c>
      <c r="I72" s="139">
        <f t="shared" si="9"/>
        <v>30</v>
      </c>
      <c r="J72" s="58">
        <f t="shared" si="8"/>
        <v>0.27300000000000002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1</v>
      </c>
      <c r="E73" s="421">
        <f t="shared" si="5"/>
        <v>1</v>
      </c>
      <c r="F73" s="422"/>
      <c r="G73" s="135" t="s">
        <v>566</v>
      </c>
      <c r="H73" s="138">
        <v>70</v>
      </c>
      <c r="I73" s="139">
        <f t="shared" si="9"/>
        <v>70</v>
      </c>
      <c r="J73" s="58">
        <f t="shared" si="8"/>
        <v>0.27299999999999996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7</v>
      </c>
      <c r="E74" s="421">
        <f t="shared" si="5"/>
        <v>7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2</v>
      </c>
      <c r="E76" s="421">
        <f t="shared" si="5"/>
        <v>2</v>
      </c>
      <c r="F76" s="422"/>
      <c r="G76" s="135" t="s">
        <v>567</v>
      </c>
      <c r="H76" s="138">
        <v>110</v>
      </c>
      <c r="I76" s="139">
        <f t="shared" si="9"/>
        <v>220</v>
      </c>
      <c r="J76" s="58">
        <f t="shared" si="8"/>
        <v>1.6280000000000001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13</v>
      </c>
      <c r="E77" s="421">
        <f t="shared" si="5"/>
        <v>13</v>
      </c>
      <c r="F77" s="422"/>
      <c r="G77" s="424" t="s">
        <v>565</v>
      </c>
      <c r="H77" s="138">
        <v>30</v>
      </c>
      <c r="I77" s="139">
        <f t="shared" si="9"/>
        <v>390</v>
      </c>
      <c r="J77" s="58">
        <f t="shared" si="8"/>
        <v>3.5490000000000004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2</v>
      </c>
      <c r="E78" s="421">
        <f t="shared" si="5"/>
        <v>2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4</v>
      </c>
      <c r="E79" s="421">
        <f t="shared" si="5"/>
        <v>4</v>
      </c>
      <c r="F79" s="422"/>
      <c r="G79" s="135" t="s">
        <v>568</v>
      </c>
      <c r="H79" s="138">
        <v>25</v>
      </c>
      <c r="I79" s="139">
        <f t="shared" si="9"/>
        <v>100</v>
      </c>
      <c r="J79" s="58">
        <f t="shared" si="8"/>
        <v>0.15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15</v>
      </c>
      <c r="E80" s="421">
        <f t="shared" si="5"/>
        <v>15</v>
      </c>
      <c r="F80" s="422"/>
      <c r="G80" s="135" t="s">
        <v>64</v>
      </c>
      <c r="H80" s="138">
        <v>90</v>
      </c>
      <c r="I80" s="139">
        <f t="shared" si="9"/>
        <v>1350</v>
      </c>
      <c r="J80" s="58">
        <f t="shared" si="8"/>
        <v>4.05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2</v>
      </c>
      <c r="E81" s="421">
        <f t="shared" si="5"/>
        <v>2</v>
      </c>
      <c r="F81" s="422"/>
      <c r="G81" s="135" t="s">
        <v>569</v>
      </c>
      <c r="H81" s="138">
        <v>90</v>
      </c>
      <c r="I81" s="139">
        <f t="shared" si="9"/>
        <v>180</v>
      </c>
      <c r="J81" s="58">
        <f t="shared" si="8"/>
        <v>0.59399999999999997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8</v>
      </c>
      <c r="E82" s="421">
        <f t="shared" si="5"/>
        <v>8</v>
      </c>
      <c r="F82" s="422"/>
      <c r="G82" s="135" t="s">
        <v>63</v>
      </c>
      <c r="H82" s="138">
        <v>90</v>
      </c>
      <c r="I82" s="139">
        <f t="shared" si="9"/>
        <v>720</v>
      </c>
      <c r="J82" s="58">
        <f t="shared" si="8"/>
        <v>4.8959999999999999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11</v>
      </c>
      <c r="E83" s="421">
        <f t="shared" si="5"/>
        <v>11</v>
      </c>
      <c r="F83" s="422"/>
      <c r="G83" s="135" t="s">
        <v>570</v>
      </c>
      <c r="H83" s="138">
        <v>30</v>
      </c>
      <c r="I83" s="139">
        <f t="shared" si="9"/>
        <v>330</v>
      </c>
      <c r="J83" s="58">
        <f t="shared" si="8"/>
        <v>2.344736842105263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15</v>
      </c>
      <c r="E85" s="421">
        <f t="shared" si="5"/>
        <v>15</v>
      </c>
      <c r="F85" s="422"/>
      <c r="G85" s="135" t="s">
        <v>572</v>
      </c>
      <c r="H85" s="138">
        <v>30</v>
      </c>
      <c r="I85" s="139">
        <f t="shared" si="9"/>
        <v>450</v>
      </c>
      <c r="J85" s="58">
        <f t="shared" si="8"/>
        <v>5.58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7</v>
      </c>
      <c r="E86" s="421">
        <f t="shared" si="5"/>
        <v>7</v>
      </c>
      <c r="F86" s="422"/>
      <c r="G86" s="135" t="s">
        <v>573</v>
      </c>
      <c r="H86" s="138">
        <v>150</v>
      </c>
      <c r="I86" s="139">
        <f t="shared" si="9"/>
        <v>1050</v>
      </c>
      <c r="J86" s="58">
        <f t="shared" si="8"/>
        <v>11.97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3</v>
      </c>
      <c r="E87" s="421">
        <f t="shared" si="5"/>
        <v>3</v>
      </c>
      <c r="F87" s="422"/>
      <c r="G87" s="135" t="s">
        <v>570</v>
      </c>
      <c r="H87" s="138">
        <v>65</v>
      </c>
      <c r="I87" s="139">
        <f t="shared" si="9"/>
        <v>195</v>
      </c>
      <c r="J87" s="58">
        <f t="shared" si="8"/>
        <v>2.1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8</v>
      </c>
      <c r="E89" s="421">
        <f t="shared" si="5"/>
        <v>8</v>
      </c>
      <c r="F89" s="422"/>
      <c r="G89" s="135" t="s">
        <v>574</v>
      </c>
      <c r="H89" s="138">
        <v>30</v>
      </c>
      <c r="I89" s="139">
        <f t="shared" si="9"/>
        <v>240</v>
      </c>
      <c r="J89" s="58">
        <f t="shared" si="8"/>
        <v>1.04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2</v>
      </c>
      <c r="E90" s="421">
        <f t="shared" si="5"/>
        <v>2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1</v>
      </c>
      <c r="E91" s="421">
        <f t="shared" si="5"/>
        <v>1</v>
      </c>
      <c r="F91" s="422"/>
      <c r="G91" s="135" t="s">
        <v>574</v>
      </c>
      <c r="H91" s="138">
        <v>30</v>
      </c>
      <c r="I91" s="139">
        <f t="shared" si="9"/>
        <v>30</v>
      </c>
      <c r="J91" s="58">
        <f t="shared" si="8"/>
        <v>0.129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3</v>
      </c>
      <c r="E93" s="421">
        <f t="shared" ref="E93:E100" si="11">+D93</f>
        <v>3</v>
      </c>
      <c r="F93" s="422"/>
      <c r="G93" s="135" t="s">
        <v>572</v>
      </c>
      <c r="H93" s="138">
        <v>30</v>
      </c>
      <c r="I93" s="139">
        <f t="shared" si="9"/>
        <v>90</v>
      </c>
      <c r="J93" s="58">
        <f t="shared" si="8"/>
        <v>1.1159999999999999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5</v>
      </c>
      <c r="E94" s="421">
        <f t="shared" si="11"/>
        <v>5</v>
      </c>
      <c r="F94" s="422"/>
      <c r="G94" s="135" t="s">
        <v>574</v>
      </c>
      <c r="H94" s="138">
        <v>30</v>
      </c>
      <c r="I94" s="139">
        <f t="shared" si="9"/>
        <v>150</v>
      </c>
      <c r="J94" s="58">
        <f t="shared" si="8"/>
        <v>1.5999999999999999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2</v>
      </c>
      <c r="E95" s="421">
        <f t="shared" si="11"/>
        <v>2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2</v>
      </c>
      <c r="E96" s="421">
        <f t="shared" si="11"/>
        <v>2</v>
      </c>
      <c r="F96" s="422"/>
      <c r="G96" s="135" t="s">
        <v>574</v>
      </c>
      <c r="H96" s="138">
        <v>30</v>
      </c>
      <c r="I96" s="139">
        <f t="shared" si="9"/>
        <v>60</v>
      </c>
      <c r="J96" s="58">
        <f t="shared" si="8"/>
        <v>0.4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6</v>
      </c>
      <c r="E97" s="421">
        <f t="shared" si="11"/>
        <v>6</v>
      </c>
      <c r="F97" s="422"/>
      <c r="G97" s="135" t="s">
        <v>560</v>
      </c>
      <c r="H97" s="138">
        <v>38</v>
      </c>
      <c r="I97" s="139">
        <f t="shared" si="9"/>
        <v>228</v>
      </c>
      <c r="J97" s="58">
        <f t="shared" si="8"/>
        <v>1.52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1</v>
      </c>
      <c r="E98" s="421">
        <f t="shared" si="11"/>
        <v>1</v>
      </c>
      <c r="F98" s="422"/>
      <c r="G98" s="135" t="s">
        <v>565</v>
      </c>
      <c r="H98" s="138">
        <v>30</v>
      </c>
      <c r="I98" s="139">
        <f t="shared" si="9"/>
        <v>30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3" t="s">
        <v>356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2">
        <v>1</v>
      </c>
      <c r="E7" s="782"/>
      <c r="F7" s="782">
        <f>+D7+1</f>
        <v>2</v>
      </c>
      <c r="G7" s="782"/>
      <c r="H7" s="782">
        <f>+F7+1</f>
        <v>3</v>
      </c>
      <c r="I7" s="782"/>
      <c r="J7" s="782">
        <f>+H7+1</f>
        <v>4</v>
      </c>
      <c r="K7" s="782"/>
      <c r="L7" s="782">
        <f>+J7+1</f>
        <v>5</v>
      </c>
      <c r="M7" s="782"/>
      <c r="N7" s="782">
        <f>+L7+1</f>
        <v>6</v>
      </c>
      <c r="O7" s="782"/>
      <c r="P7" s="782">
        <f>+N7+1</f>
        <v>7</v>
      </c>
      <c r="Q7" s="782"/>
      <c r="R7" s="782">
        <f>+P7+1</f>
        <v>8</v>
      </c>
      <c r="S7" s="782"/>
      <c r="T7" s="782">
        <f>+R7+1</f>
        <v>9</v>
      </c>
      <c r="U7" s="782"/>
      <c r="V7" s="782">
        <f>+T7+1</f>
        <v>10</v>
      </c>
      <c r="W7" s="782"/>
      <c r="X7" s="782">
        <f>+V7+1</f>
        <v>11</v>
      </c>
      <c r="Y7" s="782"/>
      <c r="Z7" s="782">
        <f>+X7+1</f>
        <v>12</v>
      </c>
      <c r="AA7" s="782"/>
      <c r="AB7" s="782">
        <f>+Z7+1</f>
        <v>13</v>
      </c>
      <c r="AC7" s="782"/>
      <c r="AD7" s="782">
        <f>+AB7+1</f>
        <v>14</v>
      </c>
      <c r="AE7" s="782"/>
      <c r="AF7" s="782">
        <f>+AD7+1</f>
        <v>15</v>
      </c>
      <c r="AG7" s="782"/>
      <c r="AH7" s="782">
        <f>+AF7+1</f>
        <v>16</v>
      </c>
      <c r="AI7" s="782"/>
      <c r="AJ7" s="782">
        <f>+AH7+1</f>
        <v>17</v>
      </c>
      <c r="AK7" s="782"/>
      <c r="AL7" s="782">
        <f>+AJ7+1</f>
        <v>18</v>
      </c>
      <c r="AM7" s="782"/>
      <c r="AN7" s="782">
        <f>+AL7+1</f>
        <v>19</v>
      </c>
      <c r="AO7" s="782"/>
      <c r="AP7" s="782">
        <f>+AN7+1</f>
        <v>20</v>
      </c>
      <c r="AQ7" s="782"/>
      <c r="AR7" s="782">
        <f>+AP7+1</f>
        <v>21</v>
      </c>
      <c r="AS7" s="782"/>
      <c r="AT7" s="782">
        <f>+AR7+1</f>
        <v>22</v>
      </c>
      <c r="AU7" s="782"/>
      <c r="AV7" s="782">
        <f>+AT7+1</f>
        <v>23</v>
      </c>
      <c r="AW7" s="782"/>
      <c r="AX7" s="782">
        <f>+AV7+1</f>
        <v>24</v>
      </c>
      <c r="AY7" s="782"/>
      <c r="AZ7" s="782">
        <f>+AX7+1</f>
        <v>25</v>
      </c>
      <c r="BA7" s="782"/>
      <c r="BB7" s="782">
        <f>+AZ7+1</f>
        <v>26</v>
      </c>
      <c r="BC7" s="782"/>
      <c r="BD7" s="782">
        <f>+BB7+1</f>
        <v>27</v>
      </c>
      <c r="BE7" s="782"/>
      <c r="BF7" s="782">
        <f>+BD7+1</f>
        <v>28</v>
      </c>
      <c r="BG7" s="782"/>
      <c r="BH7" s="782">
        <f>+BF7+1</f>
        <v>29</v>
      </c>
      <c r="BI7" s="782"/>
      <c r="BJ7" s="782">
        <f>+BH7+1</f>
        <v>30</v>
      </c>
      <c r="BK7" s="782"/>
      <c r="BL7" s="782">
        <f>+BJ7+1</f>
        <v>31</v>
      </c>
      <c r="BM7" s="782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2013-11-18T10:05:58Z</dcterms:modified>
</cp:coreProperties>
</file>