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A436"/>
  <c r="A756"/>
  <c r="A1014"/>
  <c r="A863"/>
  <c r="A635"/>
  <c r="A549"/>
  <c r="A838"/>
  <c r="A276"/>
  <c r="A377"/>
  <c r="A427"/>
  <c r="A344"/>
  <c r="A321"/>
  <c r="A230"/>
  <c r="A685"/>
  <c r="A654"/>
  <c r="A865"/>
  <c r="A852"/>
  <c r="A408"/>
  <c r="A985"/>
  <c r="A487"/>
  <c r="A606"/>
  <c r="A602"/>
  <c r="A455"/>
  <c r="A516"/>
  <c r="A221"/>
  <c r="A346"/>
  <c r="A952"/>
  <c r="A257"/>
  <c r="A435"/>
  <c r="A212"/>
  <c r="A547"/>
  <c r="A506"/>
  <c r="A737"/>
  <c r="A561"/>
  <c r="A722"/>
  <c r="A630"/>
  <c r="A453"/>
  <c r="A403"/>
  <c r="A360"/>
  <c r="A507"/>
  <c r="A369"/>
  <c r="A933"/>
  <c r="A810"/>
  <c r="A638"/>
  <c r="A445"/>
  <c r="A601"/>
  <c r="A784"/>
  <c r="A623"/>
  <c r="A619"/>
  <c r="A529"/>
  <c r="A782"/>
  <c r="A890"/>
  <c r="A482"/>
  <c r="A485"/>
  <c r="A759"/>
  <c r="A339"/>
  <c r="A946"/>
  <c r="A941"/>
  <c r="A267"/>
  <c r="A955"/>
  <c r="A986"/>
  <c r="A607"/>
  <c r="A587"/>
  <c r="A761"/>
  <c r="A298"/>
  <c r="A751"/>
  <c r="A940"/>
  <c r="A574"/>
  <c r="A246"/>
  <c r="A215"/>
  <c r="A878"/>
  <c r="A717"/>
  <c r="A600"/>
  <c r="A644"/>
  <c r="A1013"/>
  <c r="A534"/>
  <c r="A351"/>
  <c r="A624"/>
  <c r="A629"/>
  <c r="A772"/>
  <c r="A794"/>
  <c r="A275"/>
  <c r="A575"/>
  <c r="A420"/>
  <c r="A603"/>
  <c r="A763"/>
  <c r="A974"/>
  <c r="A557"/>
  <c r="A255"/>
  <c r="A443"/>
  <c r="A953"/>
  <c r="A678"/>
  <c r="A343"/>
  <c r="A239"/>
  <c r="A791"/>
  <c r="A590"/>
  <c r="A811"/>
  <c r="A806"/>
  <c r="A285"/>
  <c r="A610"/>
  <c r="A866"/>
  <c r="A1004"/>
  <c r="A853"/>
  <c r="A744"/>
  <c r="A731"/>
  <c r="A880"/>
  <c r="A701"/>
  <c r="A324"/>
  <c r="A513"/>
  <c r="A792"/>
  <c r="A509"/>
  <c r="A786"/>
  <c r="A580"/>
  <c r="A289"/>
  <c r="A340"/>
  <c r="A250"/>
  <c r="A979"/>
  <c r="A302"/>
  <c r="A625"/>
  <c r="A877"/>
  <c r="A621"/>
  <c r="A234"/>
  <c r="A440"/>
  <c r="A856"/>
  <c r="A883"/>
  <c r="A879"/>
  <c r="A508"/>
  <c r="A816"/>
  <c r="A860"/>
  <c r="A954"/>
  <c r="A365"/>
  <c r="A773"/>
  <c r="A518"/>
  <c r="A468"/>
  <c r="A494"/>
  <c r="A400"/>
  <c r="A383"/>
  <c r="A504"/>
  <c r="A874"/>
  <c r="A823"/>
  <c r="A726"/>
  <c r="A359"/>
  <c r="A903"/>
  <c r="A396"/>
  <c r="A578"/>
  <c r="A764"/>
  <c r="A539"/>
  <c r="A368"/>
  <c r="A888"/>
  <c r="A643"/>
  <c r="A850"/>
  <c r="A787"/>
  <c r="A805"/>
  <c r="A615"/>
  <c r="A859"/>
  <c r="A512"/>
  <c r="A325"/>
  <c r="A851"/>
  <c r="A576"/>
  <c r="A214"/>
  <c r="A976"/>
  <c r="A636"/>
  <c r="A833"/>
  <c r="A1008"/>
  <c r="A664"/>
  <c r="A372"/>
  <c r="A626"/>
  <c r="A314"/>
  <c r="A667"/>
  <c r="A752"/>
  <c r="A923"/>
  <c r="A899"/>
  <c r="A663"/>
  <c r="A723"/>
  <c r="A262"/>
  <c r="A594"/>
  <c r="A347"/>
  <c r="A433"/>
  <c r="A734"/>
  <c r="A673"/>
  <c r="A585"/>
  <c r="A966"/>
  <c r="A680"/>
  <c r="A540"/>
  <c r="A679"/>
  <c r="A520"/>
  <c r="A951"/>
  <c r="A790"/>
  <c r="A297"/>
  <c r="A247"/>
  <c r="A323"/>
  <c r="A633"/>
  <c r="A425"/>
  <c r="A328"/>
  <c r="A308"/>
  <c r="A390"/>
  <c r="A830"/>
  <c r="A510"/>
  <c r="A870"/>
  <c r="A947"/>
  <c r="A962"/>
  <c r="A1017"/>
  <c r="A928"/>
  <c r="A429"/>
  <c r="A872"/>
  <c r="A660"/>
  <c r="A226"/>
  <c r="A957"/>
  <c r="A817"/>
  <c r="A222"/>
  <c r="A216"/>
  <c r="A891"/>
  <c r="A317"/>
  <c r="A649"/>
  <c r="A362"/>
  <c r="A456"/>
  <c r="A385"/>
  <c r="A808"/>
  <c r="A431"/>
  <c r="A348"/>
  <c r="A374"/>
  <c r="A225"/>
  <c r="A894"/>
  <c r="A739"/>
  <c r="A327"/>
  <c r="A413"/>
  <c r="A862"/>
  <c r="A831"/>
  <c r="A387"/>
  <c r="A905"/>
  <c r="A572"/>
  <c r="A710"/>
  <c r="A666"/>
  <c r="A822"/>
  <c r="A845"/>
  <c r="A268"/>
  <c r="A537"/>
  <c r="A864"/>
  <c r="A524"/>
  <c r="A471"/>
  <c r="A994"/>
  <c r="A573"/>
  <c r="A517"/>
  <c r="A948"/>
  <c r="A929"/>
  <c r="A628"/>
  <c r="A998"/>
  <c r="A778"/>
  <c r="A640"/>
  <c r="A240"/>
  <c r="A538"/>
  <c r="A531"/>
  <c r="A515"/>
  <c r="A278"/>
  <c r="A544"/>
  <c r="A832"/>
  <c r="A971"/>
  <c r="A617"/>
  <c r="A637"/>
  <c r="A990"/>
  <c r="A720"/>
  <c r="A901"/>
  <c r="A924"/>
  <c r="A997"/>
  <c r="A741"/>
  <c r="A662"/>
  <c r="A493"/>
  <c r="A857"/>
  <c r="A421"/>
  <c r="A749"/>
  <c r="A519"/>
  <c r="A648"/>
  <c r="A249"/>
  <c r="A993"/>
  <c r="A814"/>
  <c r="A218"/>
  <c r="A554"/>
  <c r="A1007"/>
  <c r="A380"/>
  <c r="A462"/>
  <c r="A747"/>
  <c r="A681"/>
  <c r="A472"/>
  <c r="A467"/>
  <c r="A309"/>
  <c r="A464"/>
  <c r="A550"/>
  <c r="A765"/>
  <c r="A724"/>
  <c r="A454"/>
  <c r="A758"/>
  <c r="A670"/>
  <c r="A280"/>
  <c r="A689"/>
  <c r="A430"/>
  <c r="A614"/>
  <c r="A409"/>
  <c r="A599"/>
  <c r="A500"/>
  <c r="A439"/>
  <c r="A854"/>
  <c r="A840"/>
  <c r="A312"/>
  <c r="A959"/>
  <c r="A613"/>
  <c r="A418"/>
  <c r="A1011"/>
  <c r="A286"/>
  <c r="A622"/>
  <c r="A735"/>
  <c r="A884"/>
  <c r="A381"/>
  <c r="A713"/>
  <c r="A755"/>
  <c r="A639"/>
  <c r="A835"/>
  <c r="A394"/>
  <c r="A803"/>
  <c r="A235"/>
  <c r="A804"/>
  <c r="A548"/>
  <c r="A584"/>
  <c r="A546"/>
  <c r="A1005"/>
  <c r="A612"/>
  <c r="A812"/>
  <c r="A342"/>
  <c r="A514"/>
  <c r="A299"/>
  <c r="A410"/>
  <c r="A981"/>
  <c r="A592"/>
  <c r="A273"/>
  <c r="A307"/>
  <c r="A389"/>
  <c r="A728"/>
  <c r="A721"/>
  <c r="A382"/>
  <c r="A650"/>
  <c r="A969"/>
  <c r="A552"/>
  <c r="A715"/>
  <c r="A1000"/>
  <c r="A657"/>
  <c r="A542"/>
  <c r="A916"/>
  <c r="A259"/>
  <c r="A281"/>
  <c r="A719"/>
  <c r="A991"/>
  <c r="A964"/>
  <c r="A290"/>
  <c r="A871"/>
  <c r="A288"/>
  <c r="A775"/>
  <c r="A375"/>
  <c r="A345"/>
  <c r="A596"/>
  <c r="A995"/>
  <c r="A732"/>
  <c r="A996"/>
  <c r="A661"/>
  <c r="A521"/>
  <c r="A855"/>
  <c r="A595"/>
  <c r="A716"/>
  <c r="A652"/>
  <c r="A745"/>
  <c r="A282"/>
  <c r="A1006"/>
  <c r="A432"/>
  <c r="A310"/>
  <c r="A702"/>
  <c r="A983"/>
  <c r="A930"/>
  <c r="A760"/>
  <c r="A292"/>
  <c r="A562"/>
  <c r="A659"/>
  <c r="A457"/>
  <c r="A968"/>
  <c r="A956"/>
  <c r="A611"/>
  <c r="A932"/>
  <c r="A370"/>
  <c r="A398"/>
  <c r="A785"/>
  <c r="A555"/>
  <c r="A541"/>
  <c r="A300"/>
  <c r="A581"/>
  <c r="A938"/>
  <c r="A984"/>
  <c r="A658"/>
  <c r="A632"/>
  <c r="A742"/>
  <c r="A296"/>
  <c r="A536"/>
  <c r="A558"/>
  <c r="A727"/>
  <c r="A797"/>
  <c r="A1012"/>
  <c r="A543"/>
  <c r="A799"/>
  <c r="A711"/>
  <c r="A898"/>
  <c r="A712"/>
  <c r="A490"/>
  <c r="A674"/>
  <c r="A950"/>
  <c r="A939"/>
  <c r="A481"/>
  <c r="A781"/>
  <c r="A907"/>
  <c r="A999"/>
  <c r="A958"/>
  <c r="A243"/>
  <c r="A350"/>
  <c r="A560"/>
  <c r="A352"/>
  <c r="A828"/>
  <c r="A448"/>
  <c r="A960"/>
  <c r="A987"/>
  <c r="A904"/>
  <c r="A736"/>
  <c r="A232"/>
  <c r="A567"/>
  <c r="A769"/>
  <c r="A563"/>
  <c r="A922"/>
  <c r="A496"/>
  <c r="A698"/>
  <c r="A565"/>
  <c r="A477"/>
  <c r="A236"/>
  <c r="A699"/>
  <c r="A271"/>
  <c r="A807"/>
  <c r="A656"/>
  <c r="A228"/>
  <c r="A428"/>
  <c r="A725"/>
  <c r="A927"/>
  <c r="A318"/>
  <c r="A770"/>
  <c r="A334"/>
  <c r="A269"/>
  <c r="A918"/>
  <c r="A687"/>
  <c r="A401"/>
  <c r="A313"/>
  <c r="A530"/>
  <c r="A256"/>
  <c r="A834"/>
  <c r="A708"/>
  <c r="A491"/>
  <c r="A511"/>
  <c r="A463"/>
  <c r="A709"/>
  <c r="A523"/>
  <c r="A404"/>
  <c r="A771"/>
  <c r="A393"/>
  <c r="A354"/>
  <c r="A591"/>
  <c r="A609"/>
  <c r="A252"/>
  <c r="A373"/>
  <c r="A411"/>
  <c r="A414"/>
  <c r="A486"/>
  <c r="A973"/>
  <c r="A358"/>
  <c r="A295"/>
  <c r="A597"/>
  <c r="A371"/>
  <c r="A876"/>
  <c r="A704"/>
  <c r="A473"/>
  <c r="A620"/>
  <c r="A696"/>
  <c r="A386"/>
  <c r="A258"/>
  <c r="A695"/>
  <c r="A919"/>
  <c r="A693"/>
  <c r="A824"/>
  <c r="A458"/>
  <c r="A748"/>
  <c r="A261"/>
  <c r="A750"/>
  <c r="A476"/>
  <c r="A767"/>
  <c r="A502"/>
  <c r="A825"/>
  <c r="A556"/>
  <c r="A434"/>
  <c r="A586"/>
  <c r="A304"/>
  <c r="A988"/>
  <c r="A333"/>
  <c r="A873"/>
  <c r="A283"/>
  <c r="A820"/>
  <c r="A821"/>
  <c r="A415"/>
  <c r="A495"/>
  <c r="A970"/>
  <c r="A451"/>
  <c r="A395"/>
  <c r="A694"/>
  <c r="A229"/>
  <c r="A819"/>
  <c r="A627"/>
  <c r="A843"/>
  <c r="A690"/>
  <c r="A265"/>
  <c r="A937"/>
  <c r="A906"/>
  <c r="A422"/>
  <c r="A1016"/>
  <c r="A579"/>
  <c r="A975"/>
  <c r="A424"/>
  <c r="A706"/>
  <c r="A426"/>
  <c r="A533"/>
  <c r="A277"/>
  <c r="A931"/>
  <c r="A893"/>
  <c r="A233"/>
  <c r="A399"/>
  <c r="A965"/>
  <c r="A963"/>
  <c r="A949"/>
  <c r="A315"/>
  <c r="A338"/>
  <c r="A842"/>
  <c r="A489"/>
  <c r="A889"/>
  <c r="A992"/>
  <c r="A479"/>
  <c r="A570"/>
  <c r="A841"/>
  <c r="A844"/>
  <c r="A847"/>
  <c r="A961"/>
  <c r="A379"/>
  <c r="A361"/>
  <c r="A248"/>
  <c r="A303"/>
  <c r="A647"/>
  <c r="A934"/>
  <c r="A875"/>
  <c r="A1010"/>
  <c r="A686"/>
  <c r="A641"/>
  <c r="A705"/>
  <c r="A353"/>
  <c r="A757"/>
  <c r="A917"/>
  <c r="A642"/>
  <c r="A566"/>
  <c r="A846"/>
  <c r="A227"/>
  <c r="A571"/>
  <c r="A1015"/>
  <c r="A915"/>
  <c r="A274"/>
  <c r="A900"/>
  <c r="A322"/>
  <c r="A488"/>
  <c r="A815"/>
  <c r="A301"/>
  <c r="A264"/>
  <c r="A867"/>
  <c r="A774"/>
  <c r="A522"/>
  <c r="A798"/>
  <c r="A978"/>
  <c r="A475"/>
  <c r="A402"/>
  <c r="A676"/>
  <c r="A577"/>
  <c r="A270"/>
  <c r="A272"/>
  <c r="A826"/>
  <c r="A217"/>
  <c r="A329"/>
  <c r="A336"/>
  <c r="A605"/>
  <c r="A789"/>
  <c r="A446"/>
  <c r="A598"/>
  <c r="A972"/>
  <c r="A796"/>
  <c r="A743"/>
  <c r="A405"/>
  <c r="A391"/>
  <c r="A211"/>
  <c r="A980"/>
  <c r="A450"/>
  <c r="A668"/>
  <c r="A827"/>
  <c r="A697"/>
  <c r="A498"/>
  <c r="A691"/>
  <c r="A780"/>
  <c r="A319"/>
  <c r="A306"/>
  <c r="A287"/>
  <c r="A419"/>
  <c r="A703"/>
  <c r="A881"/>
  <c r="A802"/>
  <c r="A869"/>
  <c r="A1001"/>
  <c r="A788"/>
  <c r="A887"/>
  <c r="A902"/>
  <c r="A682"/>
  <c r="A829"/>
  <c r="A349"/>
  <c r="A219"/>
  <c r="A525"/>
  <c r="A505"/>
  <c r="A355"/>
  <c r="A263"/>
  <c r="A776"/>
  <c r="A238"/>
  <c r="A936"/>
  <c r="A836"/>
  <c r="A320"/>
  <c r="A655"/>
  <c r="A551"/>
  <c r="A700"/>
  <c r="A331"/>
  <c r="A1009"/>
  <c r="A768"/>
  <c r="A1002"/>
  <c r="A583"/>
  <c r="A224"/>
  <c r="A671"/>
  <c r="A634"/>
  <c r="A326"/>
  <c r="A935"/>
  <c r="A839"/>
  <c r="A762"/>
  <c r="A497"/>
  <c r="A444"/>
  <c r="A244"/>
  <c r="A528"/>
  <c r="A416"/>
  <c r="A378"/>
  <c r="A885"/>
  <c r="A582"/>
  <c r="A245"/>
  <c r="A466"/>
  <c r="A423"/>
  <c r="A469"/>
  <c r="A651"/>
  <c r="A260"/>
  <c r="A364"/>
  <c r="A589"/>
  <c r="A237"/>
  <c r="A746"/>
  <c r="A305"/>
  <c r="A442"/>
  <c r="A646"/>
  <c r="A470"/>
  <c r="A242"/>
  <c r="A474"/>
  <c r="A483"/>
  <c r="A452"/>
  <c r="A766"/>
  <c r="A677"/>
  <c r="A809"/>
  <c r="A707"/>
  <c r="A241"/>
  <c r="A868"/>
  <c r="A608"/>
  <c r="A912"/>
  <c r="A480"/>
  <c r="A718"/>
  <c r="A337"/>
  <c r="A332"/>
  <c r="A499"/>
  <c r="A665"/>
  <c r="A892"/>
  <c r="A967"/>
  <c r="A503"/>
  <c r="A1003"/>
  <c r="A910"/>
  <c r="A366"/>
  <c r="A284"/>
  <c r="A740"/>
  <c r="A478"/>
  <c r="A618"/>
  <c r="A925"/>
  <c r="A588"/>
  <c r="A920"/>
  <c r="A801"/>
  <c r="A777"/>
  <c r="A492"/>
  <c r="A783"/>
  <c r="A753"/>
  <c r="A945"/>
  <c r="A330"/>
  <c r="A293"/>
  <c r="A977"/>
  <c r="A568"/>
  <c r="A388"/>
  <c r="A363"/>
  <c r="A730"/>
  <c r="A392"/>
  <c r="A989"/>
  <c r="A897"/>
  <c r="A848"/>
  <c r="A526"/>
  <c r="A616"/>
  <c r="A675"/>
  <c r="A849"/>
  <c r="A738"/>
  <c r="A447"/>
  <c r="A231"/>
  <c r="A461"/>
  <c r="A220"/>
  <c r="A376"/>
  <c r="A437"/>
  <c r="A908"/>
  <c r="A564"/>
  <c r="A733"/>
  <c r="A459"/>
  <c r="A683"/>
  <c r="A559"/>
  <c r="A858"/>
  <c r="A813"/>
  <c r="A684"/>
  <c r="A397"/>
  <c r="A527"/>
  <c r="A407"/>
  <c r="A501"/>
  <c r="A294"/>
  <c r="A895"/>
  <c r="A793"/>
  <c r="A254"/>
  <c r="A593"/>
  <c r="A818"/>
  <c r="A223"/>
  <c r="A909"/>
  <c r="A896"/>
  <c r="A604"/>
  <c r="A253"/>
  <c r="A417"/>
  <c r="A729"/>
  <c r="A913"/>
  <c r="A688"/>
  <c r="A672"/>
  <c r="A384"/>
  <c r="A484"/>
  <c r="A942"/>
  <c r="A412"/>
  <c r="A553"/>
  <c r="A357"/>
  <c r="A653"/>
  <c r="A213"/>
  <c r="A341"/>
  <c r="A465"/>
  <c r="A837"/>
  <c r="A645"/>
  <c r="A279"/>
  <c r="A311"/>
  <c r="A441"/>
  <c r="A886"/>
  <c r="A335"/>
  <c r="A438"/>
  <c r="A795"/>
  <c r="A460"/>
  <c r="A943"/>
  <c r="A982"/>
  <c r="A926"/>
  <c r="A569"/>
  <c r="A251"/>
  <c r="A545"/>
  <c r="A291"/>
  <c r="A714"/>
  <c r="A911"/>
  <c r="A861"/>
  <c r="A367"/>
  <c r="A669"/>
  <c r="A449"/>
  <c r="A316"/>
  <c r="A882"/>
  <c r="A631"/>
  <c r="A692"/>
  <c r="A356"/>
  <c r="A800"/>
  <c r="A266"/>
  <c r="A754"/>
  <c r="A532"/>
  <c r="A779"/>
  <c r="A944"/>
  <c r="A535"/>
  <c r="A921"/>
  <c r="A406"/>
  <c r="A914"/>
  <c r="BD14" l="1"/>
  <c r="Z27" i="1"/>
  <c r="AA27" l="1"/>
  <c r="BG14" i="2"/>
  <c r="AB27" i="1" l="1"/>
  <c r="BJ14" i="2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<sst xmlns="http://schemas.openxmlformats.org/spreadsheetml/2006/main" count="3800" uniqueCount="710">
  <si>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</si>
  <si>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</si>
  <si>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</si>
  <si>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</si>
  <si>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</si>
  <si>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</si>
  <si>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</si>
  <si>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</si>
  <si>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</si>
  <si>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</si>
  <si>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</si>
  <si>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</si>
  <si>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</si>
  <si>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</si>
  <si>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</si>
  <si>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</si>
  <si>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</si>
  <si>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</si>
  <si>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</si>
  <si>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</si>
  <si>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</si>
  <si>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</si>
  <si>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</si>
  <si>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</si>
  <si>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</si>
  <si>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</si>
  <si>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</si>
  <si>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</si>
  <si>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</si>
  <si>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</si>
  <si>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</si>
  <si>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</si>
  <si>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</si>
  <si>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</si>
  <si>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</si>
  <si>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</si>
  <si>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</si>
  <si>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</si>
  <si>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</si>
  <si>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</si>
  <si>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</si>
  <si>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</si>
  <si>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</si>
  <si>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</si>
  <si>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</si>
  <si>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</si>
  <si>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</si>
  <si>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</si>
  <si>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</si>
  <si>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</si>
  <si>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</si>
  <si>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</si>
  <si>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</si>
  <si>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</si>
  <si>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</si>
  <si>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</si>
  <si>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</si>
  <si>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</si>
  <si>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</si>
  <si>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</si>
  <si>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</si>
  <si>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</si>
  <si>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</si>
  <si>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</si>
  <si>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</si>
  <si>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</si>
  <si>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</si>
  <si>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</si>
  <si>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</si>
  <si>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</si>
  <si>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</si>
  <si>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</si>
  <si>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</si>
  <si>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</si>
  <si>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</si>
  <si>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</si>
  <si>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</si>
  <si>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</si>
  <si>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</si>
  <si>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</si>
  <si>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</si>
  <si>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</si>
  <si>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</si>
  <si>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</si>
  <si>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</si>
  <si>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</si>
  <si>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</si>
  <si>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</si>
  <si>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</si>
  <si>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</si>
  <si>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</si>
  <si>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</si>
  <si>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</si>
  <si>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</si>
  <si>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</si>
  <si>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</si>
  <si>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</si>
  <si>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</si>
  <si>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</si>
  <si>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</si>
  <si>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</si>
  <si>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</si>
  <si>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</si>
  <si>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</si>
  <si>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</si>
  <si>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</si>
  <si>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</si>
  <si>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</si>
  <si>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</si>
  <si>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</si>
  <si>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</si>
  <si>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</si>
  <si>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</si>
  <si>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</si>
  <si>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</si>
  <si>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</si>
  <si>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</si>
  <si>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</si>
  <si>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</si>
  <si>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</si>
  <si>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</si>
  <si>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</si>
  <si>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</si>
  <si>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</si>
  <si>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</si>
  <si>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</si>
  <si>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</si>
  <si>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</si>
  <si>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</si>
  <si>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</si>
  <si>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</si>
  <si>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</si>
  <si>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</si>
  <si>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</si>
  <si>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</si>
  <si>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</si>
  <si>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</si>
  <si>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</si>
  <si>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</si>
  <si>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</si>
  <si>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</si>
  <si>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</si>
  <si>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</si>
  <si>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</si>
  <si>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</si>
  <si>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</si>
  <si>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</si>
  <si>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</si>
  <si>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</si>
  <si>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</si>
  <si>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</si>
  <si>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</si>
  <si>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</si>
  <si>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</si>
  <si>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</si>
  <si>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</si>
  <si>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</si>
  <si>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</si>
  <si>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</si>
  <si>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</si>
  <si>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</si>
  <si>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</si>
  <si>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</si>
  <si>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</si>
  <si>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</si>
  <si>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</si>
  <si>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</si>
  <si>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</si>
  <si>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</si>
  <si>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</si>
  <si>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</si>
  <si>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</si>
  <si>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</si>
  <si>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</si>
  <si>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</si>
  <si>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</si>
  <si>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</si>
  <si>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</si>
  <si>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</si>
  <si>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</si>
  <si>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</si>
  <si>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</si>
  <si>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</si>
  <si>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</si>
  <si>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</si>
  <si>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</si>
  <si>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</si>
  <si>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</si>
  <si>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</si>
  <si>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</si>
  <si>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</si>
  <si>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</si>
  <si>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</si>
  <si>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</si>
  <si>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</si>
  <si>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</si>
  <si>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</si>
  <si>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</si>
  <si>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</si>
  <si>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</si>
  <si>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</si>
  <si>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</si>
  <si>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</si>
  <si>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</si>
  <si>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</si>
  <si>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</si>
  <si>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</si>
  <si>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</si>
  <si>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</si>
  <si>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</si>
  <si>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</si>
  <si>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</si>
  <si>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</si>
  <si>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</si>
  <si>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</si>
  <si>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</si>
  <si>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</si>
  <si>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</si>
  <si>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</si>
  <si>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</si>
  <si>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</si>
  <si>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</si>
  <si>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</si>
  <si>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</si>
  <si>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</si>
  <si>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</si>
  <si>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</si>
  <si>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</si>
  <si>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</si>
  <si>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</si>
  <si>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</si>
  <si>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</si>
  <si>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</si>
  <si>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</si>
  <si>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</si>
  <si>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</si>
  <si>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</si>
  <si>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</si>
  <si>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</si>
  <si>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</si>
  <si>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</si>
  <si>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</si>
  <si>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</si>
  <si>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</si>
  <si>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</si>
  <si>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</si>
  <si>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</si>
  <si>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</si>
  <si>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</si>
  <si>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</si>
  <si>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</si>
  <si>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</si>
  <si>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</si>
  <si>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</si>
  <si>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</si>
  <si>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</si>
  <si>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</si>
  <si>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</si>
  <si>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</si>
  <si>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</si>
  <si>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</si>
  <si>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</si>
  <si>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</si>
  <si>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</si>
  <si>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</si>
  <si>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</si>
  <si>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</si>
  <si>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</si>
  <si>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</si>
  <si>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</si>
  <si>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</si>
  <si>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</si>
  <si>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</si>
  <si>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</si>
  <si>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</si>
  <si>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</si>
  <si>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</si>
  <si>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</si>
  <si>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</si>
  <si>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</si>
  <si>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</si>
  <si>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</si>
  <si>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</si>
  <si>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</si>
  <si>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</si>
  <si>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</si>
  <si>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</si>
  <si>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</si>
  <si>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</si>
  <si>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</si>
  <si>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</si>
  <si>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</si>
  <si>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</si>
  <si>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</si>
  <si>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</si>
  <si>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</si>
  <si>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</si>
  <si>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</si>
  <si>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</si>
  <si>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</si>
  <si>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</si>
  <si>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</si>
  <si>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</si>
  <si>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</si>
  <si>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</si>
  <si>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</si>
  <si>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</si>
  <si>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</si>
  <si>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</si>
  <si>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</si>
  <si>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</si>
  <si>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</si>
  <si>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</si>
  <si>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</si>
  <si>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</si>
  <si>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</si>
  <si>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</si>
  <si>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</si>
  <si>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</si>
  <si>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</si>
  <si>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</si>
  <si>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</si>
  <si>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</si>
  <si>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</si>
  <si>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</si>
  <si>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</si>
  <si>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</si>
  <si>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</si>
  <si>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</si>
  <si>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</si>
  <si>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</si>
  <si>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</si>
  <si>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</si>
  <si>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</si>
  <si>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</si>
  <si>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</si>
  <si>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</si>
  <si>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</si>
  <si>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</si>
  <si>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</si>
  <si>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</si>
  <si>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</si>
  <si>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</si>
  <si>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</si>
  <si>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</si>
  <si>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</si>
  <si>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</si>
  <si>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</si>
  <si>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</si>
  <si>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</si>
  <si>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</si>
  <si>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</si>
  <si>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</si>
  <si>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</si>
  <si>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</si>
  <si>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</si>
  <si>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</si>
  <si>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</si>
  <si>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</si>
  <si>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</si>
  <si>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</si>
  <si>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</si>
  <si>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</si>
  <si>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</si>
  <si>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</si>
  <si>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</si>
  <si>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</si>
  <si>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</si>
  <si>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</si>
  <si>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</si>
  <si>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</si>
  <si>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</si>
  <si>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</si>
  <si>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</si>
  <si>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</si>
  <si>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</si>
  <si>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</si>
  <si>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</si>
  <si>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</si>
  <si>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</si>
  <si>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</si>
  <si>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</si>
  <si>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</si>
  <si>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</si>
  <si>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</si>
  <si>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</si>
  <si>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</si>
  <si>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</si>
  <si>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</si>
  <si>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</si>
  <si>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</si>
  <si>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</si>
  <si>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</si>
  <si>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</si>
  <si>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</si>
  <si>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</si>
  <si>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</si>
  <si>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</si>
  <si>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</si>
  <si>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</si>
  <si>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</si>
  <si>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</si>
  <si>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</si>
  <si>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</si>
  <si>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</si>
  <si>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</si>
  <si>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</si>
  <si>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</si>
  <si>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</si>
  <si>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</si>
  <si>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</si>
  <si>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</si>
  <si>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</si>
  <si>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</si>
  <si>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</si>
  <si>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</si>
  <si>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</si>
  <si>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</si>
  <si>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</si>
  <si>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</si>
  <si>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</si>
  <si>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</si>
  <si>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</si>
  <si>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</si>
  <si>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</si>
  <si>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</si>
  <si>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</si>
  <si>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</si>
  <si>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</si>
  <si>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</si>
  <si>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</si>
  <si>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</si>
  <si>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</si>
  <si>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</si>
  <si>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</si>
  <si>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</si>
  <si>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</si>
  <si>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</si>
  <si>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</si>
  <si>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</si>
  <si>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</si>
  <si>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</si>
  <si>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</si>
  <si>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</si>
  <si>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</si>
  <si>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</si>
  <si>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</si>
  <si>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</si>
  <si>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</si>
  <si>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</si>
  <si>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</si>
  <si>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</si>
  <si>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</si>
  <si>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</si>
  <si>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</si>
  <si>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</si>
  <si>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</si>
  <si>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</si>
  <si>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</si>
  <si>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</si>
  <si>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</si>
  <si>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</si>
  <si>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</si>
  <si>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</si>
  <si>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</si>
  <si>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</si>
  <si>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</si>
  <si>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</si>
  <si>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</si>
  <si>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</si>
  <si>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</si>
  <si>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</si>
  <si>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</si>
  <si>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</si>
  <si>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</si>
  <si>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</si>
  <si>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</si>
  <si>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</si>
  <si>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</si>
  <si>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</si>
  <si>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</si>
  <si>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</si>
  <si>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</si>
  <si>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</si>
  <si>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</si>
  <si>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</si>
  <si>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</si>
  <si>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</si>
  <si>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</si>
  <si>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</si>
  <si>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</si>
  <si>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</si>
  <si>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</si>
  <si>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</si>
  <si>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</si>
  <si>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</si>
  <si>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</si>
  <si>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</si>
  <si>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</si>
  <si>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</si>
  <si>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</si>
  <si>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</si>
  <si>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</si>
  <si>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</si>
  <si>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</si>
  <si>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</si>
  <si>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</si>
  <si>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</si>
  <si>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</si>
  <si>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</si>
  <si>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</si>
  <si>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</si>
  <si>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</si>
  <si>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</si>
  <si>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</si>
  <si>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</si>
  <si>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</si>
  <si>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</si>
  <si>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</si>
  <si>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</si>
  <si>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</si>
  <si>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</si>
  <si>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</si>
  <si>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</si>
  <si>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</si>
  <si>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</si>
  <si>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</si>
  <si>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</si>
  <si>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</si>
  <si>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</si>
  <si>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</si>
  <si>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</si>
  <si>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</si>
  <si>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</si>
  <si>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</si>
  <si>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</si>
  <si>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</si>
  <si>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</si>
  <si>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</si>
  <si>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</si>
  <si>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</si>
  <si>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</si>
  <si>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</si>
  <si>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</si>
  <si>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</si>
  <si>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</si>
  <si>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</si>
  <si>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</si>
  <si>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</si>
  <si>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</si>
  <si>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</si>
  <si>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</si>
  <si>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</si>
  <si>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</si>
  <si>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</si>
  <si>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</si>
  <si>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</si>
  <si>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</si>
  <si>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</si>
  <si>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</si>
  <si>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</si>
  <si>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</si>
  <si>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</si>
  <si>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</si>
  <si>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</si>
  <si>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</si>
  <si>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</si>
  <si>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</si>
  <si>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</si>
  <si>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</si>
  <si>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</si>
  <si>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</si>
  <si>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</si>
  <si>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</si>
  <si>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</si>
  <si>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</si>
  <si>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</si>
  <si>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</si>
  <si>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</si>
  <si>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</si>
  <si>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</si>
  <si>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</si>
  <si>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</si>
  <si>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</si>
  <si>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</si>
  <si>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</si>
  <si>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</si>
  <si>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</si>
  <si>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</si>
  <si>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</si>
  <si>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</si>
  <si>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</si>
  <si>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</si>
  <si>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</si>
  <si>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</si>
  <si>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</si>
  <si>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</si>
  <si>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</si>
  <si>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</si>
  <si>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</si>
  <si>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</si>
  <si>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</si>
  <si>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</si>
  <si>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</si>
  <si>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</si>
  <si>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</si>
  <si>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</si>
  <si>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</si>
  <si>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</si>
  <si>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</si>
  <si>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</si>
  <si>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</si>
  <si>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</si>
  <si>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</si>
  <si>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</si>
  <si>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</si>
  <si>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</si>
  <si>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</si>
  <si>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</si>
  <si>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</si>
  <si>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</si>
  <si>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</si>
  <si>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</si>
  <si>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</si>
  <si>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</si>
  <si>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</si>
  <si>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</si>
  <si>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</si>
  <si>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</si>
  <si>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</si>
  <si>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</si>
  <si>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</si>
  <si>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</si>
  <si>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</si>
  <si>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</si>
  <si>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</si>
  <si>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</si>
  <si>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</si>
  <si>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</si>
  <si>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</si>
  <si>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</si>
  <si>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</si>
  <si>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</si>
  <si>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</si>
  <si>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</si>
  <si>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</si>
  <si>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</si>
  <si>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</si>
  <si>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</si>
  <si>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</si>
  <si>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</si>
  <si>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</si>
  <si>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</si>
  <si>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</si>
  <si>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</si>
  <si>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</si>
  <si>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</si>
  <si>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</si>
  <si>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</si>
  <si>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</si>
  <si>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</si>
  <si>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</si>
  <si>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</si>
  <si>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</si>
  <si>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</si>
  <si>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</si>
  <si>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</si>
  <si>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</si>
  <si>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BA24 SOMERSBY BKT</t>
  </si>
  <si>
    <t>BA26 STRONGBOW BKT</t>
  </si>
  <si>
    <t>GC05 AEON MEMBER 50%</t>
  </si>
  <si>
    <t>ZAD01 COLD</t>
  </si>
  <si>
    <t>ZAD02 HOT</t>
  </si>
  <si>
    <t>ZAD03 WARM</t>
  </si>
  <si>
    <t>ZAD04 LESS ICE</t>
  </si>
  <si>
    <t>ZAD06 NO ICE</t>
  </si>
  <si>
    <t>ZAD13 ADD LEMON</t>
  </si>
  <si>
    <t>ZAD20 JUG</t>
  </si>
  <si>
    <t>ZAD36 BEER GLASS</t>
  </si>
  <si>
    <t>ZAD37 ICE BUCKET</t>
  </si>
  <si>
    <t>ZZZZZ CUS CANCEL</t>
  </si>
  <si>
    <t>BA23 SOMERSBY</t>
  </si>
  <si>
    <t>BA27 HOEGAARDEN</t>
  </si>
  <si>
    <t>ZAD05 MORE ICE</t>
  </si>
  <si>
    <t>ZAD07 LESS SWEET</t>
  </si>
  <si>
    <t>ZAD09 LESS SALTY</t>
  </si>
  <si>
    <t>ZAD14 MORE SWEET</t>
  </si>
  <si>
    <t>ZAD16 ICE ONLY</t>
  </si>
  <si>
    <t>ZAD21 TAKE AWAY</t>
  </si>
  <si>
    <t>ZZZZZ WRONG KEY</t>
  </si>
  <si>
    <t>AC35 N : 1+1</t>
  </si>
  <si>
    <t>AC36 N : 1+1 AEON</t>
  </si>
  <si>
    <t>BA28 HOEGAARDEN BKT</t>
  </si>
  <si>
    <t>ZAD16 LEMON ONLY</t>
  </si>
  <si>
    <t>ZAD19 KAU KAU</t>
  </si>
  <si>
    <t>ZAD25 + SAUCE BUTTER</t>
  </si>
  <si>
    <t>ZZZZZ CHANGE TO CHARGE</t>
  </si>
  <si>
    <t>BA29 PAULANER</t>
  </si>
  <si>
    <t>ZAD16 MORE MORE HONEY</t>
  </si>
  <si>
    <t>ZAD17 LEMON ONLY</t>
  </si>
  <si>
    <t>AC33 N : XTD VIP ROOM</t>
  </si>
  <si>
    <t>AC41 N : MAXIS 50</t>
  </si>
  <si>
    <t>FA08 MISC FEE</t>
  </si>
  <si>
    <t>ZAD16 1CUP ICE</t>
  </si>
  <si>
    <t>ZAD17 WITHOUT SUGAR</t>
  </si>
  <si>
    <t>GC04 RRDEPT STU CARD</t>
  </si>
  <si>
    <t>ZAD16 1 ICE ONLY</t>
  </si>
  <si>
    <t>ZZZZZ CHANGE K LUNCH</t>
  </si>
  <si>
    <t>ZAD16 EXTRA SAUCE THX-</t>
  </si>
  <si>
    <t>ZAD31 + SAUCE SAMBAL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</si>
</sst>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12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12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276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12</v>
      </c>
      <c r="AB163" s="388">
        <f>IFERROR($E163*SUMIF('Daily Log'!$BM$18:$BM$1017,$B163,'Daily Log'!$BN$18:$BN$1017),0)</f>
        <v>48</v>
      </c>
      <c r="AC163" s="388">
        <f>IFERROR($E163*SUMIF('Daily Log'!$BP$18:$BP$1017,$B163,'Daily Log'!$BQ$18:$BQ$1017),0)</f>
        <v>204</v>
      </c>
      <c r="AD163" s="388">
        <f>IFERROR($E163*SUMIF('Daily Log'!$BS$18:$BS$1017,$B163,'Daily Log'!$BT$18:$BT$1017),0)</f>
        <v>12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36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12</v>
      </c>
      <c r="AC165" s="388">
        <f>IFERROR($E165*SUMIF('Daily Log'!$BP$18:$BP$1017,$B165,'Daily Log'!$BQ$18:$BQ$1017),0)</f>
        <v>24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9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1</v>
      </c>
      <c r="Y167" s="388">
        <f>IFERROR($E167*SUMIF('Daily Log'!$BD$18:$BD$1017,$B167,'Daily Log'!$BE$18:$BE$1017),0)</f>
        <v>5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1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2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20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4</v>
      </c>
      <c r="Z168" s="388">
        <f>IFERROR($E168*SUMIF('Daily Log'!$BG$18:$BG$1017,$B168,'Daily Log'!$BH$18:$BH$1017),0)</f>
        <v>4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12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36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12</v>
      </c>
      <c r="AC169" s="388">
        <f>IFERROR($E169*SUMIF('Daily Log'!$BP$18:$BP$1017,$B169,'Daily Log'!$BQ$18:$BQ$1017),0)</f>
        <v>24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7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2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4</v>
      </c>
      <c r="AD170" s="388">
        <f>IFERROR($E170*SUMIF('Daily Log'!$BS$18:$BS$1017,$B170,'Daily Log'!$BT$18:$BT$1017),0)</f>
        <v>1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32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16</v>
      </c>
      <c r="Y171" s="388">
        <f>IFERROR($E171*SUMIF('Daily Log'!$BD$18:$BD$1017,$B171,'Daily Log'!$BE$18:$BE$1017),0)</f>
        <v>8</v>
      </c>
      <c r="Z171" s="388">
        <f>IFERROR($E171*SUMIF('Daily Log'!$BG$18:$BG$1017,$B171,'Daily Log'!$BH$18:$BH$1017),0)</f>
        <v>4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4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48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48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7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5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2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72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16</v>
      </c>
      <c r="Z174" s="388">
        <f>IFERROR($E174*SUMIF('Daily Log'!$BG$18:$BG$1017,$B174,'Daily Log'!$BH$18:$BH$1017),0)</f>
        <v>4</v>
      </c>
      <c r="AA174" s="388">
        <f>IFERROR($E174*SUMIF('Daily Log'!$BJ$18:$BJ$1017,$B174,'Daily Log'!$BK$18:$BK$1017),0)</f>
        <v>8</v>
      </c>
      <c r="AB174" s="388">
        <f>IFERROR($E174*SUMIF('Daily Log'!$BM$18:$BM$1017,$B174,'Daily Log'!$BN$18:$BN$1017),0)</f>
        <v>12</v>
      </c>
      <c r="AC174" s="388">
        <f>IFERROR($E174*SUMIF('Daily Log'!$BP$18:$BP$1017,$B174,'Daily Log'!$BQ$18:$BQ$1017),0)</f>
        <v>20</v>
      </c>
      <c r="AD174" s="388">
        <f>IFERROR($E174*SUMIF('Daily Log'!$BS$18:$BS$1017,$B174,'Daily Log'!$BT$18:$BT$1017),0)</f>
        <v>12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228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24</v>
      </c>
      <c r="Z175" s="388">
        <f>IFERROR($E175*SUMIF('Daily Log'!$BG$18:$BG$1017,$B175,'Daily Log'!$BH$18:$BH$1017),0)</f>
        <v>12</v>
      </c>
      <c r="AA175" s="388">
        <f>IFERROR($E175*SUMIF('Daily Log'!$BJ$18:$BJ$1017,$B175,'Daily Log'!$BK$18:$BK$1017),0)</f>
        <v>36</v>
      </c>
      <c r="AB175" s="388">
        <f>IFERROR($E175*SUMIF('Daily Log'!$BM$18:$BM$1017,$B175,'Daily Log'!$BN$18:$BN$1017),0)</f>
        <v>72</v>
      </c>
      <c r="AC175" s="388">
        <f>IFERROR($E175*SUMIF('Daily Log'!$BP$18:$BP$1017,$B175,'Daily Log'!$BQ$18:$BQ$1017),0)</f>
        <v>60</v>
      </c>
      <c r="AD175" s="388">
        <f>IFERROR($E175*SUMIF('Daily Log'!$BS$18:$BS$1017,$B175,'Daily Log'!$BT$18:$BT$1017),0)</f>
        <v>24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48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48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32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32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1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1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2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2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1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1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1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1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2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2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1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1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2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1</v>
      </c>
      <c r="AC228" s="388">
        <f>IFERROR($E228*SUMIF('Daily Log'!$BP$18:$BP$1017,$B228,'Daily Log'!$BQ$18:$BQ$1017),0)</f>
        <v>1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1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1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2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1</v>
      </c>
      <c r="AC231" s="388">
        <f>IFERROR($E231*SUMIF('Daily Log'!$BP$18:$BP$1017,$B231,'Daily Log'!$BQ$18:$BQ$1017),0)</f>
        <v>1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1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1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71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15</v>
      </c>
      <c r="Y233" s="388">
        <f>IFERROR($E233*SUMIF('Daily Log'!$BD$18:$BD$1017,$B233,'Daily Log'!$BE$18:$BE$1017),0)</f>
        <v>11</v>
      </c>
      <c r="Z233" s="388">
        <f>IFERROR($E233*SUMIF('Daily Log'!$BG$18:$BG$1017,$B233,'Daily Log'!$BH$18:$BH$1017),0)</f>
        <v>7</v>
      </c>
      <c r="AA233" s="388">
        <f>IFERROR($E233*SUMIF('Daily Log'!$BJ$18:$BJ$1017,$B233,'Daily Log'!$BK$18:$BK$1017),0)</f>
        <v>10</v>
      </c>
      <c r="AB233" s="388">
        <f>IFERROR($E233*SUMIF('Daily Log'!$BM$18:$BM$1017,$B233,'Daily Log'!$BN$18:$BN$1017),0)</f>
        <v>8</v>
      </c>
      <c r="AC233" s="388">
        <f>IFERROR($E233*SUMIF('Daily Log'!$BP$18:$BP$1017,$B233,'Daily Log'!$BQ$18:$BQ$1017),0)</f>
        <v>9</v>
      </c>
      <c r="AD233" s="388">
        <f>IFERROR($E233*SUMIF('Daily Log'!$BS$18:$BS$1017,$B233,'Daily Log'!$BT$18:$BT$1017),0)</f>
        <v>11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132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12</v>
      </c>
      <c r="Y234" s="388">
        <f>IFERROR($E234*SUMIF('Daily Log'!$BD$18:$BD$1017,$B234,'Daily Log'!$BE$18:$BE$1017),0)</f>
        <v>22</v>
      </c>
      <c r="Z234" s="388">
        <f>IFERROR($E234*SUMIF('Daily Log'!$BG$18:$BG$1017,$B234,'Daily Log'!$BH$18:$BH$1017),0)</f>
        <v>13</v>
      </c>
      <c r="AA234" s="388">
        <f>IFERROR($E234*SUMIF('Daily Log'!$BJ$18:$BJ$1017,$B234,'Daily Log'!$BK$18:$BK$1017),0)</f>
        <v>13</v>
      </c>
      <c r="AB234" s="388">
        <f>IFERROR($E234*SUMIF('Daily Log'!$BM$18:$BM$1017,$B234,'Daily Log'!$BN$18:$BN$1017),0)</f>
        <v>30</v>
      </c>
      <c r="AC234" s="388">
        <f>IFERROR($E234*SUMIF('Daily Log'!$BP$18:$BP$1017,$B234,'Daily Log'!$BQ$18:$BQ$1017),0)</f>
        <v>25</v>
      </c>
      <c r="AD234" s="388">
        <f>IFERROR($E234*SUMIF('Daily Log'!$BS$18:$BS$1017,$B234,'Daily Log'!$BT$18:$BT$1017),0)</f>
        <v>17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144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9</v>
      </c>
      <c r="Y236" s="388">
        <f>IFERROR($E236*SUMIF('Daily Log'!$BD$18:$BD$1017,$B236,'Daily Log'!$BE$18:$BE$1017),0)</f>
        <v>33</v>
      </c>
      <c r="Z236" s="388">
        <f>IFERROR($E236*SUMIF('Daily Log'!$BG$18:$BG$1017,$B236,'Daily Log'!$BH$18:$BH$1017),0)</f>
        <v>19</v>
      </c>
      <c r="AA236" s="388">
        <f>IFERROR($E236*SUMIF('Daily Log'!$BJ$18:$BJ$1017,$B236,'Daily Log'!$BK$18:$BK$1017),0)</f>
        <v>15</v>
      </c>
      <c r="AB236" s="388">
        <f>IFERROR($E236*SUMIF('Daily Log'!$BM$18:$BM$1017,$B236,'Daily Log'!$BN$18:$BN$1017),0)</f>
        <v>18</v>
      </c>
      <c r="AC236" s="388">
        <f>IFERROR($E236*SUMIF('Daily Log'!$BP$18:$BP$1017,$B236,'Daily Log'!$BQ$18:$BQ$1017),0)</f>
        <v>34</v>
      </c>
      <c r="AD236" s="388">
        <f>IFERROR($E236*SUMIF('Daily Log'!$BS$18:$BS$1017,$B236,'Daily Log'!$BT$18:$BT$1017),0)</f>
        <v>16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191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10</v>
      </c>
      <c r="Y237" s="388">
        <f>IFERROR($E237*SUMIF('Daily Log'!$BD$18:$BD$1017,$B237,'Daily Log'!$BE$18:$BE$1017),0)</f>
        <v>27</v>
      </c>
      <c r="Z237" s="388">
        <f>IFERROR($E237*SUMIF('Daily Log'!$BG$18:$BG$1017,$B237,'Daily Log'!$BH$18:$BH$1017),0)</f>
        <v>19</v>
      </c>
      <c r="AA237" s="388">
        <f>IFERROR($E237*SUMIF('Daily Log'!$BJ$18:$BJ$1017,$B237,'Daily Log'!$BK$18:$BK$1017),0)</f>
        <v>36</v>
      </c>
      <c r="AB237" s="388">
        <f>IFERROR($E237*SUMIF('Daily Log'!$BM$18:$BM$1017,$B237,'Daily Log'!$BN$18:$BN$1017),0)</f>
        <v>36</v>
      </c>
      <c r="AC237" s="388">
        <f>IFERROR($E237*SUMIF('Daily Log'!$BP$18:$BP$1017,$B237,'Daily Log'!$BQ$18:$BQ$1017),0)</f>
        <v>33</v>
      </c>
      <c r="AD237" s="388">
        <f>IFERROR($E237*SUMIF('Daily Log'!$BS$18:$BS$1017,$B237,'Daily Log'!$BT$18:$BT$1017),0)</f>
        <v>30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286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35</v>
      </c>
      <c r="Y238" s="388">
        <f>IFERROR($E238*SUMIF('Daily Log'!$BD$18:$BD$1017,$B238,'Daily Log'!$BE$18:$BE$1017),0)</f>
        <v>43</v>
      </c>
      <c r="Z238" s="388">
        <f>IFERROR($E238*SUMIF('Daily Log'!$BG$18:$BG$1017,$B238,'Daily Log'!$BH$18:$BH$1017),0)</f>
        <v>43</v>
      </c>
      <c r="AA238" s="388">
        <f>IFERROR($E238*SUMIF('Daily Log'!$BJ$18:$BJ$1017,$B238,'Daily Log'!$BK$18:$BK$1017),0)</f>
        <v>33</v>
      </c>
      <c r="AB238" s="388">
        <f>IFERROR($E238*SUMIF('Daily Log'!$BM$18:$BM$1017,$B238,'Daily Log'!$BN$18:$BN$1017),0)</f>
        <v>44</v>
      </c>
      <c r="AC238" s="388">
        <f>IFERROR($E238*SUMIF('Daily Log'!$BP$18:$BP$1017,$B238,'Daily Log'!$BQ$18:$BQ$1017),0)</f>
        <v>48</v>
      </c>
      <c r="AD238" s="388">
        <f>IFERROR($E238*SUMIF('Daily Log'!$BS$18:$BS$1017,$B238,'Daily Log'!$BT$18:$BT$1017),0)</f>
        <v>40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4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1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1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2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8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1</v>
      </c>
      <c r="Z240" s="388">
        <f>IFERROR($E240*SUMIF('Daily Log'!$BG$18:$BG$1017,$B240,'Daily Log'!$BH$18:$BH$1017),0)</f>
        <v>1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2</v>
      </c>
      <c r="AC240" s="388">
        <f>IFERROR($E240*SUMIF('Daily Log'!$BP$18:$BP$1017,$B240,'Daily Log'!$BQ$18:$BQ$1017),0)</f>
        <v>2</v>
      </c>
      <c r="AD240" s="388">
        <f>IFERROR($E240*SUMIF('Daily Log'!$BS$18:$BS$1017,$B240,'Daily Log'!$BT$18:$BT$1017),0)</f>
        <v>2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8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5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1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2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4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2</v>
      </c>
      <c r="AD243" s="388">
        <f>IFERROR($E243*SUMIF('Daily Log'!$BS$18:$BS$1017,$B243,'Daily Log'!$BT$18:$BT$1017),0)</f>
        <v>2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14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2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3</v>
      </c>
      <c r="AC244" s="388">
        <f>IFERROR($E244*SUMIF('Daily Log'!$BP$18:$BP$1017,$B244,'Daily Log'!$BQ$18:$BQ$1017),0)</f>
        <v>5</v>
      </c>
      <c r="AD244" s="388">
        <f>IFERROR($E244*SUMIF('Daily Log'!$BS$18:$BS$1017,$B244,'Daily Log'!$BT$18:$BT$1017),0)</f>
        <v>4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79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17</v>
      </c>
      <c r="Y245" s="388">
        <f>IFERROR($E245*SUMIF('Daily Log'!$BD$18:$BD$1017,$B245,'Daily Log'!$BE$18:$BE$1017),0)</f>
        <v>14</v>
      </c>
      <c r="Z245" s="388">
        <f>IFERROR($E245*SUMIF('Daily Log'!$BG$18:$BG$1017,$B245,'Daily Log'!$BH$18:$BH$1017),0)</f>
        <v>11</v>
      </c>
      <c r="AA245" s="388">
        <f>IFERROR($E245*SUMIF('Daily Log'!$BJ$18:$BJ$1017,$B245,'Daily Log'!$BK$18:$BK$1017),0)</f>
        <v>2</v>
      </c>
      <c r="AB245" s="388">
        <f>IFERROR($E245*SUMIF('Daily Log'!$BM$18:$BM$1017,$B245,'Daily Log'!$BN$18:$BN$1017),0)</f>
        <v>15</v>
      </c>
      <c r="AC245" s="388">
        <f>IFERROR($E245*SUMIF('Daily Log'!$BP$18:$BP$1017,$B245,'Daily Log'!$BQ$18:$BQ$1017),0)</f>
        <v>12</v>
      </c>
      <c r="AD245" s="388">
        <f>IFERROR($E245*SUMIF('Daily Log'!$BS$18:$BS$1017,$B245,'Daily Log'!$BT$18:$BT$1017),0)</f>
        <v>8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21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7</v>
      </c>
      <c r="Z246" s="388">
        <f>IFERROR($E246*SUMIF('Daily Log'!$BG$18:$BG$1017,$B246,'Daily Log'!$BH$18:$BH$1017),0)</f>
        <v>3</v>
      </c>
      <c r="AA246" s="388">
        <f>IFERROR($E246*SUMIF('Daily Log'!$BJ$18:$BJ$1017,$B246,'Daily Log'!$BK$18:$BK$1017),0)</f>
        <v>4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5</v>
      </c>
      <c r="AD246" s="388">
        <f>IFERROR($E246*SUMIF('Daily Log'!$BS$18:$BS$1017,$B246,'Daily Log'!$BT$18:$BT$1017),0)</f>
        <v>2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319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73</v>
      </c>
      <c r="Y247" s="388">
        <f>IFERROR($E247*SUMIF('Daily Log'!$BD$18:$BD$1017,$B247,'Daily Log'!$BE$18:$BE$1017),0)</f>
        <v>44</v>
      </c>
      <c r="Z247" s="388">
        <f>IFERROR($E247*SUMIF('Daily Log'!$BG$18:$BG$1017,$B247,'Daily Log'!$BH$18:$BH$1017),0)</f>
        <v>15</v>
      </c>
      <c r="AA247" s="388">
        <f>IFERROR($E247*SUMIF('Daily Log'!$BJ$18:$BJ$1017,$B247,'Daily Log'!$BK$18:$BK$1017),0)</f>
        <v>23</v>
      </c>
      <c r="AB247" s="388">
        <f>IFERROR($E247*SUMIF('Daily Log'!$BM$18:$BM$1017,$B247,'Daily Log'!$BN$18:$BN$1017),0)</f>
        <v>52</v>
      </c>
      <c r="AC247" s="388">
        <f>IFERROR($E247*SUMIF('Daily Log'!$BP$18:$BP$1017,$B247,'Daily Log'!$BQ$18:$BQ$1017),0)</f>
        <v>84</v>
      </c>
      <c r="AD247" s="388">
        <f>IFERROR($E247*SUMIF('Daily Log'!$BS$18:$BS$1017,$B247,'Daily Log'!$BT$18:$BT$1017),0)</f>
        <v>28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306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42</v>
      </c>
      <c r="Y248" s="388">
        <f>IFERROR($E248*SUMIF('Daily Log'!$BD$18:$BD$1017,$B248,'Daily Log'!$BE$18:$BE$1017),0)</f>
        <v>47</v>
      </c>
      <c r="Z248" s="388">
        <f>IFERROR($E248*SUMIF('Daily Log'!$BG$18:$BG$1017,$B248,'Daily Log'!$BH$18:$BH$1017),0)</f>
        <v>36</v>
      </c>
      <c r="AA248" s="388">
        <f>IFERROR($E248*SUMIF('Daily Log'!$BJ$18:$BJ$1017,$B248,'Daily Log'!$BK$18:$BK$1017),0)</f>
        <v>38</v>
      </c>
      <c r="AB248" s="388">
        <f>IFERROR($E248*SUMIF('Daily Log'!$BM$18:$BM$1017,$B248,'Daily Log'!$BN$18:$BN$1017),0)</f>
        <v>43</v>
      </c>
      <c r="AC248" s="388">
        <f>IFERROR($E248*SUMIF('Daily Log'!$BP$18:$BP$1017,$B248,'Daily Log'!$BQ$18:$BQ$1017),0)</f>
        <v>63</v>
      </c>
      <c r="AD248" s="388">
        <f>IFERROR($E248*SUMIF('Daily Log'!$BS$18:$BS$1017,$B248,'Daily Log'!$BT$18:$BT$1017),0)</f>
        <v>37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114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15</v>
      </c>
      <c r="Y249" s="388">
        <f>IFERROR($E249*SUMIF('Daily Log'!$BD$18:$BD$1017,$B249,'Daily Log'!$BE$18:$BE$1017),0)</f>
        <v>14</v>
      </c>
      <c r="Z249" s="388">
        <f>IFERROR($E249*SUMIF('Daily Log'!$BG$18:$BG$1017,$B249,'Daily Log'!$BH$18:$BH$1017),0)</f>
        <v>14</v>
      </c>
      <c r="AA249" s="388">
        <f>IFERROR($E249*SUMIF('Daily Log'!$BJ$18:$BJ$1017,$B249,'Daily Log'!$BK$18:$BK$1017),0)</f>
        <v>6</v>
      </c>
      <c r="AB249" s="388">
        <f>IFERROR($E249*SUMIF('Daily Log'!$BM$18:$BM$1017,$B249,'Daily Log'!$BN$18:$BN$1017),0)</f>
        <v>20</v>
      </c>
      <c r="AC249" s="388">
        <f>IFERROR($E249*SUMIF('Daily Log'!$BP$18:$BP$1017,$B249,'Daily Log'!$BQ$18:$BQ$1017),0)</f>
        <v>22</v>
      </c>
      <c r="AD249" s="388">
        <f>IFERROR($E249*SUMIF('Daily Log'!$BS$18:$BS$1017,$B249,'Daily Log'!$BT$18:$BT$1017),0)</f>
        <v>23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21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7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5</v>
      </c>
      <c r="AA250" s="388">
        <f>IFERROR($E250*SUMIF('Daily Log'!$BJ$18:$BJ$1017,$B250,'Daily Log'!$BK$18:$BK$1017),0)</f>
        <v>2</v>
      </c>
      <c r="AB250" s="388">
        <f>IFERROR($E250*SUMIF('Daily Log'!$BM$18:$BM$1017,$B250,'Daily Log'!$BN$18:$BN$1017),0)</f>
        <v>3</v>
      </c>
      <c r="AC250" s="388">
        <f>IFERROR($E250*SUMIF('Daily Log'!$BP$18:$BP$1017,$B250,'Daily Log'!$BQ$18:$BQ$1017),0)</f>
        <v>4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455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39</v>
      </c>
      <c r="Y251" s="388">
        <f>IFERROR($E251*SUMIF('Daily Log'!$BD$18:$BD$1017,$B251,'Daily Log'!$BE$18:$BE$1017),0)</f>
        <v>79</v>
      </c>
      <c r="Z251" s="388">
        <f>IFERROR($E251*SUMIF('Daily Log'!$BG$18:$BG$1017,$B251,'Daily Log'!$BH$18:$BH$1017),0)</f>
        <v>42</v>
      </c>
      <c r="AA251" s="388">
        <f>IFERROR($E251*SUMIF('Daily Log'!$BJ$18:$BJ$1017,$B251,'Daily Log'!$BK$18:$BK$1017),0)</f>
        <v>59</v>
      </c>
      <c r="AB251" s="388">
        <f>IFERROR($E251*SUMIF('Daily Log'!$BM$18:$BM$1017,$B251,'Daily Log'!$BN$18:$BN$1017),0)</f>
        <v>77</v>
      </c>
      <c r="AC251" s="388">
        <f>IFERROR($E251*SUMIF('Daily Log'!$BP$18:$BP$1017,$B251,'Daily Log'!$BQ$18:$BQ$1017),0)</f>
        <v>103</v>
      </c>
      <c r="AD251" s="388">
        <f>IFERROR($E251*SUMIF('Daily Log'!$BS$18:$BS$1017,$B251,'Daily Log'!$BT$18:$BT$1017),0)</f>
        <v>56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318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40</v>
      </c>
      <c r="Y252" s="388">
        <f>IFERROR($E252*SUMIF('Daily Log'!$BD$18:$BD$1017,$B252,'Daily Log'!$BE$18:$BE$1017),0)</f>
        <v>79</v>
      </c>
      <c r="Z252" s="388">
        <f>IFERROR($E252*SUMIF('Daily Log'!$BG$18:$BG$1017,$B252,'Daily Log'!$BH$18:$BH$1017),0)</f>
        <v>44</v>
      </c>
      <c r="AA252" s="388">
        <f>IFERROR($E252*SUMIF('Daily Log'!$BJ$18:$BJ$1017,$B252,'Daily Log'!$BK$18:$BK$1017),0)</f>
        <v>31</v>
      </c>
      <c r="AB252" s="388">
        <f>IFERROR($E252*SUMIF('Daily Log'!$BM$18:$BM$1017,$B252,'Daily Log'!$BN$18:$BN$1017),0)</f>
        <v>34</v>
      </c>
      <c r="AC252" s="388">
        <f>IFERROR($E252*SUMIF('Daily Log'!$BP$18:$BP$1017,$B252,'Daily Log'!$BQ$18:$BQ$1017),0)</f>
        <v>62</v>
      </c>
      <c r="AD252" s="388">
        <f>IFERROR($E252*SUMIF('Daily Log'!$BS$18:$BS$1017,$B252,'Daily Log'!$BT$18:$BT$1017),0)</f>
        <v>28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535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101</v>
      </c>
      <c r="Y253" s="388">
        <f>IFERROR($E253*SUMIF('Daily Log'!$BD$18:$BD$1017,$B253,'Daily Log'!$BE$18:$BE$1017),0)</f>
        <v>68</v>
      </c>
      <c r="Z253" s="388">
        <f>IFERROR($E253*SUMIF('Daily Log'!$BG$18:$BG$1017,$B253,'Daily Log'!$BH$18:$BH$1017),0)</f>
        <v>81</v>
      </c>
      <c r="AA253" s="388">
        <f>IFERROR($E253*SUMIF('Daily Log'!$BJ$18:$BJ$1017,$B253,'Daily Log'!$BK$18:$BK$1017),0)</f>
        <v>50</v>
      </c>
      <c r="AB253" s="388">
        <f>IFERROR($E253*SUMIF('Daily Log'!$BM$18:$BM$1017,$B253,'Daily Log'!$BN$18:$BN$1017),0)</f>
        <v>89</v>
      </c>
      <c r="AC253" s="388">
        <f>IFERROR($E253*SUMIF('Daily Log'!$BP$18:$BP$1017,$B253,'Daily Log'!$BQ$18:$BQ$1017),0)</f>
        <v>76</v>
      </c>
      <c r="AD253" s="388">
        <f>IFERROR($E253*SUMIF('Daily Log'!$BS$18:$BS$1017,$B253,'Daily Log'!$BT$18:$BT$1017),0)</f>
        <v>70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98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9</v>
      </c>
      <c r="Y254" s="388">
        <f>IFERROR($E254*SUMIF('Daily Log'!$BD$18:$BD$1017,$B254,'Daily Log'!$BE$18:$BE$1017),0)</f>
        <v>20</v>
      </c>
      <c r="Z254" s="388">
        <f>IFERROR($E254*SUMIF('Daily Log'!$BG$18:$BG$1017,$B254,'Daily Log'!$BH$18:$BH$1017),0)</f>
        <v>4</v>
      </c>
      <c r="AA254" s="388">
        <f>IFERROR($E254*SUMIF('Daily Log'!$BJ$18:$BJ$1017,$B254,'Daily Log'!$BK$18:$BK$1017),0)</f>
        <v>12</v>
      </c>
      <c r="AB254" s="388">
        <f>IFERROR($E254*SUMIF('Daily Log'!$BM$18:$BM$1017,$B254,'Daily Log'!$BN$18:$BN$1017),0)</f>
        <v>14</v>
      </c>
      <c r="AC254" s="388">
        <f>IFERROR($E254*SUMIF('Daily Log'!$BP$18:$BP$1017,$B254,'Daily Log'!$BQ$18:$BQ$1017),0)</f>
        <v>29</v>
      </c>
      <c r="AD254" s="388">
        <f>IFERROR($E254*SUMIF('Daily Log'!$BS$18:$BS$1017,$B254,'Daily Log'!$BT$18:$BT$1017),0)</f>
        <v>10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882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109</v>
      </c>
      <c r="Y255" s="388">
        <f>IFERROR($E255*SUMIF('Daily Log'!$BD$18:$BD$1017,$B255,'Daily Log'!$BE$18:$BE$1017),0)</f>
        <v>170</v>
      </c>
      <c r="Z255" s="388">
        <f>IFERROR($E255*SUMIF('Daily Log'!$BG$18:$BG$1017,$B255,'Daily Log'!$BH$18:$BH$1017),0)</f>
        <v>109</v>
      </c>
      <c r="AA255" s="388">
        <f>IFERROR($E255*SUMIF('Daily Log'!$BJ$18:$BJ$1017,$B255,'Daily Log'!$BK$18:$BK$1017),0)</f>
        <v>65</v>
      </c>
      <c r="AB255" s="388">
        <f>IFERROR($E255*SUMIF('Daily Log'!$BM$18:$BM$1017,$B255,'Daily Log'!$BN$18:$BN$1017),0)</f>
        <v>173</v>
      </c>
      <c r="AC255" s="388">
        <f>IFERROR($E255*SUMIF('Daily Log'!$BP$18:$BP$1017,$B255,'Daily Log'!$BQ$18:$BQ$1017),0)</f>
        <v>142</v>
      </c>
      <c r="AD255" s="388">
        <f>IFERROR($E255*SUMIF('Daily Log'!$BS$18:$BS$1017,$B255,'Daily Log'!$BT$18:$BT$1017),0)</f>
        <v>114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212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13</v>
      </c>
      <c r="Y256" s="388">
        <f>IFERROR($E256*SUMIF('Daily Log'!$BD$18:$BD$1017,$B256,'Daily Log'!$BE$18:$BE$1017),0)</f>
        <v>37</v>
      </c>
      <c r="Z256" s="388">
        <f>IFERROR($E256*SUMIF('Daily Log'!$BG$18:$BG$1017,$B256,'Daily Log'!$BH$18:$BH$1017),0)</f>
        <v>37</v>
      </c>
      <c r="AA256" s="388">
        <f>IFERROR($E256*SUMIF('Daily Log'!$BJ$18:$BJ$1017,$B256,'Daily Log'!$BK$18:$BK$1017),0)</f>
        <v>24</v>
      </c>
      <c r="AB256" s="388">
        <f>IFERROR($E256*SUMIF('Daily Log'!$BM$18:$BM$1017,$B256,'Daily Log'!$BN$18:$BN$1017),0)</f>
        <v>41</v>
      </c>
      <c r="AC256" s="388">
        <f>IFERROR($E256*SUMIF('Daily Log'!$BP$18:$BP$1017,$B256,'Daily Log'!$BQ$18:$BQ$1017),0)</f>
        <v>37</v>
      </c>
      <c r="AD256" s="388">
        <f>IFERROR($E256*SUMIF('Daily Log'!$BS$18:$BS$1017,$B256,'Daily Log'!$BT$18:$BT$1017),0)</f>
        <v>23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74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7</v>
      </c>
      <c r="Y257" s="388">
        <f>IFERROR($E257*SUMIF('Daily Log'!$BD$18:$BD$1017,$B257,'Daily Log'!$BE$18:$BE$1017),0)</f>
        <v>9</v>
      </c>
      <c r="Z257" s="388">
        <f>IFERROR($E257*SUMIF('Daily Log'!$BG$18:$BG$1017,$B257,'Daily Log'!$BH$18:$BH$1017),0)</f>
        <v>5</v>
      </c>
      <c r="AA257" s="388">
        <f>IFERROR($E257*SUMIF('Daily Log'!$BJ$18:$BJ$1017,$B257,'Daily Log'!$BK$18:$BK$1017),0)</f>
        <v>7</v>
      </c>
      <c r="AB257" s="388">
        <f>IFERROR($E257*SUMIF('Daily Log'!$BM$18:$BM$1017,$B257,'Daily Log'!$BN$18:$BN$1017),0)</f>
        <v>14</v>
      </c>
      <c r="AC257" s="388">
        <f>IFERROR($E257*SUMIF('Daily Log'!$BP$18:$BP$1017,$B257,'Daily Log'!$BQ$18:$BQ$1017),0)</f>
        <v>22</v>
      </c>
      <c r="AD257" s="388">
        <f>IFERROR($E257*SUMIF('Daily Log'!$BS$18:$BS$1017,$B257,'Daily Log'!$BT$18:$BT$1017),0)</f>
        <v>10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27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3</v>
      </c>
      <c r="Y258" s="388">
        <f>IFERROR($E258*SUMIF('Daily Log'!$BD$18:$BD$1017,$B258,'Daily Log'!$BE$18:$BE$1017),0)</f>
        <v>3</v>
      </c>
      <c r="Z258" s="388">
        <f>IFERROR($E258*SUMIF('Daily Log'!$BG$18:$BG$1017,$B258,'Daily Log'!$BH$18:$BH$1017),0)</f>
        <v>2</v>
      </c>
      <c r="AA258" s="388">
        <f>IFERROR($E258*SUMIF('Daily Log'!$BJ$18:$BJ$1017,$B258,'Daily Log'!$BK$18:$BK$1017),0)</f>
        <v>4</v>
      </c>
      <c r="AB258" s="388">
        <f>IFERROR($E258*SUMIF('Daily Log'!$BM$18:$BM$1017,$B258,'Daily Log'!$BN$18:$BN$1017),0)</f>
        <v>2</v>
      </c>
      <c r="AC258" s="388">
        <f>IFERROR($E258*SUMIF('Daily Log'!$BP$18:$BP$1017,$B258,'Daily Log'!$BQ$18:$BQ$1017),0)</f>
        <v>11</v>
      </c>
      <c r="AD258" s="388">
        <f>IFERROR($E258*SUMIF('Daily Log'!$BS$18:$BS$1017,$B258,'Daily Log'!$BT$18:$BT$1017),0)</f>
        <v>2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92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5</v>
      </c>
      <c r="Y259" s="388">
        <f>IFERROR($E259*SUMIF('Daily Log'!$BD$18:$BD$1017,$B259,'Daily Log'!$BE$18:$BE$1017),0)</f>
        <v>14</v>
      </c>
      <c r="Z259" s="388">
        <f>IFERROR($E259*SUMIF('Daily Log'!$BG$18:$BG$1017,$B259,'Daily Log'!$BH$18:$BH$1017),0)</f>
        <v>10</v>
      </c>
      <c r="AA259" s="388">
        <f>IFERROR($E259*SUMIF('Daily Log'!$BJ$18:$BJ$1017,$B259,'Daily Log'!$BK$18:$BK$1017),0)</f>
        <v>8</v>
      </c>
      <c r="AB259" s="388">
        <f>IFERROR($E259*SUMIF('Daily Log'!$BM$18:$BM$1017,$B259,'Daily Log'!$BN$18:$BN$1017),0)</f>
        <v>13</v>
      </c>
      <c r="AC259" s="388">
        <f>IFERROR($E259*SUMIF('Daily Log'!$BP$18:$BP$1017,$B259,'Daily Log'!$BQ$18:$BQ$1017),0)</f>
        <v>31</v>
      </c>
      <c r="AD259" s="388">
        <f>IFERROR($E259*SUMIF('Daily Log'!$BS$18:$BS$1017,$B259,'Daily Log'!$BT$18:$BT$1017),0)</f>
        <v>11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130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8</v>
      </c>
      <c r="Y260" s="388">
        <f>IFERROR($E260*SUMIF('Daily Log'!$BD$18:$BD$1017,$B260,'Daily Log'!$BE$18:$BE$1017),0)</f>
        <v>15</v>
      </c>
      <c r="Z260" s="388">
        <f>IFERROR($E260*SUMIF('Daily Log'!$BG$18:$BG$1017,$B260,'Daily Log'!$BH$18:$BH$1017),0)</f>
        <v>20</v>
      </c>
      <c r="AA260" s="388">
        <f>IFERROR($E260*SUMIF('Daily Log'!$BJ$18:$BJ$1017,$B260,'Daily Log'!$BK$18:$BK$1017),0)</f>
        <v>12</v>
      </c>
      <c r="AB260" s="388">
        <f>IFERROR($E260*SUMIF('Daily Log'!$BM$18:$BM$1017,$B260,'Daily Log'!$BN$18:$BN$1017),0)</f>
        <v>18</v>
      </c>
      <c r="AC260" s="388">
        <f>IFERROR($E260*SUMIF('Daily Log'!$BP$18:$BP$1017,$B260,'Daily Log'!$BQ$18:$BQ$1017),0)</f>
        <v>47</v>
      </c>
      <c r="AD260" s="388">
        <f>IFERROR($E260*SUMIF('Daily Log'!$BS$18:$BS$1017,$B260,'Daily Log'!$BT$18:$BT$1017),0)</f>
        <v>10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253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29</v>
      </c>
      <c r="Y261" s="388">
        <f>IFERROR($E261*SUMIF('Daily Log'!$BD$18:$BD$1017,$B261,'Daily Log'!$BE$18:$BE$1017),0)</f>
        <v>42</v>
      </c>
      <c r="Z261" s="388">
        <f>IFERROR($E261*SUMIF('Daily Log'!$BG$18:$BG$1017,$B261,'Daily Log'!$BH$18:$BH$1017),0)</f>
        <v>21</v>
      </c>
      <c r="AA261" s="388">
        <f>IFERROR($E261*SUMIF('Daily Log'!$BJ$18:$BJ$1017,$B261,'Daily Log'!$BK$18:$BK$1017),0)</f>
        <v>14</v>
      </c>
      <c r="AB261" s="388">
        <f>IFERROR($E261*SUMIF('Daily Log'!$BM$18:$BM$1017,$B261,'Daily Log'!$BN$18:$BN$1017),0)</f>
        <v>73</v>
      </c>
      <c r="AC261" s="388">
        <f>IFERROR($E261*SUMIF('Daily Log'!$BP$18:$BP$1017,$B261,'Daily Log'!$BQ$18:$BQ$1017),0)</f>
        <v>43</v>
      </c>
      <c r="AD261" s="388">
        <f>IFERROR($E261*SUMIF('Daily Log'!$BS$18:$BS$1017,$B261,'Daily Log'!$BT$18:$BT$1017),0)</f>
        <v>27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173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20</v>
      </c>
      <c r="Y262" s="388">
        <f>IFERROR($E262*SUMIF('Daily Log'!$BD$18:$BD$1017,$B262,'Daily Log'!$BE$18:$BE$1017),0)</f>
        <v>17</v>
      </c>
      <c r="Z262" s="388">
        <f>IFERROR($E262*SUMIF('Daily Log'!$BG$18:$BG$1017,$B262,'Daily Log'!$BH$18:$BH$1017),0)</f>
        <v>13</v>
      </c>
      <c r="AA262" s="388">
        <f>IFERROR($E262*SUMIF('Daily Log'!$BJ$18:$BJ$1017,$B262,'Daily Log'!$BK$18:$BK$1017),0)</f>
        <v>39</v>
      </c>
      <c r="AB262" s="388">
        <f>IFERROR($E262*SUMIF('Daily Log'!$BM$18:$BM$1017,$B262,'Daily Log'!$BN$18:$BN$1017),0)</f>
        <v>40</v>
      </c>
      <c r="AC262" s="388">
        <f>IFERROR($E262*SUMIF('Daily Log'!$BP$18:$BP$1017,$B262,'Daily Log'!$BQ$18:$BQ$1017),0)</f>
        <v>26</v>
      </c>
      <c r="AD262" s="388">
        <f>IFERROR($E262*SUMIF('Daily Log'!$BS$18:$BS$1017,$B262,'Daily Log'!$BT$18:$BT$1017),0)</f>
        <v>18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872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94</v>
      </c>
      <c r="Y263" s="388">
        <f>IFERROR($E263*SUMIF('Daily Log'!$BD$18:$BD$1017,$B263,'Daily Log'!$BE$18:$BE$1017),0)</f>
        <v>115</v>
      </c>
      <c r="Z263" s="388">
        <f>IFERROR($E263*SUMIF('Daily Log'!$BG$18:$BG$1017,$B263,'Daily Log'!$BH$18:$BH$1017),0)</f>
        <v>122</v>
      </c>
      <c r="AA263" s="388">
        <f>IFERROR($E263*SUMIF('Daily Log'!$BJ$18:$BJ$1017,$B263,'Daily Log'!$BK$18:$BK$1017),0)</f>
        <v>128</v>
      </c>
      <c r="AB263" s="388">
        <f>IFERROR($E263*SUMIF('Daily Log'!$BM$18:$BM$1017,$B263,'Daily Log'!$BN$18:$BN$1017),0)</f>
        <v>183</v>
      </c>
      <c r="AC263" s="388">
        <f>IFERROR($E263*SUMIF('Daily Log'!$BP$18:$BP$1017,$B263,'Daily Log'!$BQ$18:$BQ$1017),0)</f>
        <v>164</v>
      </c>
      <c r="AD263" s="388">
        <f>IFERROR($E263*SUMIF('Daily Log'!$BS$18:$BS$1017,$B263,'Daily Log'!$BT$18:$BT$1017),0)</f>
        <v>66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66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4</v>
      </c>
      <c r="Y264" s="388">
        <f>IFERROR($E264*SUMIF('Daily Log'!$BD$18:$BD$1017,$B264,'Daily Log'!$BE$18:$BE$1017),0)</f>
        <v>8</v>
      </c>
      <c r="Z264" s="388">
        <f>IFERROR($E264*SUMIF('Daily Log'!$BG$18:$BG$1017,$B264,'Daily Log'!$BH$18:$BH$1017),0)</f>
        <v>12</v>
      </c>
      <c r="AA264" s="388">
        <f>IFERROR($E264*SUMIF('Daily Log'!$BJ$18:$BJ$1017,$B264,'Daily Log'!$BK$18:$BK$1017),0)</f>
        <v>10</v>
      </c>
      <c r="AB264" s="388">
        <f>IFERROR($E264*SUMIF('Daily Log'!$BM$18:$BM$1017,$B264,'Daily Log'!$BN$18:$BN$1017),0)</f>
        <v>14</v>
      </c>
      <c r="AC264" s="388">
        <f>IFERROR($E264*SUMIF('Daily Log'!$BP$18:$BP$1017,$B264,'Daily Log'!$BQ$18:$BQ$1017),0)</f>
        <v>10</v>
      </c>
      <c r="AD264" s="388">
        <f>IFERROR($E264*SUMIF('Daily Log'!$BS$18:$BS$1017,$B264,'Daily Log'!$BT$18:$BT$1017),0)</f>
        <v>8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7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1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4</v>
      </c>
      <c r="AA265" s="388">
        <f>IFERROR($E265*SUMIF('Daily Log'!$BJ$18:$BJ$1017,$B265,'Daily Log'!$BK$18:$BK$1017),0)</f>
        <v>1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1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27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3</v>
      </c>
      <c r="Y266" s="388">
        <f>IFERROR($E266*SUMIF('Daily Log'!$BD$18:$BD$1017,$B266,'Daily Log'!$BE$18:$BE$1017),0)</f>
        <v>6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2</v>
      </c>
      <c r="AB266" s="388">
        <f>IFERROR($E266*SUMIF('Daily Log'!$BM$18:$BM$1017,$B266,'Daily Log'!$BN$18:$BN$1017),0)</f>
        <v>9</v>
      </c>
      <c r="AC266" s="388">
        <f>IFERROR($E266*SUMIF('Daily Log'!$BP$18:$BP$1017,$B266,'Daily Log'!$BQ$18:$BQ$1017),0)</f>
        <v>6</v>
      </c>
      <c r="AD266" s="388">
        <f>IFERROR($E266*SUMIF('Daily Log'!$BS$18:$BS$1017,$B266,'Daily Log'!$BT$18:$BT$1017),0)</f>
        <v>1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14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2</v>
      </c>
      <c r="AA268" s="388">
        <f>IFERROR($E268*SUMIF('Daily Log'!$BJ$18:$BJ$1017,$B268,'Daily Log'!$BK$18:$BK$1017),0)</f>
        <v>2</v>
      </c>
      <c r="AB268" s="388">
        <f>IFERROR($E268*SUMIF('Daily Log'!$BM$18:$BM$1017,$B268,'Daily Log'!$BN$18:$BN$1017),0)</f>
        <v>1</v>
      </c>
      <c r="AC268" s="388">
        <f>IFERROR($E268*SUMIF('Daily Log'!$BP$18:$BP$1017,$B268,'Daily Log'!$BQ$18:$BQ$1017),0)</f>
        <v>6</v>
      </c>
      <c r="AD268" s="388">
        <f>IFERROR($E268*SUMIF('Daily Log'!$BS$18:$BS$1017,$B268,'Daily Log'!$BT$18:$BT$1017),0)</f>
        <v>3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2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1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1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12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1</v>
      </c>
      <c r="Y270" s="388">
        <f>IFERROR($E270*SUMIF('Daily Log'!$BD$18:$BD$1017,$B270,'Daily Log'!$BE$18:$BE$1017),0)</f>
        <v>1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1</v>
      </c>
      <c r="AB270" s="388">
        <f>IFERROR($E270*SUMIF('Daily Log'!$BM$18:$BM$1017,$B270,'Daily Log'!$BN$18:$BN$1017),0)</f>
        <v>4</v>
      </c>
      <c r="AC270" s="388">
        <f>IFERROR($E270*SUMIF('Daily Log'!$BP$18:$BP$1017,$B270,'Daily Log'!$BQ$18:$BQ$1017),0)</f>
        <v>5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8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1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2</v>
      </c>
      <c r="AB271" s="388">
        <f>IFERROR($E271*SUMIF('Daily Log'!$BM$18:$BM$1017,$B271,'Daily Log'!$BN$18:$BN$1017),0)</f>
        <v>3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2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10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1</v>
      </c>
      <c r="Y272" s="388">
        <f>IFERROR($E272*SUMIF('Daily Log'!$BD$18:$BD$1017,$B272,'Daily Log'!$BE$18:$BE$1017),0)</f>
        <v>2</v>
      </c>
      <c r="Z272" s="388">
        <f>IFERROR($E272*SUMIF('Daily Log'!$BG$18:$BG$1017,$B272,'Daily Log'!$BH$18:$BH$1017),0)</f>
        <v>1</v>
      </c>
      <c r="AA272" s="388">
        <f>IFERROR($E272*SUMIF('Daily Log'!$BJ$18:$BJ$1017,$B272,'Daily Log'!$BK$18:$BK$1017),0)</f>
        <v>2</v>
      </c>
      <c r="AB272" s="388">
        <f>IFERROR($E272*SUMIF('Daily Log'!$BM$18:$BM$1017,$B272,'Daily Log'!$BN$18:$BN$1017),0)</f>
        <v>2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2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7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2</v>
      </c>
      <c r="Z273" s="388">
        <f>IFERROR($E273*SUMIF('Daily Log'!$BG$18:$BG$1017,$B273,'Daily Log'!$BH$18:$BH$1017),0)</f>
        <v>1</v>
      </c>
      <c r="AA273" s="388">
        <f>IFERROR($E273*SUMIF('Daily Log'!$BJ$18:$BJ$1017,$B273,'Daily Log'!$BK$18:$BK$1017),0)</f>
        <v>1</v>
      </c>
      <c r="AB273" s="388">
        <f>IFERROR($E273*SUMIF('Daily Log'!$BM$18:$BM$1017,$B273,'Daily Log'!$BN$18:$BN$1017),0)</f>
        <v>2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1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3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2</v>
      </c>
      <c r="AA274" s="388">
        <f>IFERROR($E274*SUMIF('Daily Log'!$BJ$18:$BJ$1017,$B274,'Daily Log'!$BK$18:$BK$1017),0)</f>
        <v>1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24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5</v>
      </c>
      <c r="Y275" s="388">
        <f>IFERROR($E275*SUMIF('Daily Log'!$BD$18:$BD$1017,$B275,'Daily Log'!$BE$18:$BE$1017),0)</f>
        <v>1</v>
      </c>
      <c r="Z275" s="388">
        <f>IFERROR($E275*SUMIF('Daily Log'!$BG$18:$BG$1017,$B275,'Daily Log'!$BH$18:$BH$1017),0)</f>
        <v>2</v>
      </c>
      <c r="AA275" s="388">
        <f>IFERROR($E275*SUMIF('Daily Log'!$BJ$18:$BJ$1017,$B275,'Daily Log'!$BK$18:$BK$1017),0)</f>
        <v>3</v>
      </c>
      <c r="AB275" s="388">
        <f>IFERROR($E275*SUMIF('Daily Log'!$BM$18:$BM$1017,$B275,'Daily Log'!$BN$18:$BN$1017),0)</f>
        <v>6</v>
      </c>
      <c r="AC275" s="388">
        <f>IFERROR($E275*SUMIF('Daily Log'!$BP$18:$BP$1017,$B275,'Daily Log'!$BQ$18:$BQ$1017),0)</f>
        <v>6</v>
      </c>
      <c r="AD275" s="388">
        <f>IFERROR($E275*SUMIF('Daily Log'!$BS$18:$BS$1017,$B275,'Daily Log'!$BT$18:$BT$1017),0)</f>
        <v>1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18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1</v>
      </c>
      <c r="Y276" s="388">
        <f>IFERROR($E276*SUMIF('Daily Log'!$BD$18:$BD$1017,$B276,'Daily Log'!$BE$18:$BE$1017),0)</f>
        <v>1</v>
      </c>
      <c r="Z276" s="388">
        <f>IFERROR($E276*SUMIF('Daily Log'!$BG$18:$BG$1017,$B276,'Daily Log'!$BH$18:$BH$1017),0)</f>
        <v>7</v>
      </c>
      <c r="AA276" s="388">
        <f>IFERROR($E276*SUMIF('Daily Log'!$BJ$18:$BJ$1017,$B276,'Daily Log'!$BK$18:$BK$1017),0)</f>
        <v>2</v>
      </c>
      <c r="AB276" s="388">
        <f>IFERROR($E276*SUMIF('Daily Log'!$BM$18:$BM$1017,$B276,'Daily Log'!$BN$18:$BN$1017),0)</f>
        <v>4</v>
      </c>
      <c r="AC276" s="388">
        <f>IFERROR($E276*SUMIF('Daily Log'!$BP$18:$BP$1017,$B276,'Daily Log'!$BQ$18:$BQ$1017),0)</f>
        <v>3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14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4</v>
      </c>
      <c r="AA277" s="388">
        <f>IFERROR($E277*SUMIF('Daily Log'!$BJ$18:$BJ$1017,$B277,'Daily Log'!$BK$18:$BK$1017),0)</f>
        <v>2</v>
      </c>
      <c r="AB277" s="388">
        <f>IFERROR($E277*SUMIF('Daily Log'!$BM$18:$BM$1017,$B277,'Daily Log'!$BN$18:$BN$1017),0)</f>
        <v>1</v>
      </c>
      <c r="AC277" s="388">
        <f>IFERROR($E277*SUMIF('Daily Log'!$BP$18:$BP$1017,$B277,'Daily Log'!$BQ$18:$BQ$1017),0)</f>
        <v>4</v>
      </c>
      <c r="AD277" s="388">
        <f>IFERROR($E277*SUMIF('Daily Log'!$BS$18:$BS$1017,$B277,'Daily Log'!$BT$18:$BT$1017),0)</f>
        <v>3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7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1</v>
      </c>
      <c r="Z278" s="388">
        <f>IFERROR($E278*SUMIF('Daily Log'!$BG$18:$BG$1017,$B278,'Daily Log'!$BH$18:$BH$1017),0)</f>
        <v>2</v>
      </c>
      <c r="AA278" s="388">
        <f>IFERROR($E278*SUMIF('Daily Log'!$BJ$18:$BJ$1017,$B278,'Daily Log'!$BK$18:$BK$1017),0)</f>
        <v>1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3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30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4</v>
      </c>
      <c r="Y279" s="388">
        <f>IFERROR($E279*SUMIF('Daily Log'!$BD$18:$BD$1017,$B279,'Daily Log'!$BE$18:$BE$1017),0)</f>
        <v>5</v>
      </c>
      <c r="Z279" s="388">
        <f>IFERROR($E279*SUMIF('Daily Log'!$BG$18:$BG$1017,$B279,'Daily Log'!$BH$18:$BH$1017),0)</f>
        <v>6</v>
      </c>
      <c r="AA279" s="388">
        <f>IFERROR($E279*SUMIF('Daily Log'!$BJ$18:$BJ$1017,$B279,'Daily Log'!$BK$18:$BK$1017),0)</f>
        <v>3</v>
      </c>
      <c r="AB279" s="388">
        <f>IFERROR($E279*SUMIF('Daily Log'!$BM$18:$BM$1017,$B279,'Daily Log'!$BN$18:$BN$1017),0)</f>
        <v>1</v>
      </c>
      <c r="AC279" s="388">
        <f>IFERROR($E279*SUMIF('Daily Log'!$BP$18:$BP$1017,$B279,'Daily Log'!$BQ$18:$BQ$1017),0)</f>
        <v>9</v>
      </c>
      <c r="AD279" s="388">
        <f>IFERROR($E279*SUMIF('Daily Log'!$BS$18:$BS$1017,$B279,'Daily Log'!$BT$18:$BT$1017),0)</f>
        <v>2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25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2</v>
      </c>
      <c r="Y280" s="388">
        <f>IFERROR($E280*SUMIF('Daily Log'!$BD$18:$BD$1017,$B280,'Daily Log'!$BE$18:$BE$1017),0)</f>
        <v>2</v>
      </c>
      <c r="Z280" s="388">
        <f>IFERROR($E280*SUMIF('Daily Log'!$BG$18:$BG$1017,$B280,'Daily Log'!$BH$18:$BH$1017),0)</f>
        <v>4</v>
      </c>
      <c r="AA280" s="388">
        <f>IFERROR($E280*SUMIF('Daily Log'!$BJ$18:$BJ$1017,$B280,'Daily Log'!$BK$18:$BK$1017),0)</f>
        <v>1</v>
      </c>
      <c r="AB280" s="388">
        <f>IFERROR($E280*SUMIF('Daily Log'!$BM$18:$BM$1017,$B280,'Daily Log'!$BN$18:$BN$1017),0)</f>
        <v>2</v>
      </c>
      <c r="AC280" s="388">
        <f>IFERROR($E280*SUMIF('Daily Log'!$BP$18:$BP$1017,$B280,'Daily Log'!$BQ$18:$BQ$1017),0)</f>
        <v>10</v>
      </c>
      <c r="AD280" s="388">
        <f>IFERROR($E280*SUMIF('Daily Log'!$BS$18:$BS$1017,$B280,'Daily Log'!$BT$18:$BT$1017),0)</f>
        <v>4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17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1</v>
      </c>
      <c r="Y281" s="388">
        <f>IFERROR($E281*SUMIF('Daily Log'!$BD$18:$BD$1017,$B281,'Daily Log'!$BE$18:$BE$1017),0)</f>
        <v>2</v>
      </c>
      <c r="Z281" s="388">
        <f>IFERROR($E281*SUMIF('Daily Log'!$BG$18:$BG$1017,$B281,'Daily Log'!$BH$18:$BH$1017),0)</f>
        <v>5</v>
      </c>
      <c r="AA281" s="388">
        <f>IFERROR($E281*SUMIF('Daily Log'!$BJ$18:$BJ$1017,$B281,'Daily Log'!$BK$18:$BK$1017),0)</f>
        <v>1</v>
      </c>
      <c r="AB281" s="388">
        <f>IFERROR($E281*SUMIF('Daily Log'!$BM$18:$BM$1017,$B281,'Daily Log'!$BN$18:$BN$1017),0)</f>
        <v>3</v>
      </c>
      <c r="AC281" s="388">
        <f>IFERROR($E281*SUMIF('Daily Log'!$BP$18:$BP$1017,$B281,'Daily Log'!$BQ$18:$BQ$1017),0)</f>
        <v>3</v>
      </c>
      <c r="AD281" s="388">
        <f>IFERROR($E281*SUMIF('Daily Log'!$BS$18:$BS$1017,$B281,'Daily Log'!$BT$18:$BT$1017),0)</f>
        <v>2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6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1</v>
      </c>
      <c r="Z282" s="388">
        <f>IFERROR($E282*SUMIF('Daily Log'!$BG$18:$BG$1017,$B282,'Daily Log'!$BH$18:$BH$1017),0)</f>
        <v>1</v>
      </c>
      <c r="AA282" s="388">
        <f>IFERROR($E282*SUMIF('Daily Log'!$BJ$18:$BJ$1017,$B282,'Daily Log'!$BK$18:$BK$1017),0)</f>
        <v>2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2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3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2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1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5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2</v>
      </c>
      <c r="Z284" s="388">
        <f>IFERROR($E284*SUMIF('Daily Log'!$BG$18:$BG$1017,$B284,'Daily Log'!$BH$18:$BH$1017),0)</f>
        <v>2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1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5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1</v>
      </c>
      <c r="Z286" s="388">
        <f>IFERROR($E286*SUMIF('Daily Log'!$BG$18:$BG$1017,$B286,'Daily Log'!$BH$18:$BH$1017),0)</f>
        <v>1</v>
      </c>
      <c r="AA286" s="388">
        <f>IFERROR($E286*SUMIF('Daily Log'!$BJ$18:$BJ$1017,$B286,'Daily Log'!$BK$18:$BK$1017),0)</f>
        <v>1</v>
      </c>
      <c r="AB286" s="388">
        <f>IFERROR($E286*SUMIF('Daily Log'!$BM$18:$BM$1017,$B286,'Daily Log'!$BN$18:$BN$1017),0)</f>
        <v>1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1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12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1</v>
      </c>
      <c r="Y287" s="388">
        <f>IFERROR($E287*SUMIF('Daily Log'!$BD$18:$BD$1017,$B287,'Daily Log'!$BE$18:$BE$1017),0)</f>
        <v>1</v>
      </c>
      <c r="Z287" s="388">
        <f>IFERROR($E287*SUMIF('Daily Log'!$BG$18:$BG$1017,$B287,'Daily Log'!$BH$18:$BH$1017),0)</f>
        <v>3</v>
      </c>
      <c r="AA287" s="388">
        <f>IFERROR($E287*SUMIF('Daily Log'!$BJ$18:$BJ$1017,$B287,'Daily Log'!$BK$18:$BK$1017),0)</f>
        <v>1</v>
      </c>
      <c r="AB287" s="388">
        <f>IFERROR($E287*SUMIF('Daily Log'!$BM$18:$BM$1017,$B287,'Daily Log'!$BN$18:$BN$1017),0)</f>
        <v>3</v>
      </c>
      <c r="AC287" s="388">
        <f>IFERROR($E287*SUMIF('Daily Log'!$BP$18:$BP$1017,$B287,'Daily Log'!$BQ$18:$BQ$1017),0)</f>
        <v>2</v>
      </c>
      <c r="AD287" s="388">
        <f>IFERROR($E287*SUMIF('Daily Log'!$BS$18:$BS$1017,$B287,'Daily Log'!$BT$18:$BT$1017),0)</f>
        <v>1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4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1</v>
      </c>
      <c r="Z288" s="388">
        <f>IFERROR($E288*SUMIF('Daily Log'!$BG$18:$BG$1017,$B288,'Daily Log'!$BH$18:$BH$1017),0)</f>
        <v>1</v>
      </c>
      <c r="AA288" s="388">
        <f>IFERROR($E288*SUMIF('Daily Log'!$BJ$18:$BJ$1017,$B288,'Daily Log'!$BK$18:$BK$1017),0)</f>
        <v>2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9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4</v>
      </c>
      <c r="Z289" s="388">
        <f>IFERROR($E289*SUMIF('Daily Log'!$BG$18:$BG$1017,$B289,'Daily Log'!$BH$18:$BH$1017),0)</f>
        <v>3</v>
      </c>
      <c r="AA289" s="388">
        <f>IFERROR($E289*SUMIF('Daily Log'!$BJ$18:$BJ$1017,$B289,'Daily Log'!$BK$18:$BK$1017),0)</f>
        <v>2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10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3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1</v>
      </c>
      <c r="AA291" s="388">
        <f>IFERROR($E291*SUMIF('Daily Log'!$BJ$18:$BJ$1017,$B291,'Daily Log'!$BK$18:$BK$1017),0)</f>
        <v>5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1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1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1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1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1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2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1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1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6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1</v>
      </c>
      <c r="AA296" s="388">
        <f>IFERROR($E296*SUMIF('Daily Log'!$BJ$18:$BJ$1017,$B296,'Daily Log'!$BK$18:$BK$1017),0)</f>
        <v>1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3</v>
      </c>
      <c r="AD296" s="388">
        <f>IFERROR($E296*SUMIF('Daily Log'!$BS$18:$BS$1017,$B296,'Daily Log'!$BT$18:$BT$1017),0)</f>
        <v>1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6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1</v>
      </c>
      <c r="AA300" s="388">
        <f>IFERROR($E300*SUMIF('Daily Log'!$BJ$18:$BJ$1017,$B300,'Daily Log'!$BK$18:$BK$1017),0)</f>
        <v>1</v>
      </c>
      <c r="AB300" s="388">
        <f>IFERROR($E300*SUMIF('Daily Log'!$BM$18:$BM$1017,$B300,'Daily Log'!$BN$18:$BN$1017),0)</f>
        <v>1</v>
      </c>
      <c r="AC300" s="388">
        <f>IFERROR($E300*SUMIF('Daily Log'!$BP$18:$BP$1017,$B300,'Daily Log'!$BQ$18:$BQ$1017),0)</f>
        <v>3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14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1</v>
      </c>
      <c r="Y301" s="388">
        <f>IFERROR($E301*SUMIF('Daily Log'!$BD$18:$BD$1017,$B301,'Daily Log'!$BE$18:$BE$1017),0)</f>
        <v>1</v>
      </c>
      <c r="Z301" s="388">
        <f>IFERROR($E301*SUMIF('Daily Log'!$BG$18:$BG$1017,$B301,'Daily Log'!$BH$18:$BH$1017),0)</f>
        <v>3</v>
      </c>
      <c r="AA301" s="388">
        <f>IFERROR($E301*SUMIF('Daily Log'!$BJ$18:$BJ$1017,$B301,'Daily Log'!$BK$18:$BK$1017),0)</f>
        <v>3</v>
      </c>
      <c r="AB301" s="388">
        <f>IFERROR($E301*SUMIF('Daily Log'!$BM$18:$BM$1017,$B301,'Daily Log'!$BN$18:$BN$1017),0)</f>
        <v>1</v>
      </c>
      <c r="AC301" s="388">
        <f>IFERROR($E301*SUMIF('Daily Log'!$BP$18:$BP$1017,$B301,'Daily Log'!$BQ$18:$BQ$1017),0)</f>
        <v>5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2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1</v>
      </c>
      <c r="AD302" s="388">
        <f>IFERROR($E302*SUMIF('Daily Log'!$BS$18:$BS$1017,$B302,'Daily Log'!$BT$18:$BT$1017),0)</f>
        <v>1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17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1</v>
      </c>
      <c r="Z305" s="388">
        <f>IFERROR($E305*SUMIF('Daily Log'!$BG$18:$BG$1017,$B305,'Daily Log'!$BH$18:$BH$1017),0)</f>
        <v>4</v>
      </c>
      <c r="AA305" s="388">
        <f>IFERROR($E305*SUMIF('Daily Log'!$BJ$18:$BJ$1017,$B305,'Daily Log'!$BK$18:$BK$1017),0)</f>
        <v>3</v>
      </c>
      <c r="AB305" s="388">
        <f>IFERROR($E305*SUMIF('Daily Log'!$BM$18:$BM$1017,$B305,'Daily Log'!$BN$18:$BN$1017),0)</f>
        <v>1</v>
      </c>
      <c r="AC305" s="388">
        <f>IFERROR($E305*SUMIF('Daily Log'!$BP$18:$BP$1017,$B305,'Daily Log'!$BQ$18:$BQ$1017),0)</f>
        <v>6</v>
      </c>
      <c r="AD305" s="388">
        <f>IFERROR($E305*SUMIF('Daily Log'!$BS$18:$BS$1017,$B305,'Daily Log'!$BT$18:$BT$1017),0)</f>
        <v>2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6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1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1</v>
      </c>
      <c r="AB306" s="388">
        <f>IFERROR($E306*SUMIF('Daily Log'!$BM$18:$BM$1017,$B306,'Daily Log'!$BN$18:$BN$1017),0)</f>
        <v>4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46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6</v>
      </c>
      <c r="Y307" s="388">
        <f>IFERROR($E307*SUMIF('Daily Log'!$BD$18:$BD$1017,$B307,'Daily Log'!$BE$18:$BE$1017),0)</f>
        <v>8</v>
      </c>
      <c r="Z307" s="388">
        <f>IFERROR($E307*SUMIF('Daily Log'!$BG$18:$BG$1017,$B307,'Daily Log'!$BH$18:$BH$1017),0)</f>
        <v>5</v>
      </c>
      <c r="AA307" s="388">
        <f>IFERROR($E307*SUMIF('Daily Log'!$BJ$18:$BJ$1017,$B307,'Daily Log'!$BK$18:$BK$1017),0)</f>
        <v>5</v>
      </c>
      <c r="AB307" s="388">
        <f>IFERROR($E307*SUMIF('Daily Log'!$BM$18:$BM$1017,$B307,'Daily Log'!$BN$18:$BN$1017),0)</f>
        <v>5</v>
      </c>
      <c r="AC307" s="388">
        <f>IFERROR($E307*SUMIF('Daily Log'!$BP$18:$BP$1017,$B307,'Daily Log'!$BQ$18:$BQ$1017),0)</f>
        <v>12</v>
      </c>
      <c r="AD307" s="388">
        <f>IFERROR($E307*SUMIF('Daily Log'!$BS$18:$BS$1017,$B307,'Daily Log'!$BT$18:$BT$1017),0)</f>
        <v>5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1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1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4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2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2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2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1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1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6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2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4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23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3</v>
      </c>
      <c r="Z314" s="388">
        <f>IFERROR($E314*SUMIF('Daily Log'!$BG$18:$BG$1017,$B314,'Daily Log'!$BH$18:$BH$1017),0)</f>
        <v>5</v>
      </c>
      <c r="AA314" s="388">
        <f>IFERROR($E314*SUMIF('Daily Log'!$BJ$18:$BJ$1017,$B314,'Daily Log'!$BK$18:$BK$1017),0)</f>
        <v>5</v>
      </c>
      <c r="AB314" s="388">
        <f>IFERROR($E314*SUMIF('Daily Log'!$BM$18:$BM$1017,$B314,'Daily Log'!$BN$18:$BN$1017),0)</f>
        <v>7</v>
      </c>
      <c r="AC314" s="388">
        <f>IFERROR($E314*SUMIF('Daily Log'!$BP$18:$BP$1017,$B314,'Daily Log'!$BQ$18:$BQ$1017),0)</f>
        <v>1</v>
      </c>
      <c r="AD314" s="388">
        <f>IFERROR($E314*SUMIF('Daily Log'!$BS$18:$BS$1017,$B314,'Daily Log'!$BT$18:$BT$1017),0)</f>
        <v>2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9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2</v>
      </c>
      <c r="Y316" s="388">
        <f>IFERROR($E316*SUMIF('Daily Log'!$BD$18:$BD$1017,$B316,'Daily Log'!$BE$18:$BE$1017),0)</f>
        <v>1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3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3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2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1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1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5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1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2</v>
      </c>
      <c r="AB319" s="388">
        <f>IFERROR($E319*SUMIF('Daily Log'!$BM$18:$BM$1017,$B319,'Daily Log'!$BN$18:$BN$1017),0)</f>
        <v>2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1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1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6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1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3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2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3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1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2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89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6</v>
      </c>
      <c r="Y324" s="388">
        <f>IFERROR($E324*SUMIF('Daily Log'!$BD$18:$BD$1017,$B324,'Daily Log'!$BE$18:$BE$1017),0)</f>
        <v>12</v>
      </c>
      <c r="Z324" s="388">
        <f>IFERROR($E324*SUMIF('Daily Log'!$BG$18:$BG$1017,$B324,'Daily Log'!$BH$18:$BH$1017),0)</f>
        <v>9</v>
      </c>
      <c r="AA324" s="388">
        <f>IFERROR($E324*SUMIF('Daily Log'!$BJ$18:$BJ$1017,$B324,'Daily Log'!$BK$18:$BK$1017),0)</f>
        <v>11</v>
      </c>
      <c r="AB324" s="388">
        <f>IFERROR($E324*SUMIF('Daily Log'!$BM$18:$BM$1017,$B324,'Daily Log'!$BN$18:$BN$1017),0)</f>
        <v>20</v>
      </c>
      <c r="AC324" s="388">
        <f>IFERROR($E324*SUMIF('Daily Log'!$BP$18:$BP$1017,$B324,'Daily Log'!$BQ$18:$BQ$1017),0)</f>
        <v>15</v>
      </c>
      <c r="AD324" s="388">
        <f>IFERROR($E324*SUMIF('Daily Log'!$BS$18:$BS$1017,$B324,'Daily Log'!$BT$18:$BT$1017),0)</f>
        <v>16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12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1</v>
      </c>
      <c r="Y325" s="388">
        <f>IFERROR($E325*SUMIF('Daily Log'!$BD$18:$BD$1017,$B325,'Daily Log'!$BE$18:$BE$1017),0)</f>
        <v>3</v>
      </c>
      <c r="Z325" s="388">
        <f>IFERROR($E325*SUMIF('Daily Log'!$BG$18:$BG$1017,$B325,'Daily Log'!$BH$18:$BH$1017),0)</f>
        <v>1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3</v>
      </c>
      <c r="AC325" s="388">
        <f>IFERROR($E325*SUMIF('Daily Log'!$BP$18:$BP$1017,$B325,'Daily Log'!$BQ$18:$BQ$1017),0)</f>
        <v>2</v>
      </c>
      <c r="AD325" s="388">
        <f>IFERROR($E325*SUMIF('Daily Log'!$BS$18:$BS$1017,$B325,'Daily Log'!$BT$18:$BT$1017),0)</f>
        <v>2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95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5</v>
      </c>
      <c r="Y326" s="388">
        <f>IFERROR($E326*SUMIF('Daily Log'!$BD$18:$BD$1017,$B326,'Daily Log'!$BE$18:$BE$1017),0)</f>
        <v>24</v>
      </c>
      <c r="Z326" s="388">
        <f>IFERROR($E326*SUMIF('Daily Log'!$BG$18:$BG$1017,$B326,'Daily Log'!$BH$18:$BH$1017),0)</f>
        <v>9</v>
      </c>
      <c r="AA326" s="388">
        <f>IFERROR($E326*SUMIF('Daily Log'!$BJ$18:$BJ$1017,$B326,'Daily Log'!$BK$18:$BK$1017),0)</f>
        <v>8</v>
      </c>
      <c r="AB326" s="388">
        <f>IFERROR($E326*SUMIF('Daily Log'!$BM$18:$BM$1017,$B326,'Daily Log'!$BN$18:$BN$1017),0)</f>
        <v>21</v>
      </c>
      <c r="AC326" s="388">
        <f>IFERROR($E326*SUMIF('Daily Log'!$BP$18:$BP$1017,$B326,'Daily Log'!$BQ$18:$BQ$1017),0)</f>
        <v>18</v>
      </c>
      <c r="AD326" s="388">
        <f>IFERROR($E326*SUMIF('Daily Log'!$BS$18:$BS$1017,$B326,'Daily Log'!$BT$18:$BT$1017),0)</f>
        <v>10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61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5</v>
      </c>
      <c r="Y327" s="388">
        <f>IFERROR($E327*SUMIF('Daily Log'!$BD$18:$BD$1017,$B327,'Daily Log'!$BE$18:$BE$1017),0)</f>
        <v>7</v>
      </c>
      <c r="Z327" s="388">
        <f>IFERROR($E327*SUMIF('Daily Log'!$BG$18:$BG$1017,$B327,'Daily Log'!$BH$18:$BH$1017),0)</f>
        <v>3</v>
      </c>
      <c r="AA327" s="388">
        <f>IFERROR($E327*SUMIF('Daily Log'!$BJ$18:$BJ$1017,$B327,'Daily Log'!$BK$18:$BK$1017),0)</f>
        <v>2</v>
      </c>
      <c r="AB327" s="388">
        <f>IFERROR($E327*SUMIF('Daily Log'!$BM$18:$BM$1017,$B327,'Daily Log'!$BN$18:$BN$1017),0)</f>
        <v>18</v>
      </c>
      <c r="AC327" s="388">
        <f>IFERROR($E327*SUMIF('Daily Log'!$BP$18:$BP$1017,$B327,'Daily Log'!$BQ$18:$BQ$1017),0)</f>
        <v>14</v>
      </c>
      <c r="AD327" s="388">
        <f>IFERROR($E327*SUMIF('Daily Log'!$BS$18:$BS$1017,$B327,'Daily Log'!$BT$18:$BT$1017),0)</f>
        <v>12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128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10</v>
      </c>
      <c r="Y328" s="388">
        <f>IFERROR($E328*SUMIF('Daily Log'!$BD$18:$BD$1017,$B328,'Daily Log'!$BE$18:$BE$1017),0)</f>
        <v>11</v>
      </c>
      <c r="Z328" s="388">
        <f>IFERROR($E328*SUMIF('Daily Log'!$BG$18:$BG$1017,$B328,'Daily Log'!$BH$18:$BH$1017),0)</f>
        <v>8</v>
      </c>
      <c r="AA328" s="388">
        <f>IFERROR($E328*SUMIF('Daily Log'!$BJ$18:$BJ$1017,$B328,'Daily Log'!$BK$18:$BK$1017),0)</f>
        <v>12</v>
      </c>
      <c r="AB328" s="388">
        <f>IFERROR($E328*SUMIF('Daily Log'!$BM$18:$BM$1017,$B328,'Daily Log'!$BN$18:$BN$1017),0)</f>
        <v>30</v>
      </c>
      <c r="AC328" s="388">
        <f>IFERROR($E328*SUMIF('Daily Log'!$BP$18:$BP$1017,$B328,'Daily Log'!$BQ$18:$BQ$1017),0)</f>
        <v>33</v>
      </c>
      <c r="AD328" s="388">
        <f>IFERROR($E328*SUMIF('Daily Log'!$BS$18:$BS$1017,$B328,'Daily Log'!$BT$18:$BT$1017),0)</f>
        <v>24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33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3</v>
      </c>
      <c r="Y329" s="388">
        <f>IFERROR($E329*SUMIF('Daily Log'!$BD$18:$BD$1017,$B329,'Daily Log'!$BE$18:$BE$1017),0)</f>
        <v>7</v>
      </c>
      <c r="Z329" s="388">
        <f>IFERROR($E329*SUMIF('Daily Log'!$BG$18:$BG$1017,$B329,'Daily Log'!$BH$18:$BH$1017),0)</f>
        <v>4</v>
      </c>
      <c r="AA329" s="388">
        <f>IFERROR($E329*SUMIF('Daily Log'!$BJ$18:$BJ$1017,$B329,'Daily Log'!$BK$18:$BK$1017),0)</f>
        <v>2</v>
      </c>
      <c r="AB329" s="388">
        <f>IFERROR($E329*SUMIF('Daily Log'!$BM$18:$BM$1017,$B329,'Daily Log'!$BN$18:$BN$1017),0)</f>
        <v>10</v>
      </c>
      <c r="AC329" s="388">
        <f>IFERROR($E329*SUMIF('Daily Log'!$BP$18:$BP$1017,$B329,'Daily Log'!$BQ$18:$BQ$1017),0)</f>
        <v>5</v>
      </c>
      <c r="AD329" s="388">
        <f>IFERROR($E329*SUMIF('Daily Log'!$BS$18:$BS$1017,$B329,'Daily Log'!$BT$18:$BT$1017),0)</f>
        <v>2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34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5</v>
      </c>
      <c r="Y330" s="388">
        <f>IFERROR($E330*SUMIF('Daily Log'!$BD$18:$BD$1017,$B330,'Daily Log'!$BE$18:$BE$1017),0)</f>
        <v>6</v>
      </c>
      <c r="Z330" s="388">
        <f>IFERROR($E330*SUMIF('Daily Log'!$BG$18:$BG$1017,$B330,'Daily Log'!$BH$18:$BH$1017),0)</f>
        <v>1</v>
      </c>
      <c r="AA330" s="388">
        <f>IFERROR($E330*SUMIF('Daily Log'!$BJ$18:$BJ$1017,$B330,'Daily Log'!$BK$18:$BK$1017),0)</f>
        <v>2</v>
      </c>
      <c r="AB330" s="388">
        <f>IFERROR($E330*SUMIF('Daily Log'!$BM$18:$BM$1017,$B330,'Daily Log'!$BN$18:$BN$1017),0)</f>
        <v>10</v>
      </c>
      <c r="AC330" s="388">
        <f>IFERROR($E330*SUMIF('Daily Log'!$BP$18:$BP$1017,$B330,'Daily Log'!$BQ$18:$BQ$1017),0)</f>
        <v>7</v>
      </c>
      <c r="AD330" s="388">
        <f>IFERROR($E330*SUMIF('Daily Log'!$BS$18:$BS$1017,$B330,'Daily Log'!$BT$18:$BT$1017),0)</f>
        <v>3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40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4</v>
      </c>
      <c r="Y331" s="388">
        <f>IFERROR($E331*SUMIF('Daily Log'!$BD$18:$BD$1017,$B331,'Daily Log'!$BE$18:$BE$1017),0)</f>
        <v>3</v>
      </c>
      <c r="Z331" s="388">
        <f>IFERROR($E331*SUMIF('Daily Log'!$BG$18:$BG$1017,$B331,'Daily Log'!$BH$18:$BH$1017),0)</f>
        <v>4</v>
      </c>
      <c r="AA331" s="388">
        <f>IFERROR($E331*SUMIF('Daily Log'!$BJ$18:$BJ$1017,$B331,'Daily Log'!$BK$18:$BK$1017),0)</f>
        <v>7</v>
      </c>
      <c r="AB331" s="388">
        <f>IFERROR($E331*SUMIF('Daily Log'!$BM$18:$BM$1017,$B331,'Daily Log'!$BN$18:$BN$1017),0)</f>
        <v>9</v>
      </c>
      <c r="AC331" s="388">
        <f>IFERROR($E331*SUMIF('Daily Log'!$BP$18:$BP$1017,$B331,'Daily Log'!$BQ$18:$BQ$1017),0)</f>
        <v>10</v>
      </c>
      <c r="AD331" s="388">
        <f>IFERROR($E331*SUMIF('Daily Log'!$BS$18:$BS$1017,$B331,'Daily Log'!$BT$18:$BT$1017),0)</f>
        <v>3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42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6</v>
      </c>
      <c r="Y332" s="388">
        <f>IFERROR($E332*SUMIF('Daily Log'!$BD$18:$BD$1017,$B332,'Daily Log'!$BE$18:$BE$1017),0)</f>
        <v>6</v>
      </c>
      <c r="Z332" s="388">
        <f>IFERROR($E332*SUMIF('Daily Log'!$BG$18:$BG$1017,$B332,'Daily Log'!$BH$18:$BH$1017),0)</f>
        <v>7</v>
      </c>
      <c r="AA332" s="388">
        <f>IFERROR($E332*SUMIF('Daily Log'!$BJ$18:$BJ$1017,$B332,'Daily Log'!$BK$18:$BK$1017),0)</f>
        <v>2</v>
      </c>
      <c r="AB332" s="388">
        <f>IFERROR($E332*SUMIF('Daily Log'!$BM$18:$BM$1017,$B332,'Daily Log'!$BN$18:$BN$1017),0)</f>
        <v>10</v>
      </c>
      <c r="AC332" s="388">
        <f>IFERROR($E332*SUMIF('Daily Log'!$BP$18:$BP$1017,$B332,'Daily Log'!$BQ$18:$BQ$1017),0)</f>
        <v>6</v>
      </c>
      <c r="AD332" s="388">
        <f>IFERROR($E332*SUMIF('Daily Log'!$BS$18:$BS$1017,$B332,'Daily Log'!$BT$18:$BT$1017),0)</f>
        <v>5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16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5</v>
      </c>
      <c r="Y333" s="388">
        <f>IFERROR($E333*SUMIF('Daily Log'!$BD$18:$BD$1017,$B333,'Daily Log'!$BE$18:$BE$1017),0)</f>
        <v>1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4</v>
      </c>
      <c r="AC333" s="388">
        <f>IFERROR($E333*SUMIF('Daily Log'!$BP$18:$BP$1017,$B333,'Daily Log'!$BQ$18:$BQ$1017),0)</f>
        <v>3</v>
      </c>
      <c r="AD333" s="388">
        <f>IFERROR($E333*SUMIF('Daily Log'!$BS$18:$BS$1017,$B333,'Daily Log'!$BT$18:$BT$1017),0)</f>
        <v>3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11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1</v>
      </c>
      <c r="Z334" s="388">
        <f>IFERROR($E334*SUMIF('Daily Log'!$BG$18:$BG$1017,$B334,'Daily Log'!$BH$18:$BH$1017),0)</f>
        <v>3</v>
      </c>
      <c r="AA334" s="388">
        <f>IFERROR($E334*SUMIF('Daily Log'!$BJ$18:$BJ$1017,$B334,'Daily Log'!$BK$18:$BK$1017),0)</f>
        <v>1</v>
      </c>
      <c r="AB334" s="388">
        <f>IFERROR($E334*SUMIF('Daily Log'!$BM$18:$BM$1017,$B334,'Daily Log'!$BN$18:$BN$1017),0)</f>
        <v>2</v>
      </c>
      <c r="AC334" s="388">
        <f>IFERROR($E334*SUMIF('Daily Log'!$BP$18:$BP$1017,$B334,'Daily Log'!$BQ$18:$BQ$1017),0)</f>
        <v>1</v>
      </c>
      <c r="AD334" s="388">
        <f>IFERROR($E334*SUMIF('Daily Log'!$BS$18:$BS$1017,$B334,'Daily Log'!$BT$18:$BT$1017),0)</f>
        <v>3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76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4</v>
      </c>
      <c r="Y335" s="388">
        <f>IFERROR($E335*SUMIF('Daily Log'!$BD$18:$BD$1017,$B335,'Daily Log'!$BE$18:$BE$1017),0)</f>
        <v>8</v>
      </c>
      <c r="Z335" s="388">
        <f>IFERROR($E335*SUMIF('Daily Log'!$BG$18:$BG$1017,$B335,'Daily Log'!$BH$18:$BH$1017),0)</f>
        <v>6</v>
      </c>
      <c r="AA335" s="388">
        <f>IFERROR($E335*SUMIF('Daily Log'!$BJ$18:$BJ$1017,$B335,'Daily Log'!$BK$18:$BK$1017),0)</f>
        <v>10</v>
      </c>
      <c r="AB335" s="388">
        <f>IFERROR($E335*SUMIF('Daily Log'!$BM$18:$BM$1017,$B335,'Daily Log'!$BN$18:$BN$1017),0)</f>
        <v>26</v>
      </c>
      <c r="AC335" s="388">
        <f>IFERROR($E335*SUMIF('Daily Log'!$BP$18:$BP$1017,$B335,'Daily Log'!$BQ$18:$BQ$1017),0)</f>
        <v>11</v>
      </c>
      <c r="AD335" s="388">
        <f>IFERROR($E335*SUMIF('Daily Log'!$BS$18:$BS$1017,$B335,'Daily Log'!$BT$18:$BT$1017),0)</f>
        <v>11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34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2</v>
      </c>
      <c r="Y336" s="388">
        <f>IFERROR($E336*SUMIF('Daily Log'!$BD$18:$BD$1017,$B336,'Daily Log'!$BE$18:$BE$1017),0)</f>
        <v>6</v>
      </c>
      <c r="Z336" s="388">
        <f>IFERROR($E336*SUMIF('Daily Log'!$BG$18:$BG$1017,$B336,'Daily Log'!$BH$18:$BH$1017),0)</f>
        <v>4</v>
      </c>
      <c r="AA336" s="388">
        <f>IFERROR($E336*SUMIF('Daily Log'!$BJ$18:$BJ$1017,$B336,'Daily Log'!$BK$18:$BK$1017),0)</f>
        <v>5</v>
      </c>
      <c r="AB336" s="388">
        <f>IFERROR($E336*SUMIF('Daily Log'!$BM$18:$BM$1017,$B336,'Daily Log'!$BN$18:$BN$1017),0)</f>
        <v>8</v>
      </c>
      <c r="AC336" s="388">
        <f>IFERROR($E336*SUMIF('Daily Log'!$BP$18:$BP$1017,$B336,'Daily Log'!$BQ$18:$BQ$1017),0)</f>
        <v>6</v>
      </c>
      <c r="AD336" s="388">
        <f>IFERROR($E336*SUMIF('Daily Log'!$BS$18:$BS$1017,$B336,'Daily Log'!$BT$18:$BT$1017),0)</f>
        <v>3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29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1</v>
      </c>
      <c r="Y337" s="388">
        <f>IFERROR($E337*SUMIF('Daily Log'!$BD$18:$BD$1017,$B337,'Daily Log'!$BE$18:$BE$1017),0)</f>
        <v>5</v>
      </c>
      <c r="Z337" s="388">
        <f>IFERROR($E337*SUMIF('Daily Log'!$BG$18:$BG$1017,$B337,'Daily Log'!$BH$18:$BH$1017),0)</f>
        <v>2</v>
      </c>
      <c r="AA337" s="388">
        <f>IFERROR($E337*SUMIF('Daily Log'!$BJ$18:$BJ$1017,$B337,'Daily Log'!$BK$18:$BK$1017),0)</f>
        <v>6</v>
      </c>
      <c r="AB337" s="388">
        <f>IFERROR($E337*SUMIF('Daily Log'!$BM$18:$BM$1017,$B337,'Daily Log'!$BN$18:$BN$1017),0)</f>
        <v>10</v>
      </c>
      <c r="AC337" s="388">
        <f>IFERROR($E337*SUMIF('Daily Log'!$BP$18:$BP$1017,$B337,'Daily Log'!$BQ$18:$BQ$1017),0)</f>
        <v>2</v>
      </c>
      <c r="AD337" s="388">
        <f>IFERROR($E337*SUMIF('Daily Log'!$BS$18:$BS$1017,$B337,'Daily Log'!$BT$18:$BT$1017),0)</f>
        <v>3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3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1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1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1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13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2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1</v>
      </c>
      <c r="AB339" s="388">
        <f>IFERROR($E339*SUMIF('Daily Log'!$BM$18:$BM$1017,$B339,'Daily Log'!$BN$18:$BN$1017),0)</f>
        <v>4</v>
      </c>
      <c r="AC339" s="388">
        <f>IFERROR($E339*SUMIF('Daily Log'!$BP$18:$BP$1017,$B339,'Daily Log'!$BQ$18:$BQ$1017),0)</f>
        <v>4</v>
      </c>
      <c r="AD339" s="388">
        <f>IFERROR($E339*SUMIF('Daily Log'!$BS$18:$BS$1017,$B339,'Daily Log'!$BT$18:$BT$1017),0)</f>
        <v>2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15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4</v>
      </c>
      <c r="AC340" s="388">
        <f>IFERROR($E340*SUMIF('Daily Log'!$BP$18:$BP$1017,$B340,'Daily Log'!$BQ$18:$BQ$1017),0)</f>
        <v>3</v>
      </c>
      <c r="AD340" s="388">
        <f>IFERROR($E340*SUMIF('Daily Log'!$BS$18:$BS$1017,$B340,'Daily Log'!$BT$18:$BT$1017),0)</f>
        <v>8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11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1</v>
      </c>
      <c r="Z341" s="388">
        <f>IFERROR($E341*SUMIF('Daily Log'!$BG$18:$BG$1017,$B341,'Daily Log'!$BH$18:$BH$1017),0)</f>
        <v>1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5</v>
      </c>
      <c r="AC341" s="388">
        <f>IFERROR($E341*SUMIF('Daily Log'!$BP$18:$BP$1017,$B341,'Daily Log'!$BQ$18:$BQ$1017),0)</f>
        <v>1</v>
      </c>
      <c r="AD341" s="388">
        <f>IFERROR($E341*SUMIF('Daily Log'!$BS$18:$BS$1017,$B341,'Daily Log'!$BT$18:$BT$1017),0)</f>
        <v>3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23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3</v>
      </c>
      <c r="Y342" s="388">
        <f>IFERROR($E342*SUMIF('Daily Log'!$BD$18:$BD$1017,$B342,'Daily Log'!$BE$18:$BE$1017),0)</f>
        <v>4</v>
      </c>
      <c r="Z342" s="388">
        <f>IFERROR($E342*SUMIF('Daily Log'!$BG$18:$BG$1017,$B342,'Daily Log'!$BH$18:$BH$1017),0)</f>
        <v>1</v>
      </c>
      <c r="AA342" s="388">
        <f>IFERROR($E342*SUMIF('Daily Log'!$BJ$18:$BJ$1017,$B342,'Daily Log'!$BK$18:$BK$1017),0)</f>
        <v>2</v>
      </c>
      <c r="AB342" s="388">
        <f>IFERROR($E342*SUMIF('Daily Log'!$BM$18:$BM$1017,$B342,'Daily Log'!$BN$18:$BN$1017),0)</f>
        <v>6</v>
      </c>
      <c r="AC342" s="388">
        <f>IFERROR($E342*SUMIF('Daily Log'!$BP$18:$BP$1017,$B342,'Daily Log'!$BQ$18:$BQ$1017),0)</f>
        <v>5</v>
      </c>
      <c r="AD342" s="388">
        <f>IFERROR($E342*SUMIF('Daily Log'!$BS$18:$BS$1017,$B342,'Daily Log'!$BT$18:$BT$1017),0)</f>
        <v>2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6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2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1</v>
      </c>
      <c r="AC343" s="388">
        <f>IFERROR($E343*SUMIF('Daily Log'!$BP$18:$BP$1017,$B343,'Daily Log'!$BQ$18:$BQ$1017),0)</f>
        <v>2</v>
      </c>
      <c r="AD343" s="388">
        <f>IFERROR($E343*SUMIF('Daily Log'!$BS$18:$BS$1017,$B343,'Daily Log'!$BT$18:$BT$1017),0)</f>
        <v>1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3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1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2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16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1</v>
      </c>
      <c r="Y345" s="388">
        <f>IFERROR($E345*SUMIF('Daily Log'!$BD$18:$BD$1017,$B345,'Daily Log'!$BE$18:$BE$1017),0)</f>
        <v>1</v>
      </c>
      <c r="Z345" s="388">
        <f>IFERROR($E345*SUMIF('Daily Log'!$BG$18:$BG$1017,$B345,'Daily Log'!$BH$18:$BH$1017),0)</f>
        <v>1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7</v>
      </c>
      <c r="AC345" s="388">
        <f>IFERROR($E345*SUMIF('Daily Log'!$BP$18:$BP$1017,$B345,'Daily Log'!$BQ$18:$BQ$1017),0)</f>
        <v>4</v>
      </c>
      <c r="AD345" s="388">
        <f>IFERROR($E345*SUMIF('Daily Log'!$BS$18:$BS$1017,$B345,'Daily Log'!$BT$18:$BT$1017),0)</f>
        <v>2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7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3</v>
      </c>
      <c r="AC347" s="388">
        <f>IFERROR($E347*SUMIF('Daily Log'!$BP$18:$BP$1017,$B347,'Daily Log'!$BQ$18:$BQ$1017),0)</f>
        <v>2</v>
      </c>
      <c r="AD347" s="388">
        <f>IFERROR($E347*SUMIF('Daily Log'!$BS$18:$BS$1017,$B347,'Daily Log'!$BT$18:$BT$1017),0)</f>
        <v>2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3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1</v>
      </c>
      <c r="AB348" s="388">
        <f>IFERROR($E348*SUMIF('Daily Log'!$BM$18:$BM$1017,$B348,'Daily Log'!$BN$18:$BN$1017),0)</f>
        <v>1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1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5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3</v>
      </c>
      <c r="AC349" s="388">
        <f>IFERROR($E349*SUMIF('Daily Log'!$BP$18:$BP$1017,$B349,'Daily Log'!$BQ$18:$BQ$1017),0)</f>
        <v>2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1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1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2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1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1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4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1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1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2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1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1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8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2</v>
      </c>
      <c r="Y356" s="388">
        <f>IFERROR($E356*SUMIF('Daily Log'!$BD$18:$BD$1017,$B356,'Daily Log'!$BE$18:$BE$1017),0)</f>
        <v>1</v>
      </c>
      <c r="Z356" s="388">
        <f>IFERROR($E356*SUMIF('Daily Log'!$BG$18:$BG$1017,$B356,'Daily Log'!$BH$18:$BH$1017),0)</f>
        <v>2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3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21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4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6</v>
      </c>
      <c r="AA357" s="388">
        <f>IFERROR($E357*SUMIF('Daily Log'!$BJ$18:$BJ$1017,$B357,'Daily Log'!$BK$18:$BK$1017),0)</f>
        <v>1</v>
      </c>
      <c r="AB357" s="388">
        <f>IFERROR($E357*SUMIF('Daily Log'!$BM$18:$BM$1017,$B357,'Daily Log'!$BN$18:$BN$1017),0)</f>
        <v>7</v>
      </c>
      <c r="AC357" s="388">
        <f>IFERROR($E357*SUMIF('Daily Log'!$BP$18:$BP$1017,$B357,'Daily Log'!$BQ$18:$BQ$1017),0)</f>
        <v>1</v>
      </c>
      <c r="AD357" s="388">
        <f>IFERROR($E357*SUMIF('Daily Log'!$BS$18:$BS$1017,$B357,'Daily Log'!$BT$18:$BT$1017),0)</f>
        <v>2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3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1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2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4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1</v>
      </c>
      <c r="Z361" s="388">
        <f>IFERROR($E361*SUMIF('Daily Log'!$BG$18:$BG$1017,$B361,'Daily Log'!$BH$18:$BH$1017),0)</f>
        <v>1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1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1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6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1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2</v>
      </c>
      <c r="AC362" s="388">
        <f>IFERROR($E362*SUMIF('Daily Log'!$BP$18:$BP$1017,$B362,'Daily Log'!$BQ$18:$BQ$1017),0)</f>
        <v>2</v>
      </c>
      <c r="AD362" s="388">
        <f>IFERROR($E362*SUMIF('Daily Log'!$BS$18:$BS$1017,$B362,'Daily Log'!$BT$18:$BT$1017),0)</f>
        <v>1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7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3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1</v>
      </c>
      <c r="AB363" s="388">
        <f>IFERROR($E363*SUMIF('Daily Log'!$BM$18:$BM$1017,$B363,'Daily Log'!$BN$18:$BN$1017),0)</f>
        <v>2</v>
      </c>
      <c r="AC363" s="388">
        <f>IFERROR($E363*SUMIF('Daily Log'!$BP$18:$BP$1017,$B363,'Daily Log'!$BQ$18:$BQ$1017),0)</f>
        <v>1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16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2</v>
      </c>
      <c r="Y367" s="388">
        <f>IFERROR($E367*SUMIF('Daily Log'!$BD$18:$BD$1017,$B367,'Daily Log'!$BE$18:$BE$1017),0)</f>
        <v>4</v>
      </c>
      <c r="Z367" s="388">
        <f>IFERROR($E367*SUMIF('Daily Log'!$BG$18:$BG$1017,$B367,'Daily Log'!$BH$18:$BH$1017),0)</f>
        <v>2</v>
      </c>
      <c r="AA367" s="388">
        <f>IFERROR($E367*SUMIF('Daily Log'!$BJ$18:$BJ$1017,$B367,'Daily Log'!$BK$18:$BK$1017),0)</f>
        <v>2</v>
      </c>
      <c r="AB367" s="388">
        <f>IFERROR($E367*SUMIF('Daily Log'!$BM$18:$BM$1017,$B367,'Daily Log'!$BN$18:$BN$1017),0)</f>
        <v>2</v>
      </c>
      <c r="AC367" s="388">
        <f>IFERROR($E367*SUMIF('Daily Log'!$BP$18:$BP$1017,$B367,'Daily Log'!$BQ$18:$BQ$1017),0)</f>
        <v>4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4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1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1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2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37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4</v>
      </c>
      <c r="Y373" s="388">
        <f>IFERROR($E373*SUMIF('Daily Log'!$BD$18:$BD$1017,$B373,'Daily Log'!$BE$18:$BE$1017),0)</f>
        <v>7</v>
      </c>
      <c r="Z373" s="388">
        <f>IFERROR($E373*SUMIF('Daily Log'!$BG$18:$BG$1017,$B373,'Daily Log'!$BH$18:$BH$1017),0)</f>
        <v>3</v>
      </c>
      <c r="AA373" s="388">
        <f>IFERROR($E373*SUMIF('Daily Log'!$BJ$18:$BJ$1017,$B373,'Daily Log'!$BK$18:$BK$1017),0)</f>
        <v>3</v>
      </c>
      <c r="AB373" s="388">
        <f>IFERROR($E373*SUMIF('Daily Log'!$BM$18:$BM$1017,$B373,'Daily Log'!$BN$18:$BN$1017),0)</f>
        <v>4</v>
      </c>
      <c r="AC373" s="388">
        <f>IFERROR($E373*SUMIF('Daily Log'!$BP$18:$BP$1017,$B373,'Daily Log'!$BQ$18:$BQ$1017),0)</f>
        <v>12</v>
      </c>
      <c r="AD373" s="388">
        <f>IFERROR($E373*SUMIF('Daily Log'!$BS$18:$BS$1017,$B373,'Daily Log'!$BT$18:$BT$1017),0)</f>
        <v>4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10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2</v>
      </c>
      <c r="Z374" s="388">
        <f>IFERROR($E374*SUMIF('Daily Log'!$BG$18:$BG$1017,$B374,'Daily Log'!$BH$18:$BH$1017),0)</f>
        <v>3</v>
      </c>
      <c r="AA374" s="388">
        <f>IFERROR($E374*SUMIF('Daily Log'!$BJ$18:$BJ$1017,$B374,'Daily Log'!$BK$18:$BK$1017),0)</f>
        <v>2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1</v>
      </c>
      <c r="AD374" s="388">
        <f>IFERROR($E374*SUMIF('Daily Log'!$BS$18:$BS$1017,$B374,'Daily Log'!$BT$18:$BT$1017),0)</f>
        <v>2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7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3</v>
      </c>
      <c r="Y375" s="388">
        <f>IFERROR($E375*SUMIF('Daily Log'!$BD$18:$BD$1017,$B375,'Daily Log'!$BE$18:$BE$1017),0)</f>
        <v>2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1</v>
      </c>
      <c r="AC375" s="388">
        <f>IFERROR($E375*SUMIF('Daily Log'!$BP$18:$BP$1017,$B375,'Daily Log'!$BQ$18:$BQ$1017),0)</f>
        <v>1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3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1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1</v>
      </c>
      <c r="AC376" s="388">
        <f>IFERROR($E376*SUMIF('Daily Log'!$BP$18:$BP$1017,$B376,'Daily Log'!$BQ$18:$BQ$1017),0)</f>
        <v>1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13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3</v>
      </c>
      <c r="Z377" s="388">
        <f>IFERROR($E377*SUMIF('Daily Log'!$BG$18:$BG$1017,$B377,'Daily Log'!$BH$18:$BH$1017),0)</f>
        <v>2</v>
      </c>
      <c r="AA377" s="388">
        <f>IFERROR($E377*SUMIF('Daily Log'!$BJ$18:$BJ$1017,$B377,'Daily Log'!$BK$18:$BK$1017),0)</f>
        <v>1</v>
      </c>
      <c r="AB377" s="388">
        <f>IFERROR($E377*SUMIF('Daily Log'!$BM$18:$BM$1017,$B377,'Daily Log'!$BN$18:$BN$1017),0)</f>
        <v>2</v>
      </c>
      <c r="AC377" s="388">
        <f>IFERROR($E377*SUMIF('Daily Log'!$BP$18:$BP$1017,$B377,'Daily Log'!$BQ$18:$BQ$1017),0)</f>
        <v>2</v>
      </c>
      <c r="AD377" s="388">
        <f>IFERROR($E377*SUMIF('Daily Log'!$BS$18:$BS$1017,$B377,'Daily Log'!$BT$18:$BT$1017),0)</f>
        <v>3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18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4</v>
      </c>
      <c r="Y378" s="388">
        <f>IFERROR($E378*SUMIF('Daily Log'!$BD$18:$BD$1017,$B378,'Daily Log'!$BE$18:$BE$1017),0)</f>
        <v>2</v>
      </c>
      <c r="Z378" s="388">
        <f>IFERROR($E378*SUMIF('Daily Log'!$BG$18:$BG$1017,$B378,'Daily Log'!$BH$18:$BH$1017),0)</f>
        <v>1</v>
      </c>
      <c r="AA378" s="388">
        <f>IFERROR($E378*SUMIF('Daily Log'!$BJ$18:$BJ$1017,$B378,'Daily Log'!$BK$18:$BK$1017),0)</f>
        <v>3</v>
      </c>
      <c r="AB378" s="388">
        <f>IFERROR($E378*SUMIF('Daily Log'!$BM$18:$BM$1017,$B378,'Daily Log'!$BN$18:$BN$1017),0)</f>
        <v>2</v>
      </c>
      <c r="AC378" s="388">
        <f>IFERROR($E378*SUMIF('Daily Log'!$BP$18:$BP$1017,$B378,'Daily Log'!$BQ$18:$BQ$1017),0)</f>
        <v>5</v>
      </c>
      <c r="AD378" s="388">
        <f>IFERROR($E378*SUMIF('Daily Log'!$BS$18:$BS$1017,$B378,'Daily Log'!$BT$18:$BT$1017),0)</f>
        <v>1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6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1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2</v>
      </c>
      <c r="AA379" s="388">
        <f>IFERROR($E379*SUMIF('Daily Log'!$BJ$18:$BJ$1017,$B379,'Daily Log'!$BK$18:$BK$1017),0)</f>
        <v>2</v>
      </c>
      <c r="AB379" s="388">
        <f>IFERROR($E379*SUMIF('Daily Log'!$BM$18:$BM$1017,$B379,'Daily Log'!$BN$18:$BN$1017),0)</f>
        <v>1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11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3</v>
      </c>
      <c r="Y380" s="388">
        <f>IFERROR($E380*SUMIF('Daily Log'!$BD$18:$BD$1017,$B380,'Daily Log'!$BE$18:$BE$1017),0)</f>
        <v>1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3</v>
      </c>
      <c r="AC380" s="388">
        <f>IFERROR($E380*SUMIF('Daily Log'!$BP$18:$BP$1017,$B380,'Daily Log'!$BQ$18:$BQ$1017),0)</f>
        <v>3</v>
      </c>
      <c r="AD380" s="388">
        <f>IFERROR($E380*SUMIF('Daily Log'!$BS$18:$BS$1017,$B380,'Daily Log'!$BT$18:$BT$1017),0)</f>
        <v>1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31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2</v>
      </c>
      <c r="Y381" s="388">
        <f>IFERROR($E381*SUMIF('Daily Log'!$BD$18:$BD$1017,$B381,'Daily Log'!$BE$18:$BE$1017),0)</f>
        <v>6</v>
      </c>
      <c r="Z381" s="388">
        <f>IFERROR($E381*SUMIF('Daily Log'!$BG$18:$BG$1017,$B381,'Daily Log'!$BH$18:$BH$1017),0)</f>
        <v>2</v>
      </c>
      <c r="AA381" s="388">
        <f>IFERROR($E381*SUMIF('Daily Log'!$BJ$18:$BJ$1017,$B381,'Daily Log'!$BK$18:$BK$1017),0)</f>
        <v>1</v>
      </c>
      <c r="AB381" s="388">
        <f>IFERROR($E381*SUMIF('Daily Log'!$BM$18:$BM$1017,$B381,'Daily Log'!$BN$18:$BN$1017),0)</f>
        <v>3</v>
      </c>
      <c r="AC381" s="388">
        <f>IFERROR($E381*SUMIF('Daily Log'!$BP$18:$BP$1017,$B381,'Daily Log'!$BQ$18:$BQ$1017),0)</f>
        <v>9</v>
      </c>
      <c r="AD381" s="388">
        <f>IFERROR($E381*SUMIF('Daily Log'!$BS$18:$BS$1017,$B381,'Daily Log'!$BT$18:$BT$1017),0)</f>
        <v>8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7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2</v>
      </c>
      <c r="Z382" s="388">
        <f>IFERROR($E382*SUMIF('Daily Log'!$BG$18:$BG$1017,$B382,'Daily Log'!$BH$18:$BH$1017),0)</f>
        <v>2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2</v>
      </c>
      <c r="AD382" s="388">
        <f>IFERROR($E382*SUMIF('Daily Log'!$BS$18:$BS$1017,$B382,'Daily Log'!$BT$18:$BT$1017),0)</f>
        <v>1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5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1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1</v>
      </c>
      <c r="AB383" s="388">
        <f>IFERROR($E383*SUMIF('Daily Log'!$BM$18:$BM$1017,$B383,'Daily Log'!$BN$18:$BN$1017),0)</f>
        <v>3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17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1</v>
      </c>
      <c r="Z386" s="388">
        <f>IFERROR($E386*SUMIF('Daily Log'!$BG$18:$BG$1017,$B386,'Daily Log'!$BH$18:$BH$1017),0)</f>
        <v>4</v>
      </c>
      <c r="AA386" s="388">
        <f>IFERROR($E386*SUMIF('Daily Log'!$BJ$18:$BJ$1017,$B386,'Daily Log'!$BK$18:$BK$1017),0)</f>
        <v>3</v>
      </c>
      <c r="AB386" s="388">
        <f>IFERROR($E386*SUMIF('Daily Log'!$BM$18:$BM$1017,$B386,'Daily Log'!$BN$18:$BN$1017),0)</f>
        <v>1</v>
      </c>
      <c r="AC386" s="388">
        <f>IFERROR($E386*SUMIF('Daily Log'!$BP$18:$BP$1017,$B386,'Daily Log'!$BQ$18:$BQ$1017),0)</f>
        <v>6</v>
      </c>
      <c r="AD386" s="388">
        <f>IFERROR($E386*SUMIF('Daily Log'!$BS$18:$BS$1017,$B386,'Daily Log'!$BT$18:$BT$1017),0)</f>
        <v>2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6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1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1</v>
      </c>
      <c r="AB387" s="388">
        <f>IFERROR($E387*SUMIF('Daily Log'!$BM$18:$BM$1017,$B387,'Daily Log'!$BN$18:$BN$1017),0)</f>
        <v>4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BH1" workbookViewId="0">
      <selection activeCell="BJ18" sqref="BJ18:BK150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18</v>
      </c>
      <c r="BB17" s="407"/>
      <c r="BC17" s="408"/>
      <c r="BD17" s="406">
        <f>IF(BD18&lt;&gt;"",19,0)</f>
        <v>19</v>
      </c>
      <c r="BE17" s="407"/>
      <c r="BF17" s="408"/>
      <c r="BG17" s="406">
        <f>IF(BG18&lt;&gt;"",20,0)</f>
        <v>20</v>
      </c>
      <c r="BH17" s="407"/>
      <c r="BI17" s="408"/>
      <c r="BJ17" s="406">
        <f>IF(BJ18&lt;&gt;"",21,0)</f>
        <v>21</v>
      </c>
      <c r="BK17" s="407"/>
      <c r="BL17" s="408"/>
      <c r="BM17" s="406">
        <f>IF(BM18&lt;&gt;"",22,0)</f>
        <v>22</v>
      </c>
      <c r="BN17" s="407"/>
      <c r="BO17" s="408"/>
      <c r="BP17" s="406">
        <f>IF(BP18&lt;&gt;"",23,0)</f>
        <v>23</v>
      </c>
      <c r="BQ17" s="407"/>
      <c r="BR17" s="408"/>
      <c r="BS17" s="406">
        <f>IF(BS18&lt;&gt;"",24,0)</f>
        <v>24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 t="s">
        <v>308</v>
      </c>
      <c r="BB18" s="14">
        <v>24</v>
      </c>
      <c r="BD18" s="13" t="s">
        <v>306</v>
      </c>
      <c r="BE18" s="14">
        <v>8</v>
      </c>
      <c r="BG18" s="13" t="s">
        <v>306</v>
      </c>
      <c r="BH18" s="14">
        <v>12</v>
      </c>
      <c r="BJ18" s="13" t="s">
        <v>306</v>
      </c>
      <c r="BK18" s="14">
        <v>4</v>
      </c>
      <c r="BM18" s="13" t="s">
        <v>308</v>
      </c>
      <c r="BN18" s="14">
        <v>65</v>
      </c>
      <c r="BP18" s="13" t="s">
        <v>308</v>
      </c>
      <c r="BQ18" s="14">
        <v>91</v>
      </c>
      <c r="BS18" s="13" t="s">
        <v>308</v>
      </c>
      <c r="BT18" s="14">
        <v>98</v>
      </c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 t="s">
        <v>314</v>
      </c>
      <c r="BB19" s="16">
        <v>23</v>
      </c>
      <c r="BD19" s="15" t="s">
        <v>402</v>
      </c>
      <c r="BE19" s="16">
        <v>2</v>
      </c>
      <c r="BG19" s="15" t="s">
        <v>308</v>
      </c>
      <c r="BH19" s="16">
        <v>48</v>
      </c>
      <c r="BJ19" s="15" t="s">
        <v>402</v>
      </c>
      <c r="BK19" s="16">
        <v>6</v>
      </c>
      <c r="BM19" s="15" t="s">
        <v>314</v>
      </c>
      <c r="BN19" s="16">
        <v>7</v>
      </c>
      <c r="BP19" s="15" t="s">
        <v>309</v>
      </c>
      <c r="BQ19" s="16">
        <v>3</v>
      </c>
      <c r="BS19" s="15" t="s">
        <v>309</v>
      </c>
      <c r="BT19" s="16">
        <v>1</v>
      </c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 t="s">
        <v>315</v>
      </c>
      <c r="BB20" s="16">
        <v>6</v>
      </c>
      <c r="BD20" s="15" t="s">
        <v>308</v>
      </c>
      <c r="BE20" s="16">
        <v>67</v>
      </c>
      <c r="BG20" s="15" t="s">
        <v>314</v>
      </c>
      <c r="BH20" s="16">
        <v>14</v>
      </c>
      <c r="BJ20" s="15" t="s">
        <v>308</v>
      </c>
      <c r="BK20" s="16">
        <v>45</v>
      </c>
      <c r="BM20" s="15" t="s">
        <v>315</v>
      </c>
      <c r="BN20" s="16">
        <v>7</v>
      </c>
      <c r="BP20" s="15" t="s">
        <v>314</v>
      </c>
      <c r="BQ20" s="16">
        <v>75</v>
      </c>
      <c r="BS20" s="15" t="s">
        <v>314</v>
      </c>
      <c r="BT20" s="16">
        <v>57</v>
      </c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 t="s">
        <v>317</v>
      </c>
      <c r="BB21" s="16">
        <v>85</v>
      </c>
      <c r="BD21" s="15" t="s">
        <v>309</v>
      </c>
      <c r="BE21" s="16">
        <v>1</v>
      </c>
      <c r="BG21" s="15" t="s">
        <v>317</v>
      </c>
      <c r="BH21" s="16">
        <v>61</v>
      </c>
      <c r="BJ21" s="15" t="s">
        <v>314</v>
      </c>
      <c r="BK21" s="16">
        <v>18</v>
      </c>
      <c r="BM21" s="15" t="s">
        <v>317</v>
      </c>
      <c r="BN21" s="16">
        <v>83</v>
      </c>
      <c r="BP21" s="15" t="s">
        <v>315</v>
      </c>
      <c r="BQ21" s="16">
        <v>12</v>
      </c>
      <c r="BS21" s="15" t="s">
        <v>315</v>
      </c>
      <c r="BT21" s="16">
        <v>7</v>
      </c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 t="s">
        <v>326</v>
      </c>
      <c r="BB22" s="16">
        <v>65</v>
      </c>
      <c r="BD22" s="15" t="s">
        <v>314</v>
      </c>
      <c r="BE22" s="16">
        <v>19</v>
      </c>
      <c r="BG22" s="15" t="s">
        <v>319</v>
      </c>
      <c r="BH22" s="16">
        <v>1</v>
      </c>
      <c r="BJ22" s="15" t="s">
        <v>315</v>
      </c>
      <c r="BK22" s="16">
        <v>11</v>
      </c>
      <c r="BM22" s="15" t="s">
        <v>324</v>
      </c>
      <c r="BN22" s="16">
        <v>1</v>
      </c>
      <c r="BP22" s="15" t="s">
        <v>434</v>
      </c>
      <c r="BQ22" s="16">
        <v>6</v>
      </c>
      <c r="BS22" s="15" t="s">
        <v>320</v>
      </c>
      <c r="BT22" s="16">
        <v>1</v>
      </c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 t="s">
        <v>327</v>
      </c>
      <c r="BB23" s="16">
        <v>16</v>
      </c>
      <c r="BD23" s="15" t="s">
        <v>316</v>
      </c>
      <c r="BE23" s="16">
        <v>8</v>
      </c>
      <c r="BG23" s="15" t="s">
        <v>322</v>
      </c>
      <c r="BH23" s="16">
        <v>1</v>
      </c>
      <c r="BJ23" s="15" t="s">
        <v>317</v>
      </c>
      <c r="BK23" s="16">
        <v>56</v>
      </c>
      <c r="BM23" s="15" t="s">
        <v>325</v>
      </c>
      <c r="BN23" s="16">
        <v>1</v>
      </c>
      <c r="BP23" s="15" t="s">
        <v>319</v>
      </c>
      <c r="BQ23" s="16">
        <v>1</v>
      </c>
      <c r="BS23" s="15" t="s">
        <v>326</v>
      </c>
      <c r="BT23" s="16">
        <v>48</v>
      </c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 t="s">
        <v>329</v>
      </c>
      <c r="BB24" s="16">
        <v>48</v>
      </c>
      <c r="BD24" s="15" t="s">
        <v>317</v>
      </c>
      <c r="BE24" s="16">
        <v>112</v>
      </c>
      <c r="BG24" s="15" t="s">
        <v>326</v>
      </c>
      <c r="BH24" s="16">
        <v>83</v>
      </c>
      <c r="BJ24" s="15" t="s">
        <v>319</v>
      </c>
      <c r="BK24" s="16">
        <v>1</v>
      </c>
      <c r="BM24" s="15" t="s">
        <v>408</v>
      </c>
      <c r="BN24" s="16">
        <v>3</v>
      </c>
      <c r="BP24" s="15" t="s">
        <v>320</v>
      </c>
      <c r="BQ24" s="16">
        <v>1</v>
      </c>
      <c r="BS24" s="15" t="s">
        <v>327</v>
      </c>
      <c r="BT24" s="16">
        <v>43</v>
      </c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 t="s">
        <v>331</v>
      </c>
      <c r="BB25" s="16">
        <v>3</v>
      </c>
      <c r="BD25" s="15" t="s">
        <v>320</v>
      </c>
      <c r="BE25" s="16">
        <v>1</v>
      </c>
      <c r="BG25" s="15" t="s">
        <v>327</v>
      </c>
      <c r="BH25" s="16">
        <v>3</v>
      </c>
      <c r="BJ25" s="15" t="s">
        <v>320</v>
      </c>
      <c r="BK25" s="16">
        <v>1</v>
      </c>
      <c r="BM25" s="15" t="s">
        <v>326</v>
      </c>
      <c r="BN25" s="16">
        <v>112</v>
      </c>
      <c r="BP25" s="15" t="s">
        <v>322</v>
      </c>
      <c r="BQ25" s="16">
        <v>1</v>
      </c>
      <c r="BS25" s="15" t="s">
        <v>329</v>
      </c>
      <c r="BT25" s="16">
        <v>34</v>
      </c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 t="s">
        <v>332</v>
      </c>
      <c r="BB26" s="16">
        <v>1</v>
      </c>
      <c r="BD26" s="15" t="s">
        <v>322</v>
      </c>
      <c r="BE26" s="16">
        <v>2</v>
      </c>
      <c r="BG26" s="15" t="s">
        <v>328</v>
      </c>
      <c r="BH26" s="16">
        <v>4</v>
      </c>
      <c r="BJ26" s="15" t="s">
        <v>322</v>
      </c>
      <c r="BK26" s="16">
        <v>1</v>
      </c>
      <c r="BM26" s="15" t="s">
        <v>327</v>
      </c>
      <c r="BN26" s="16">
        <v>21</v>
      </c>
      <c r="BP26" s="15" t="s">
        <v>326</v>
      </c>
      <c r="BQ26" s="16">
        <v>140</v>
      </c>
      <c r="BS26" s="15" t="s">
        <v>331</v>
      </c>
      <c r="BT26" s="16">
        <v>1</v>
      </c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 t="s">
        <v>335</v>
      </c>
      <c r="BB27" s="16">
        <v>1</v>
      </c>
      <c r="BD27" s="15" t="s">
        <v>324</v>
      </c>
      <c r="BE27" s="16">
        <v>3</v>
      </c>
      <c r="BG27" s="15" t="s">
        <v>329</v>
      </c>
      <c r="BH27" s="16">
        <v>26</v>
      </c>
      <c r="BJ27" s="15" t="s">
        <v>324</v>
      </c>
      <c r="BK27" s="16">
        <v>1</v>
      </c>
      <c r="BM27" s="15" t="s">
        <v>329</v>
      </c>
      <c r="BN27" s="16">
        <v>159</v>
      </c>
      <c r="BP27" s="15" t="s">
        <v>327</v>
      </c>
      <c r="BQ27" s="16">
        <v>23</v>
      </c>
      <c r="BS27" s="15" t="s">
        <v>334</v>
      </c>
      <c r="BT27" s="16">
        <v>1</v>
      </c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 t="s">
        <v>336</v>
      </c>
      <c r="BB28" s="16"/>
      <c r="BD28" s="15" t="s">
        <v>406</v>
      </c>
      <c r="BE28" s="16">
        <v>1</v>
      </c>
      <c r="BG28" s="15" t="s">
        <v>331</v>
      </c>
      <c r="BH28" s="16">
        <v>1</v>
      </c>
      <c r="BJ28" s="15" t="s">
        <v>326</v>
      </c>
      <c r="BK28" s="16">
        <v>65</v>
      </c>
      <c r="BM28" s="15" t="s">
        <v>331</v>
      </c>
      <c r="BN28" s="16">
        <v>4</v>
      </c>
      <c r="BP28" s="15" t="s">
        <v>329</v>
      </c>
      <c r="BQ28" s="16">
        <v>69</v>
      </c>
      <c r="BS28" s="15" t="s">
        <v>335</v>
      </c>
      <c r="BT28" s="16">
        <v>1</v>
      </c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 t="s">
        <v>337</v>
      </c>
      <c r="BB29" s="16">
        <v>22</v>
      </c>
      <c r="BD29" s="15" t="s">
        <v>326</v>
      </c>
      <c r="BE29" s="16">
        <v>86</v>
      </c>
      <c r="BG29" s="15" t="s">
        <v>409</v>
      </c>
      <c r="BH29" s="16">
        <v>1</v>
      </c>
      <c r="BJ29" s="15" t="s">
        <v>327</v>
      </c>
      <c r="BK29" s="16">
        <v>16</v>
      </c>
      <c r="BM29" s="15" t="s">
        <v>332</v>
      </c>
      <c r="BN29" s="16">
        <v>2</v>
      </c>
      <c r="BP29" s="15" t="s">
        <v>330</v>
      </c>
      <c r="BQ29" s="16">
        <v>7</v>
      </c>
      <c r="BS29" s="15" t="s">
        <v>410</v>
      </c>
      <c r="BT29" s="16">
        <v>1</v>
      </c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 t="s">
        <v>338</v>
      </c>
      <c r="BB30" s="16">
        <v>3</v>
      </c>
      <c r="BD30" s="15" t="s">
        <v>327</v>
      </c>
      <c r="BE30" s="16">
        <v>3</v>
      </c>
      <c r="BG30" s="15" t="s">
        <v>332</v>
      </c>
      <c r="BH30" s="16">
        <v>2</v>
      </c>
      <c r="BJ30" s="15" t="s">
        <v>329</v>
      </c>
      <c r="BK30" s="16">
        <v>33</v>
      </c>
      <c r="BM30" s="15" t="s">
        <v>334</v>
      </c>
      <c r="BN30" s="16">
        <v>2</v>
      </c>
      <c r="BP30" s="15" t="s">
        <v>331</v>
      </c>
      <c r="BQ30" s="16">
        <v>3</v>
      </c>
      <c r="BS30" s="15" t="s">
        <v>337</v>
      </c>
      <c r="BT30" s="16">
        <v>28</v>
      </c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 t="s">
        <v>340</v>
      </c>
      <c r="BB31" s="16">
        <v>31</v>
      </c>
      <c r="BD31" s="15" t="s">
        <v>328</v>
      </c>
      <c r="BE31" s="16">
        <v>75</v>
      </c>
      <c r="BG31" s="15" t="s">
        <v>334</v>
      </c>
      <c r="BH31" s="16">
        <v>2</v>
      </c>
      <c r="BJ31" s="15" t="s">
        <v>331</v>
      </c>
      <c r="BK31" s="16">
        <v>4</v>
      </c>
      <c r="BM31" s="15" t="s">
        <v>335</v>
      </c>
      <c r="BN31" s="16">
        <v>4</v>
      </c>
      <c r="BP31" s="15" t="s">
        <v>332</v>
      </c>
      <c r="BQ31" s="16">
        <v>6</v>
      </c>
      <c r="BS31" s="15" t="s">
        <v>340</v>
      </c>
      <c r="BT31" s="16">
        <v>37</v>
      </c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 t="s">
        <v>341</v>
      </c>
      <c r="BB32" s="16">
        <v>1</v>
      </c>
      <c r="BD32" s="15" t="s">
        <v>329</v>
      </c>
      <c r="BE32" s="16">
        <v>40</v>
      </c>
      <c r="BG32" s="15" t="s">
        <v>335</v>
      </c>
      <c r="BH32" s="16">
        <v>1</v>
      </c>
      <c r="BJ32" s="15" t="s">
        <v>332</v>
      </c>
      <c r="BK32" s="16">
        <v>3</v>
      </c>
      <c r="BM32" s="15" t="s">
        <v>336</v>
      </c>
      <c r="BN32" s="16">
        <v>1</v>
      </c>
      <c r="BP32" s="15" t="s">
        <v>334</v>
      </c>
      <c r="BQ32" s="16">
        <v>1</v>
      </c>
      <c r="BS32" s="15" t="s">
        <v>342</v>
      </c>
      <c r="BT32" s="16">
        <v>2</v>
      </c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 t="s">
        <v>74</v>
      </c>
      <c r="BB33" s="16">
        <v>1</v>
      </c>
      <c r="BD33" s="15" t="s">
        <v>331</v>
      </c>
      <c r="BE33" s="16">
        <v>3</v>
      </c>
      <c r="BG33" s="15" t="s">
        <v>690</v>
      </c>
      <c r="BH33" s="16">
        <v>28</v>
      </c>
      <c r="BJ33" s="15" t="s">
        <v>334</v>
      </c>
      <c r="BK33" s="16">
        <v>3</v>
      </c>
      <c r="BM33" s="15" t="s">
        <v>700</v>
      </c>
      <c r="BN33" s="16">
        <v>1</v>
      </c>
      <c r="BP33" s="15" t="s">
        <v>335</v>
      </c>
      <c r="BQ33" s="16">
        <v>3</v>
      </c>
      <c r="BS33" s="15" t="s">
        <v>343</v>
      </c>
      <c r="BT33" s="16">
        <v>1</v>
      </c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 t="s">
        <v>78</v>
      </c>
      <c r="BB34" s="16">
        <v>4</v>
      </c>
      <c r="BD34" s="15" t="s">
        <v>332</v>
      </c>
      <c r="BE34" s="16">
        <v>3</v>
      </c>
      <c r="BG34" s="15" t="s">
        <v>691</v>
      </c>
      <c r="BH34" s="16">
        <v>16</v>
      </c>
      <c r="BJ34" s="15" t="s">
        <v>701</v>
      </c>
      <c r="BK34" s="16">
        <v>2</v>
      </c>
      <c r="BM34" s="15" t="s">
        <v>337</v>
      </c>
      <c r="BN34" s="16">
        <v>42</v>
      </c>
      <c r="BP34" s="15" t="s">
        <v>336</v>
      </c>
      <c r="BQ34" s="16">
        <v>5</v>
      </c>
      <c r="BS34" s="15" t="s">
        <v>68</v>
      </c>
      <c r="BT34" s="16">
        <v>1</v>
      </c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 t="s">
        <v>85</v>
      </c>
      <c r="BB35" s="16">
        <v>4</v>
      </c>
      <c r="BD35" s="15" t="s">
        <v>334</v>
      </c>
      <c r="BE35" s="16">
        <v>1</v>
      </c>
      <c r="BG35" s="15" t="s">
        <v>337</v>
      </c>
      <c r="BH35" s="16">
        <v>25</v>
      </c>
      <c r="BJ35" s="15" t="s">
        <v>337</v>
      </c>
      <c r="BK35" s="16">
        <v>17</v>
      </c>
      <c r="BM35" s="15" t="s">
        <v>70</v>
      </c>
      <c r="BN35" s="16">
        <v>4</v>
      </c>
      <c r="BP35" s="15" t="s">
        <v>700</v>
      </c>
      <c r="BQ35" s="16">
        <v>1</v>
      </c>
      <c r="BS35" s="15" t="s">
        <v>70</v>
      </c>
      <c r="BT35" s="16">
        <v>1</v>
      </c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 t="s">
        <v>668</v>
      </c>
      <c r="BB36" s="16">
        <v>1</v>
      </c>
      <c r="BD36" s="15" t="s">
        <v>335</v>
      </c>
      <c r="BE36" s="16">
        <v>2</v>
      </c>
      <c r="BG36" s="15" t="s">
        <v>340</v>
      </c>
      <c r="BH36" s="16">
        <v>42</v>
      </c>
      <c r="BJ36" s="15" t="s">
        <v>340</v>
      </c>
      <c r="BK36" s="16">
        <v>34</v>
      </c>
      <c r="BM36" s="15" t="s">
        <v>72</v>
      </c>
      <c r="BN36" s="16">
        <v>1</v>
      </c>
      <c r="BP36" s="15" t="s">
        <v>701</v>
      </c>
      <c r="BQ36" s="16">
        <v>4</v>
      </c>
      <c r="BS36" s="15" t="s">
        <v>74</v>
      </c>
      <c r="BT36" s="16">
        <v>2</v>
      </c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 t="s">
        <v>669</v>
      </c>
      <c r="BB37" s="16">
        <v>1</v>
      </c>
      <c r="BD37" s="15" t="s">
        <v>337</v>
      </c>
      <c r="BE37" s="16">
        <v>11</v>
      </c>
      <c r="BG37" s="15" t="s">
        <v>75</v>
      </c>
      <c r="BH37" s="16">
        <v>1</v>
      </c>
      <c r="BJ37" s="15" t="s">
        <v>70</v>
      </c>
      <c r="BK37" s="16">
        <v>1</v>
      </c>
      <c r="BM37" s="15" t="s">
        <v>74</v>
      </c>
      <c r="BN37" s="16">
        <v>1</v>
      </c>
      <c r="BP37" s="15" t="s">
        <v>337</v>
      </c>
      <c r="BQ37" s="16">
        <v>60</v>
      </c>
      <c r="BS37" s="15" t="s">
        <v>77</v>
      </c>
      <c r="BT37" s="16">
        <v>1</v>
      </c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 t="s">
        <v>140</v>
      </c>
      <c r="BB38" s="16">
        <v>15</v>
      </c>
      <c r="BD38" s="15" t="s">
        <v>339</v>
      </c>
      <c r="BE38" s="16">
        <v>2</v>
      </c>
      <c r="BG38" s="15" t="s">
        <v>78</v>
      </c>
      <c r="BH38" s="16">
        <v>1</v>
      </c>
      <c r="BJ38" s="15" t="s">
        <v>77</v>
      </c>
      <c r="BK38" s="16">
        <v>2</v>
      </c>
      <c r="BM38" s="15" t="s">
        <v>75</v>
      </c>
      <c r="BN38" s="16">
        <v>3</v>
      </c>
      <c r="BP38" s="15" t="s">
        <v>338</v>
      </c>
      <c r="BQ38" s="16">
        <v>19</v>
      </c>
      <c r="BS38" s="15" t="s">
        <v>80</v>
      </c>
      <c r="BT38" s="16">
        <v>2</v>
      </c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 t="s">
        <v>141</v>
      </c>
      <c r="BB39" s="16">
        <v>12</v>
      </c>
      <c r="BD39" s="15" t="s">
        <v>340</v>
      </c>
      <c r="BE39" s="16">
        <v>15</v>
      </c>
      <c r="BG39" s="15" t="s">
        <v>81</v>
      </c>
      <c r="BH39" s="16">
        <v>1</v>
      </c>
      <c r="BJ39" s="15" t="s">
        <v>81</v>
      </c>
      <c r="BK39" s="16">
        <v>2</v>
      </c>
      <c r="BM39" s="15" t="s">
        <v>76</v>
      </c>
      <c r="BN39" s="16">
        <v>1</v>
      </c>
      <c r="BP39" s="15" t="s">
        <v>465</v>
      </c>
      <c r="BQ39" s="16">
        <v>1</v>
      </c>
      <c r="BS39" s="15" t="s">
        <v>81</v>
      </c>
      <c r="BT39" s="16">
        <v>3</v>
      </c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 t="s">
        <v>143</v>
      </c>
      <c r="BB40" s="16">
        <v>9</v>
      </c>
      <c r="BD40" s="15" t="s">
        <v>465</v>
      </c>
      <c r="BE40" s="16">
        <v>1</v>
      </c>
      <c r="BG40" s="15" t="s">
        <v>82</v>
      </c>
      <c r="BH40" s="16">
        <v>1</v>
      </c>
      <c r="BJ40" s="15" t="s">
        <v>82</v>
      </c>
      <c r="BK40" s="16">
        <v>3</v>
      </c>
      <c r="BM40" s="15" t="s">
        <v>78</v>
      </c>
      <c r="BN40" s="16">
        <v>1</v>
      </c>
      <c r="BP40" s="15" t="s">
        <v>70</v>
      </c>
      <c r="BQ40" s="16">
        <v>17</v>
      </c>
      <c r="BS40" s="15" t="s">
        <v>82</v>
      </c>
      <c r="BT40" s="16">
        <v>2</v>
      </c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 t="s">
        <v>144</v>
      </c>
      <c r="BB41" s="16">
        <v>10</v>
      </c>
      <c r="BD41" s="15" t="s">
        <v>74</v>
      </c>
      <c r="BE41" s="16">
        <v>5</v>
      </c>
      <c r="BG41" s="15" t="s">
        <v>86</v>
      </c>
      <c r="BH41" s="16">
        <v>2</v>
      </c>
      <c r="BJ41" s="15" t="s">
        <v>140</v>
      </c>
      <c r="BK41" s="16">
        <v>10</v>
      </c>
      <c r="BM41" s="15" t="s">
        <v>79</v>
      </c>
      <c r="BN41" s="16">
        <v>4</v>
      </c>
      <c r="BP41" s="15" t="s">
        <v>72</v>
      </c>
      <c r="BQ41" s="16">
        <v>2</v>
      </c>
      <c r="BS41" s="15" t="s">
        <v>697</v>
      </c>
      <c r="BT41" s="16">
        <v>1</v>
      </c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 t="s">
        <v>145</v>
      </c>
      <c r="BB42" s="16">
        <v>35</v>
      </c>
      <c r="BD42" s="15" t="s">
        <v>75</v>
      </c>
      <c r="BE42" s="16">
        <v>1</v>
      </c>
      <c r="BG42" s="15" t="s">
        <v>681</v>
      </c>
      <c r="BH42" s="16">
        <v>1</v>
      </c>
      <c r="BJ42" s="15" t="s">
        <v>141</v>
      </c>
      <c r="BK42" s="16">
        <v>13</v>
      </c>
      <c r="BM42" s="15" t="s">
        <v>81</v>
      </c>
      <c r="BN42" s="16">
        <v>3</v>
      </c>
      <c r="BP42" s="15" t="s">
        <v>76</v>
      </c>
      <c r="BQ42" s="16">
        <v>2</v>
      </c>
      <c r="BS42" s="15" t="s">
        <v>110</v>
      </c>
      <c r="BT42" s="16">
        <v>2</v>
      </c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 t="s">
        <v>146</v>
      </c>
      <c r="BB43" s="16">
        <v>1</v>
      </c>
      <c r="BD43" s="15" t="s">
        <v>78</v>
      </c>
      <c r="BE43" s="16">
        <v>2</v>
      </c>
      <c r="BG43" s="15" t="s">
        <v>669</v>
      </c>
      <c r="BH43" s="16">
        <v>1</v>
      </c>
      <c r="BJ43" s="15" t="s">
        <v>143</v>
      </c>
      <c r="BK43" s="16">
        <v>15</v>
      </c>
      <c r="BM43" s="15" t="s">
        <v>82</v>
      </c>
      <c r="BN43" s="16">
        <v>6</v>
      </c>
      <c r="BP43" s="15" t="s">
        <v>77</v>
      </c>
      <c r="BQ43" s="16">
        <v>4</v>
      </c>
      <c r="BS43" s="15" t="s">
        <v>116</v>
      </c>
      <c r="BT43" s="16">
        <v>1</v>
      </c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 t="s">
        <v>152</v>
      </c>
      <c r="BB44" s="16">
        <v>17</v>
      </c>
      <c r="BD44" s="15" t="s">
        <v>80</v>
      </c>
      <c r="BE44" s="16">
        <v>5</v>
      </c>
      <c r="BG44" s="15" t="s">
        <v>682</v>
      </c>
      <c r="BH44" s="16">
        <v>1</v>
      </c>
      <c r="BJ44" s="15" t="s">
        <v>144</v>
      </c>
      <c r="BK44" s="16">
        <v>36</v>
      </c>
      <c r="BM44" s="15" t="s">
        <v>668</v>
      </c>
      <c r="BN44" s="16">
        <v>2</v>
      </c>
      <c r="BP44" s="15" t="s">
        <v>81</v>
      </c>
      <c r="BQ44" s="16">
        <v>5</v>
      </c>
      <c r="BS44" s="15" t="s">
        <v>118</v>
      </c>
      <c r="BT44" s="16">
        <v>1</v>
      </c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 t="s">
        <v>154</v>
      </c>
      <c r="BB45" s="16">
        <v>73</v>
      </c>
      <c r="BD45" s="15" t="s">
        <v>81</v>
      </c>
      <c r="BE45" s="16">
        <v>4</v>
      </c>
      <c r="BG45" s="15" t="s">
        <v>692</v>
      </c>
      <c r="BH45" s="16">
        <v>1</v>
      </c>
      <c r="BJ45" s="15" t="s">
        <v>145</v>
      </c>
      <c r="BK45" s="16">
        <v>33</v>
      </c>
      <c r="BM45" s="15" t="s">
        <v>669</v>
      </c>
      <c r="BN45" s="16">
        <v>1</v>
      </c>
      <c r="BP45" s="15" t="s">
        <v>82</v>
      </c>
      <c r="BQ45" s="16">
        <v>5</v>
      </c>
      <c r="BS45" s="15" t="s">
        <v>140</v>
      </c>
      <c r="BT45" s="16">
        <v>11</v>
      </c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 t="s">
        <v>155</v>
      </c>
      <c r="BB46" s="16">
        <v>42</v>
      </c>
      <c r="BD46" s="15" t="s">
        <v>82</v>
      </c>
      <c r="BE46" s="16">
        <v>2</v>
      </c>
      <c r="BG46" s="15" t="s">
        <v>128</v>
      </c>
      <c r="BH46" s="16">
        <v>1</v>
      </c>
      <c r="BJ46" s="15" t="s">
        <v>146</v>
      </c>
      <c r="BK46" s="16">
        <v>1</v>
      </c>
      <c r="BM46" s="15" t="s">
        <v>127</v>
      </c>
      <c r="BN46" s="16">
        <v>2</v>
      </c>
      <c r="BP46" s="15" t="s">
        <v>668</v>
      </c>
      <c r="BQ46" s="16">
        <v>2</v>
      </c>
      <c r="BS46" s="15" t="s">
        <v>141</v>
      </c>
      <c r="BT46" s="16">
        <v>17</v>
      </c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 t="s">
        <v>156</v>
      </c>
      <c r="BB47" s="16">
        <v>15</v>
      </c>
      <c r="BD47" s="15" t="s">
        <v>681</v>
      </c>
      <c r="BE47" s="16">
        <v>1</v>
      </c>
      <c r="BG47" s="15" t="s">
        <v>140</v>
      </c>
      <c r="BH47" s="16">
        <v>7</v>
      </c>
      <c r="BJ47" s="15" t="s">
        <v>152</v>
      </c>
      <c r="BK47" s="16">
        <v>2</v>
      </c>
      <c r="BM47" s="15" t="s">
        <v>135</v>
      </c>
      <c r="BN47" s="16">
        <v>1</v>
      </c>
      <c r="BP47" s="15" t="s">
        <v>682</v>
      </c>
      <c r="BQ47" s="16">
        <v>1</v>
      </c>
      <c r="BS47" s="15" t="s">
        <v>143</v>
      </c>
      <c r="BT47" s="16">
        <v>16</v>
      </c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 t="s">
        <v>157</v>
      </c>
      <c r="BB48" s="16">
        <v>7</v>
      </c>
      <c r="BD48" s="15" t="s">
        <v>668</v>
      </c>
      <c r="BE48" s="16">
        <v>1</v>
      </c>
      <c r="BG48" s="15" t="s">
        <v>141</v>
      </c>
      <c r="BH48" s="16">
        <v>13</v>
      </c>
      <c r="BJ48" s="15" t="s">
        <v>153</v>
      </c>
      <c r="BK48" s="16">
        <v>4</v>
      </c>
      <c r="BM48" s="15" t="s">
        <v>138</v>
      </c>
      <c r="BN48" s="16">
        <v>1</v>
      </c>
      <c r="BP48" s="15" t="s">
        <v>692</v>
      </c>
      <c r="BQ48" s="16">
        <v>1</v>
      </c>
      <c r="BS48" s="15" t="s">
        <v>144</v>
      </c>
      <c r="BT48" s="16">
        <v>30</v>
      </c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 t="s">
        <v>158</v>
      </c>
      <c r="BB49" s="16">
        <v>39</v>
      </c>
      <c r="BD49" s="15" t="s">
        <v>682</v>
      </c>
      <c r="BE49" s="16">
        <v>3</v>
      </c>
      <c r="BG49" s="15" t="s">
        <v>143</v>
      </c>
      <c r="BH49" s="16">
        <v>19</v>
      </c>
      <c r="BJ49" s="15" t="s">
        <v>154</v>
      </c>
      <c r="BK49" s="16">
        <v>23</v>
      </c>
      <c r="BM49" s="15" t="s">
        <v>139</v>
      </c>
      <c r="BN49" s="16">
        <v>1</v>
      </c>
      <c r="BP49" s="15" t="s">
        <v>103</v>
      </c>
      <c r="BQ49" s="16">
        <v>1</v>
      </c>
      <c r="BS49" s="15" t="s">
        <v>145</v>
      </c>
      <c r="BT49" s="16">
        <v>40</v>
      </c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 t="s">
        <v>159</v>
      </c>
      <c r="BB50" s="16">
        <v>40</v>
      </c>
      <c r="BD50" s="15" t="s">
        <v>140</v>
      </c>
      <c r="BE50" s="16">
        <v>11</v>
      </c>
      <c r="BG50" s="15" t="s">
        <v>144</v>
      </c>
      <c r="BH50" s="16">
        <v>19</v>
      </c>
      <c r="BJ50" s="15" t="s">
        <v>155</v>
      </c>
      <c r="BK50" s="16">
        <v>38</v>
      </c>
      <c r="BM50" s="15" t="s">
        <v>140</v>
      </c>
      <c r="BN50" s="16">
        <v>8</v>
      </c>
      <c r="BP50" s="15" t="s">
        <v>135</v>
      </c>
      <c r="BQ50" s="16">
        <v>1</v>
      </c>
      <c r="BS50" s="15" t="s">
        <v>147</v>
      </c>
      <c r="BT50" s="16">
        <v>2</v>
      </c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 t="s">
        <v>160</v>
      </c>
      <c r="BB51" s="16">
        <v>101</v>
      </c>
      <c r="BD51" s="15" t="s">
        <v>141</v>
      </c>
      <c r="BE51" s="16">
        <v>22</v>
      </c>
      <c r="BG51" s="15" t="s">
        <v>145</v>
      </c>
      <c r="BH51" s="16">
        <v>43</v>
      </c>
      <c r="BJ51" s="15" t="s">
        <v>156</v>
      </c>
      <c r="BK51" s="16">
        <v>6</v>
      </c>
      <c r="BM51" s="15" t="s">
        <v>141</v>
      </c>
      <c r="BN51" s="16">
        <v>30</v>
      </c>
      <c r="BP51" s="15" t="s">
        <v>136</v>
      </c>
      <c r="BQ51" s="16">
        <v>1</v>
      </c>
      <c r="BS51" s="15" t="s">
        <v>149</v>
      </c>
      <c r="BT51" s="16">
        <v>2</v>
      </c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 t="s">
        <v>161</v>
      </c>
      <c r="BB52" s="16">
        <v>9</v>
      </c>
      <c r="BD52" s="15" t="s">
        <v>143</v>
      </c>
      <c r="BE52" s="16">
        <v>33</v>
      </c>
      <c r="BG52" s="15" t="s">
        <v>147</v>
      </c>
      <c r="BH52" s="16">
        <v>1</v>
      </c>
      <c r="BJ52" s="15" t="s">
        <v>157</v>
      </c>
      <c r="BK52" s="16">
        <v>2</v>
      </c>
      <c r="BM52" s="15" t="s">
        <v>143</v>
      </c>
      <c r="BN52" s="16">
        <v>18</v>
      </c>
      <c r="BP52" s="15" t="s">
        <v>138</v>
      </c>
      <c r="BQ52" s="16">
        <v>1</v>
      </c>
      <c r="BS52" s="15" t="s">
        <v>150</v>
      </c>
      <c r="BT52" s="16">
        <v>2</v>
      </c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 t="s">
        <v>162</v>
      </c>
      <c r="BB53" s="16">
        <v>109</v>
      </c>
      <c r="BD53" s="15" t="s">
        <v>144</v>
      </c>
      <c r="BE53" s="16">
        <v>27</v>
      </c>
      <c r="BG53" s="15" t="s">
        <v>149</v>
      </c>
      <c r="BH53" s="16">
        <v>5</v>
      </c>
      <c r="BJ53" s="15" t="s">
        <v>158</v>
      </c>
      <c r="BK53" s="16">
        <v>59</v>
      </c>
      <c r="BM53" s="15" t="s">
        <v>144</v>
      </c>
      <c r="BN53" s="16">
        <v>36</v>
      </c>
      <c r="BP53" s="15" t="s">
        <v>140</v>
      </c>
      <c r="BQ53" s="16">
        <v>9</v>
      </c>
      <c r="BS53" s="15" t="s">
        <v>151</v>
      </c>
      <c r="BT53" s="16">
        <v>4</v>
      </c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 t="s">
        <v>163</v>
      </c>
      <c r="BB54" s="16">
        <v>13</v>
      </c>
      <c r="BD54" s="15" t="s">
        <v>145</v>
      </c>
      <c r="BE54" s="16">
        <v>43</v>
      </c>
      <c r="BG54" s="15" t="s">
        <v>151</v>
      </c>
      <c r="BH54" s="16">
        <v>2</v>
      </c>
      <c r="BJ54" s="15" t="s">
        <v>159</v>
      </c>
      <c r="BK54" s="16">
        <v>31</v>
      </c>
      <c r="BM54" s="15" t="s">
        <v>145</v>
      </c>
      <c r="BN54" s="16">
        <v>44</v>
      </c>
      <c r="BP54" s="15" t="s">
        <v>141</v>
      </c>
      <c r="BQ54" s="16">
        <v>25</v>
      </c>
      <c r="BS54" s="15" t="s">
        <v>152</v>
      </c>
      <c r="BT54" s="16">
        <v>8</v>
      </c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 t="s">
        <v>164</v>
      </c>
      <c r="BB55" s="16">
        <v>7</v>
      </c>
      <c r="BD55" s="15" t="s">
        <v>147</v>
      </c>
      <c r="BE55" s="16">
        <v>1</v>
      </c>
      <c r="BG55" s="15" t="s">
        <v>152</v>
      </c>
      <c r="BH55" s="16">
        <v>11</v>
      </c>
      <c r="BJ55" s="15" t="s">
        <v>160</v>
      </c>
      <c r="BK55" s="16">
        <v>50</v>
      </c>
      <c r="BM55" s="15" t="s">
        <v>147</v>
      </c>
      <c r="BN55" s="16">
        <v>2</v>
      </c>
      <c r="BP55" s="15" t="s">
        <v>143</v>
      </c>
      <c r="BQ55" s="16">
        <v>34</v>
      </c>
      <c r="BS55" s="15" t="s">
        <v>153</v>
      </c>
      <c r="BT55" s="16">
        <v>2</v>
      </c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 t="s">
        <v>165</v>
      </c>
      <c r="BB56" s="16">
        <v>3</v>
      </c>
      <c r="BD56" s="15" t="s">
        <v>152</v>
      </c>
      <c r="BE56" s="16">
        <v>14</v>
      </c>
      <c r="BG56" s="15" t="s">
        <v>153</v>
      </c>
      <c r="BH56" s="16">
        <v>3</v>
      </c>
      <c r="BJ56" s="15" t="s">
        <v>161</v>
      </c>
      <c r="BK56" s="16">
        <v>12</v>
      </c>
      <c r="BM56" s="15" t="s">
        <v>149</v>
      </c>
      <c r="BN56" s="16">
        <v>1</v>
      </c>
      <c r="BP56" s="15" t="s">
        <v>144</v>
      </c>
      <c r="BQ56" s="16">
        <v>33</v>
      </c>
      <c r="BS56" s="15" t="s">
        <v>154</v>
      </c>
      <c r="BT56" s="16">
        <v>28</v>
      </c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 t="s">
        <v>166</v>
      </c>
      <c r="BB57" s="16">
        <v>5</v>
      </c>
      <c r="BD57" s="15" t="s">
        <v>153</v>
      </c>
      <c r="BE57" s="16">
        <v>7</v>
      </c>
      <c r="BG57" s="15" t="s">
        <v>154</v>
      </c>
      <c r="BH57" s="16">
        <v>15</v>
      </c>
      <c r="BJ57" s="15" t="s">
        <v>162</v>
      </c>
      <c r="BK57" s="16">
        <v>65</v>
      </c>
      <c r="BM57" s="15" t="s">
        <v>151</v>
      </c>
      <c r="BN57" s="16">
        <v>3</v>
      </c>
      <c r="BP57" s="15" t="s">
        <v>145</v>
      </c>
      <c r="BQ57" s="16">
        <v>48</v>
      </c>
      <c r="BS57" s="15" t="s">
        <v>155</v>
      </c>
      <c r="BT57" s="16">
        <v>37</v>
      </c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 t="s">
        <v>167</v>
      </c>
      <c r="BB58" s="16">
        <v>8</v>
      </c>
      <c r="BD58" s="15" t="s">
        <v>154</v>
      </c>
      <c r="BE58" s="16">
        <v>44</v>
      </c>
      <c r="BG58" s="15" t="s">
        <v>155</v>
      </c>
      <c r="BH58" s="16">
        <v>36</v>
      </c>
      <c r="BJ58" s="15" t="s">
        <v>163</v>
      </c>
      <c r="BK58" s="16">
        <v>24</v>
      </c>
      <c r="BM58" s="15" t="s">
        <v>152</v>
      </c>
      <c r="BN58" s="16">
        <v>15</v>
      </c>
      <c r="BP58" s="15" t="s">
        <v>146</v>
      </c>
      <c r="BQ58" s="16">
        <v>2</v>
      </c>
      <c r="BS58" s="15" t="s">
        <v>156</v>
      </c>
      <c r="BT58" s="16">
        <v>23</v>
      </c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 t="s">
        <v>168</v>
      </c>
      <c r="BB59" s="16">
        <v>29</v>
      </c>
      <c r="BD59" s="15" t="s">
        <v>155</v>
      </c>
      <c r="BE59" s="16">
        <v>47</v>
      </c>
      <c r="BG59" s="15" t="s">
        <v>156</v>
      </c>
      <c r="BH59" s="16">
        <v>14</v>
      </c>
      <c r="BJ59" s="15" t="s">
        <v>164</v>
      </c>
      <c r="BK59" s="16">
        <v>7</v>
      </c>
      <c r="BM59" s="15" t="s">
        <v>154</v>
      </c>
      <c r="BN59" s="16">
        <v>52</v>
      </c>
      <c r="BP59" s="15" t="s">
        <v>147</v>
      </c>
      <c r="BQ59" s="16">
        <v>2</v>
      </c>
      <c r="BS59" s="15" t="s">
        <v>158</v>
      </c>
      <c r="BT59" s="16">
        <v>56</v>
      </c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 t="s">
        <v>169</v>
      </c>
      <c r="BB60" s="16">
        <v>20</v>
      </c>
      <c r="BD60" s="15" t="s">
        <v>156</v>
      </c>
      <c r="BE60" s="16">
        <v>14</v>
      </c>
      <c r="BG60" s="15" t="s">
        <v>157</v>
      </c>
      <c r="BH60" s="16">
        <v>5</v>
      </c>
      <c r="BJ60" s="15" t="s">
        <v>165</v>
      </c>
      <c r="BK60" s="16">
        <v>4</v>
      </c>
      <c r="BM60" s="15" t="s">
        <v>155</v>
      </c>
      <c r="BN60" s="16">
        <v>43</v>
      </c>
      <c r="BP60" s="15" t="s">
        <v>150</v>
      </c>
      <c r="BQ60" s="16">
        <v>2</v>
      </c>
      <c r="BS60" s="15" t="s">
        <v>159</v>
      </c>
      <c r="BT60" s="16">
        <v>28</v>
      </c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 t="s">
        <v>170</v>
      </c>
      <c r="BB61" s="16">
        <v>94</v>
      </c>
      <c r="BD61" s="15" t="s">
        <v>158</v>
      </c>
      <c r="BE61" s="16">
        <v>79</v>
      </c>
      <c r="BG61" s="15" t="s">
        <v>158</v>
      </c>
      <c r="BH61" s="16">
        <v>42</v>
      </c>
      <c r="BJ61" s="15" t="s">
        <v>166</v>
      </c>
      <c r="BK61" s="16">
        <v>8</v>
      </c>
      <c r="BM61" s="15" t="s">
        <v>156</v>
      </c>
      <c r="BN61" s="16">
        <v>20</v>
      </c>
      <c r="BP61" s="15" t="s">
        <v>151</v>
      </c>
      <c r="BQ61" s="16">
        <v>5</v>
      </c>
      <c r="BS61" s="15" t="s">
        <v>160</v>
      </c>
      <c r="BT61" s="16">
        <v>70</v>
      </c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 t="s">
        <v>171</v>
      </c>
      <c r="BB62" s="16">
        <v>4</v>
      </c>
      <c r="BD62" s="15" t="s">
        <v>159</v>
      </c>
      <c r="BE62" s="16">
        <v>79</v>
      </c>
      <c r="BG62" s="15" t="s">
        <v>159</v>
      </c>
      <c r="BH62" s="16">
        <v>44</v>
      </c>
      <c r="BJ62" s="15" t="s">
        <v>167</v>
      </c>
      <c r="BK62" s="16">
        <v>12</v>
      </c>
      <c r="BM62" s="15" t="s">
        <v>157</v>
      </c>
      <c r="BN62" s="16">
        <v>3</v>
      </c>
      <c r="BP62" s="15" t="s">
        <v>152</v>
      </c>
      <c r="BQ62" s="16">
        <v>12</v>
      </c>
      <c r="BS62" s="15" t="s">
        <v>161</v>
      </c>
      <c r="BT62" s="16">
        <v>10</v>
      </c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 t="s">
        <v>172</v>
      </c>
      <c r="BB63" s="16">
        <v>1</v>
      </c>
      <c r="BD63" s="15" t="s">
        <v>160</v>
      </c>
      <c r="BE63" s="16">
        <v>68</v>
      </c>
      <c r="BG63" s="15" t="s">
        <v>160</v>
      </c>
      <c r="BH63" s="16">
        <v>81</v>
      </c>
      <c r="BJ63" s="15" t="s">
        <v>168</v>
      </c>
      <c r="BK63" s="16">
        <v>14</v>
      </c>
      <c r="BM63" s="15" t="s">
        <v>158</v>
      </c>
      <c r="BN63" s="16">
        <v>77</v>
      </c>
      <c r="BP63" s="15" t="s">
        <v>153</v>
      </c>
      <c r="BQ63" s="16">
        <v>5</v>
      </c>
      <c r="BS63" s="15" t="s">
        <v>162</v>
      </c>
      <c r="BT63" s="16">
        <v>114</v>
      </c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 t="s">
        <v>173</v>
      </c>
      <c r="BB64" s="16">
        <v>3</v>
      </c>
      <c r="BD64" s="15" t="s">
        <v>161</v>
      </c>
      <c r="BE64" s="16">
        <v>20</v>
      </c>
      <c r="BG64" s="15" t="s">
        <v>161</v>
      </c>
      <c r="BH64" s="16">
        <v>4</v>
      </c>
      <c r="BJ64" s="15" t="s">
        <v>169</v>
      </c>
      <c r="BK64" s="16">
        <v>39</v>
      </c>
      <c r="BM64" s="15" t="s">
        <v>159</v>
      </c>
      <c r="BN64" s="16">
        <v>34</v>
      </c>
      <c r="BP64" s="15" t="s">
        <v>154</v>
      </c>
      <c r="BQ64" s="16">
        <v>84</v>
      </c>
      <c r="BS64" s="15" t="s">
        <v>163</v>
      </c>
      <c r="BT64" s="16">
        <v>23</v>
      </c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 t="s">
        <v>506</v>
      </c>
      <c r="BB65" s="16">
        <v>16</v>
      </c>
      <c r="BD65" s="15" t="s">
        <v>162</v>
      </c>
      <c r="BE65" s="16">
        <v>170</v>
      </c>
      <c r="BG65" s="15" t="s">
        <v>162</v>
      </c>
      <c r="BH65" s="16">
        <v>109</v>
      </c>
      <c r="BJ65" s="15" t="s">
        <v>170</v>
      </c>
      <c r="BK65" s="16">
        <v>128</v>
      </c>
      <c r="BM65" s="15" t="s">
        <v>160</v>
      </c>
      <c r="BN65" s="16">
        <v>89</v>
      </c>
      <c r="BP65" s="15" t="s">
        <v>155</v>
      </c>
      <c r="BQ65" s="16">
        <v>63</v>
      </c>
      <c r="BS65" s="15" t="s">
        <v>164</v>
      </c>
      <c r="BT65" s="16">
        <v>10</v>
      </c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 t="s">
        <v>177</v>
      </c>
      <c r="BB66" s="16">
        <v>1</v>
      </c>
      <c r="BD66" s="15" t="s">
        <v>163</v>
      </c>
      <c r="BE66" s="16">
        <v>37</v>
      </c>
      <c r="BG66" s="15" t="s">
        <v>163</v>
      </c>
      <c r="BH66" s="16">
        <v>37</v>
      </c>
      <c r="BJ66" s="15" t="s">
        <v>171</v>
      </c>
      <c r="BK66" s="16">
        <v>10</v>
      </c>
      <c r="BM66" s="15" t="s">
        <v>161</v>
      </c>
      <c r="BN66" s="16">
        <v>14</v>
      </c>
      <c r="BP66" s="15" t="s">
        <v>156</v>
      </c>
      <c r="BQ66" s="16">
        <v>22</v>
      </c>
      <c r="BS66" s="15" t="s">
        <v>165</v>
      </c>
      <c r="BT66" s="16">
        <v>2</v>
      </c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 t="s">
        <v>179</v>
      </c>
      <c r="BB67" s="16">
        <v>1</v>
      </c>
      <c r="BD67" s="15" t="s">
        <v>164</v>
      </c>
      <c r="BE67" s="16">
        <v>9</v>
      </c>
      <c r="BG67" s="15" t="s">
        <v>164</v>
      </c>
      <c r="BH67" s="16">
        <v>5</v>
      </c>
      <c r="BJ67" s="15" t="s">
        <v>172</v>
      </c>
      <c r="BK67" s="16">
        <v>1</v>
      </c>
      <c r="BM67" s="15" t="s">
        <v>162</v>
      </c>
      <c r="BN67" s="16">
        <v>173</v>
      </c>
      <c r="BP67" s="15" t="s">
        <v>157</v>
      </c>
      <c r="BQ67" s="16">
        <v>4</v>
      </c>
      <c r="BS67" s="15" t="s">
        <v>166</v>
      </c>
      <c r="BT67" s="16">
        <v>11</v>
      </c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 t="s">
        <v>182</v>
      </c>
      <c r="BB68" s="16">
        <v>5</v>
      </c>
      <c r="BD68" s="15" t="s">
        <v>165</v>
      </c>
      <c r="BE68" s="16">
        <v>3</v>
      </c>
      <c r="BG68" s="15" t="s">
        <v>165</v>
      </c>
      <c r="BH68" s="16">
        <v>2</v>
      </c>
      <c r="BJ68" s="15" t="s">
        <v>173</v>
      </c>
      <c r="BK68" s="16">
        <v>2</v>
      </c>
      <c r="BM68" s="15" t="s">
        <v>163</v>
      </c>
      <c r="BN68" s="16">
        <v>41</v>
      </c>
      <c r="BP68" s="15" t="s">
        <v>158</v>
      </c>
      <c r="BQ68" s="16">
        <v>103</v>
      </c>
      <c r="BS68" s="15" t="s">
        <v>167</v>
      </c>
      <c r="BT68" s="16">
        <v>10</v>
      </c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 t="s">
        <v>183</v>
      </c>
      <c r="BB69" s="16">
        <v>1</v>
      </c>
      <c r="BD69" s="15" t="s">
        <v>166</v>
      </c>
      <c r="BE69" s="16">
        <v>14</v>
      </c>
      <c r="BG69" s="15" t="s">
        <v>166</v>
      </c>
      <c r="BH69" s="16">
        <v>10</v>
      </c>
      <c r="BJ69" s="15" t="s">
        <v>506</v>
      </c>
      <c r="BK69" s="16">
        <v>26</v>
      </c>
      <c r="BM69" s="15" t="s">
        <v>164</v>
      </c>
      <c r="BN69" s="16">
        <v>14</v>
      </c>
      <c r="BP69" s="15" t="s">
        <v>159</v>
      </c>
      <c r="BQ69" s="16">
        <v>62</v>
      </c>
      <c r="BS69" s="15" t="s">
        <v>168</v>
      </c>
      <c r="BT69" s="16">
        <v>27</v>
      </c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 t="s">
        <v>186</v>
      </c>
      <c r="BB70" s="16">
        <v>4</v>
      </c>
      <c r="BD70" s="15" t="s">
        <v>167</v>
      </c>
      <c r="BE70" s="16">
        <v>15</v>
      </c>
      <c r="BG70" s="15" t="s">
        <v>167</v>
      </c>
      <c r="BH70" s="16">
        <v>20</v>
      </c>
      <c r="BJ70" s="15" t="s">
        <v>175</v>
      </c>
      <c r="BK70" s="16">
        <v>2</v>
      </c>
      <c r="BM70" s="15" t="s">
        <v>165</v>
      </c>
      <c r="BN70" s="16">
        <v>2</v>
      </c>
      <c r="BP70" s="15" t="s">
        <v>160</v>
      </c>
      <c r="BQ70" s="16">
        <v>76</v>
      </c>
      <c r="BS70" s="15" t="s">
        <v>169</v>
      </c>
      <c r="BT70" s="16">
        <v>18</v>
      </c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 t="s">
        <v>187</v>
      </c>
      <c r="BB71" s="16">
        <v>2</v>
      </c>
      <c r="BD71" s="15" t="s">
        <v>168</v>
      </c>
      <c r="BE71" s="16">
        <v>42</v>
      </c>
      <c r="BG71" s="15" t="s">
        <v>168</v>
      </c>
      <c r="BH71" s="16">
        <v>21</v>
      </c>
      <c r="BJ71" s="15" t="s">
        <v>176</v>
      </c>
      <c r="BK71" s="16">
        <v>1</v>
      </c>
      <c r="BM71" s="15" t="s">
        <v>166</v>
      </c>
      <c r="BN71" s="16">
        <v>13</v>
      </c>
      <c r="BP71" s="15" t="s">
        <v>161</v>
      </c>
      <c r="BQ71" s="16">
        <v>29</v>
      </c>
      <c r="BS71" s="15" t="s">
        <v>170</v>
      </c>
      <c r="BT71" s="16">
        <v>66</v>
      </c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 t="s">
        <v>293</v>
      </c>
      <c r="BB72" s="16">
        <v>1</v>
      </c>
      <c r="BD72" s="15" t="s">
        <v>169</v>
      </c>
      <c r="BE72" s="16">
        <v>17</v>
      </c>
      <c r="BG72" s="15" t="s">
        <v>169</v>
      </c>
      <c r="BH72" s="16">
        <v>13</v>
      </c>
      <c r="BJ72" s="15" t="s">
        <v>177</v>
      </c>
      <c r="BK72" s="16">
        <v>1</v>
      </c>
      <c r="BM72" s="15" t="s">
        <v>167</v>
      </c>
      <c r="BN72" s="16">
        <v>18</v>
      </c>
      <c r="BP72" s="15" t="s">
        <v>162</v>
      </c>
      <c r="BQ72" s="16">
        <v>142</v>
      </c>
      <c r="BS72" s="15" t="s">
        <v>171</v>
      </c>
      <c r="BT72" s="16">
        <v>8</v>
      </c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 t="s">
        <v>193</v>
      </c>
      <c r="BB73" s="16">
        <v>1</v>
      </c>
      <c r="BD73" s="15" t="s">
        <v>170</v>
      </c>
      <c r="BE73" s="16">
        <v>115</v>
      </c>
      <c r="BG73" s="15" t="s">
        <v>170</v>
      </c>
      <c r="BH73" s="16">
        <v>122</v>
      </c>
      <c r="BJ73" s="15" t="s">
        <v>178</v>
      </c>
      <c r="BK73" s="16">
        <v>2</v>
      </c>
      <c r="BM73" s="15" t="s">
        <v>168</v>
      </c>
      <c r="BN73" s="16">
        <v>73</v>
      </c>
      <c r="BP73" s="15" t="s">
        <v>163</v>
      </c>
      <c r="BQ73" s="16">
        <v>37</v>
      </c>
      <c r="BS73" s="15" t="s">
        <v>173</v>
      </c>
      <c r="BT73" s="16">
        <v>1</v>
      </c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 t="s">
        <v>197</v>
      </c>
      <c r="BB74" s="16">
        <v>3</v>
      </c>
      <c r="BD74" s="15" t="s">
        <v>171</v>
      </c>
      <c r="BE74" s="16">
        <v>8</v>
      </c>
      <c r="BG74" s="15" t="s">
        <v>171</v>
      </c>
      <c r="BH74" s="16">
        <v>12</v>
      </c>
      <c r="BJ74" s="15" t="s">
        <v>179</v>
      </c>
      <c r="BK74" s="16">
        <v>2</v>
      </c>
      <c r="BM74" s="15" t="s">
        <v>169</v>
      </c>
      <c r="BN74" s="16">
        <v>40</v>
      </c>
      <c r="BP74" s="15" t="s">
        <v>164</v>
      </c>
      <c r="BQ74" s="16">
        <v>22</v>
      </c>
      <c r="BS74" s="15" t="s">
        <v>506</v>
      </c>
      <c r="BT74" s="16">
        <v>20</v>
      </c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 t="s">
        <v>201</v>
      </c>
      <c r="BB75" s="16">
        <v>1</v>
      </c>
      <c r="BD75" s="15" t="s">
        <v>173</v>
      </c>
      <c r="BE75" s="16">
        <v>6</v>
      </c>
      <c r="BG75" s="15" t="s">
        <v>172</v>
      </c>
      <c r="BH75" s="16">
        <v>4</v>
      </c>
      <c r="BJ75" s="15" t="s">
        <v>180</v>
      </c>
      <c r="BK75" s="16">
        <v>1</v>
      </c>
      <c r="BM75" s="15" t="s">
        <v>170</v>
      </c>
      <c r="BN75" s="16">
        <v>183</v>
      </c>
      <c r="BP75" s="15" t="s">
        <v>165</v>
      </c>
      <c r="BQ75" s="16">
        <v>11</v>
      </c>
      <c r="BS75" s="15" t="s">
        <v>175</v>
      </c>
      <c r="BT75" s="16">
        <v>3</v>
      </c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 t="s">
        <v>207</v>
      </c>
      <c r="BB76" s="16">
        <v>1</v>
      </c>
      <c r="BD76" s="15" t="s">
        <v>506</v>
      </c>
      <c r="BE76" s="16">
        <v>40</v>
      </c>
      <c r="BG76" s="15" t="s">
        <v>506</v>
      </c>
      <c r="BH76" s="16">
        <v>33</v>
      </c>
      <c r="BJ76" s="15" t="s">
        <v>181</v>
      </c>
      <c r="BK76" s="16">
        <v>1</v>
      </c>
      <c r="BM76" s="15" t="s">
        <v>171</v>
      </c>
      <c r="BN76" s="16">
        <v>14</v>
      </c>
      <c r="BP76" s="15" t="s">
        <v>166</v>
      </c>
      <c r="BQ76" s="16">
        <v>31</v>
      </c>
      <c r="BS76" s="15" t="s">
        <v>178</v>
      </c>
      <c r="BT76" s="16">
        <v>2</v>
      </c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 t="s">
        <v>346</v>
      </c>
      <c r="BB77" s="16">
        <v>6</v>
      </c>
      <c r="BD77" s="15" t="s">
        <v>176</v>
      </c>
      <c r="BE77" s="16">
        <v>1</v>
      </c>
      <c r="BG77" s="15" t="s">
        <v>175</v>
      </c>
      <c r="BH77" s="16">
        <v>2</v>
      </c>
      <c r="BJ77" s="15" t="s">
        <v>182</v>
      </c>
      <c r="BK77" s="16">
        <v>3</v>
      </c>
      <c r="BM77" s="15" t="s">
        <v>173</v>
      </c>
      <c r="BN77" s="16">
        <v>9</v>
      </c>
      <c r="BP77" s="15" t="s">
        <v>167</v>
      </c>
      <c r="BQ77" s="16">
        <v>47</v>
      </c>
      <c r="BS77" s="15" t="s">
        <v>179</v>
      </c>
      <c r="BT77" s="16">
        <v>2</v>
      </c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 t="s">
        <v>507</v>
      </c>
      <c r="BB78" s="16">
        <v>3</v>
      </c>
      <c r="BD78" s="15" t="s">
        <v>177</v>
      </c>
      <c r="BE78" s="16">
        <v>1</v>
      </c>
      <c r="BG78" s="15" t="s">
        <v>179</v>
      </c>
      <c r="BH78" s="16">
        <v>1</v>
      </c>
      <c r="BJ78" s="15" t="s">
        <v>183</v>
      </c>
      <c r="BK78" s="16">
        <v>2</v>
      </c>
      <c r="BM78" s="15" t="s">
        <v>506</v>
      </c>
      <c r="BN78" s="16">
        <v>61</v>
      </c>
      <c r="BP78" s="15" t="s">
        <v>168</v>
      </c>
      <c r="BQ78" s="16">
        <v>43</v>
      </c>
      <c r="BS78" s="15" t="s">
        <v>180</v>
      </c>
      <c r="BT78" s="16">
        <v>1</v>
      </c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 t="s">
        <v>214</v>
      </c>
      <c r="BB79" s="16">
        <v>2</v>
      </c>
      <c r="BD79" s="15" t="s">
        <v>178</v>
      </c>
      <c r="BE79" s="16">
        <v>1</v>
      </c>
      <c r="BG79" s="15" t="s">
        <v>180</v>
      </c>
      <c r="BH79" s="16">
        <v>1</v>
      </c>
      <c r="BJ79" s="15" t="s">
        <v>184</v>
      </c>
      <c r="BK79" s="16">
        <v>2</v>
      </c>
      <c r="BM79" s="15" t="s">
        <v>175</v>
      </c>
      <c r="BN79" s="16">
        <v>1</v>
      </c>
      <c r="BP79" s="15" t="s">
        <v>169</v>
      </c>
      <c r="BQ79" s="16">
        <v>26</v>
      </c>
      <c r="BS79" s="15" t="s">
        <v>182</v>
      </c>
      <c r="BT79" s="16">
        <v>1</v>
      </c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 t="s">
        <v>216</v>
      </c>
      <c r="BB80" s="16">
        <v>1</v>
      </c>
      <c r="BD80" s="15" t="s">
        <v>179</v>
      </c>
      <c r="BE80" s="16">
        <v>2</v>
      </c>
      <c r="BG80" s="15" t="s">
        <v>181</v>
      </c>
      <c r="BH80" s="16">
        <v>2</v>
      </c>
      <c r="BJ80" s="15" t="s">
        <v>185</v>
      </c>
      <c r="BK80" s="16">
        <v>1</v>
      </c>
      <c r="BM80" s="15" t="s">
        <v>177</v>
      </c>
      <c r="BN80" s="16">
        <v>4</v>
      </c>
      <c r="BP80" s="15" t="s">
        <v>170</v>
      </c>
      <c r="BQ80" s="16">
        <v>164</v>
      </c>
      <c r="BS80" s="15" t="s">
        <v>184</v>
      </c>
      <c r="BT80" s="16">
        <v>3</v>
      </c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 t="s">
        <v>220</v>
      </c>
      <c r="BB81" s="16">
        <v>2</v>
      </c>
      <c r="BD81" s="15" t="s">
        <v>180</v>
      </c>
      <c r="BE81" s="16">
        <v>2</v>
      </c>
      <c r="BG81" s="15" t="s">
        <v>182</v>
      </c>
      <c r="BH81" s="16">
        <v>2</v>
      </c>
      <c r="BJ81" s="15" t="s">
        <v>186</v>
      </c>
      <c r="BK81" s="16">
        <v>3</v>
      </c>
      <c r="BM81" s="15" t="s">
        <v>178</v>
      </c>
      <c r="BN81" s="16">
        <v>3</v>
      </c>
      <c r="BP81" s="15" t="s">
        <v>171</v>
      </c>
      <c r="BQ81" s="16">
        <v>10</v>
      </c>
      <c r="BS81" s="15" t="s">
        <v>185</v>
      </c>
      <c r="BT81" s="16">
        <v>3</v>
      </c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 t="s">
        <v>417</v>
      </c>
      <c r="BB82" s="16">
        <v>1</v>
      </c>
      <c r="BD82" s="15" t="s">
        <v>182</v>
      </c>
      <c r="BE82" s="16">
        <v>1</v>
      </c>
      <c r="BG82" s="15" t="s">
        <v>183</v>
      </c>
      <c r="BH82" s="16">
        <v>7</v>
      </c>
      <c r="BJ82" s="15" t="s">
        <v>187</v>
      </c>
      <c r="BK82" s="16">
        <v>1</v>
      </c>
      <c r="BM82" s="15" t="s">
        <v>179</v>
      </c>
      <c r="BN82" s="16">
        <v>2</v>
      </c>
      <c r="BP82" s="15" t="s">
        <v>172</v>
      </c>
      <c r="BQ82" s="16">
        <v>1</v>
      </c>
      <c r="BS82" s="15" t="s">
        <v>186</v>
      </c>
      <c r="BT82" s="16">
        <v>2</v>
      </c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 t="s">
        <v>226</v>
      </c>
      <c r="BB83" s="16">
        <v>6</v>
      </c>
      <c r="BD83" s="15" t="s">
        <v>183</v>
      </c>
      <c r="BE83" s="16">
        <v>1</v>
      </c>
      <c r="BG83" s="15" t="s">
        <v>184</v>
      </c>
      <c r="BH83" s="16">
        <v>4</v>
      </c>
      <c r="BJ83" s="15" t="s">
        <v>293</v>
      </c>
      <c r="BK83" s="16">
        <v>1</v>
      </c>
      <c r="BM83" s="15" t="s">
        <v>180</v>
      </c>
      <c r="BN83" s="16">
        <v>2</v>
      </c>
      <c r="BP83" s="15" t="s">
        <v>173</v>
      </c>
      <c r="BQ83" s="16">
        <v>6</v>
      </c>
      <c r="BS83" s="15" t="s">
        <v>187</v>
      </c>
      <c r="BT83" s="16">
        <v>4</v>
      </c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 t="s">
        <v>227</v>
      </c>
      <c r="BB84" s="16">
        <v>1</v>
      </c>
      <c r="BD84" s="15" t="s">
        <v>185</v>
      </c>
      <c r="BE84" s="16">
        <v>1</v>
      </c>
      <c r="BG84" s="15" t="s">
        <v>185</v>
      </c>
      <c r="BH84" s="16">
        <v>2</v>
      </c>
      <c r="BJ84" s="15" t="s">
        <v>188</v>
      </c>
      <c r="BK84" s="16">
        <v>2</v>
      </c>
      <c r="BM84" s="15" t="s">
        <v>182</v>
      </c>
      <c r="BN84" s="16">
        <v>6</v>
      </c>
      <c r="BP84" s="15" t="s">
        <v>506</v>
      </c>
      <c r="BQ84" s="16">
        <v>73</v>
      </c>
      <c r="BS84" s="15" t="s">
        <v>293</v>
      </c>
      <c r="BT84" s="16">
        <v>2</v>
      </c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 t="s">
        <v>228</v>
      </c>
      <c r="BB85" s="16">
        <v>5</v>
      </c>
      <c r="BD85" s="15" t="s">
        <v>186</v>
      </c>
      <c r="BE85" s="16">
        <v>5</v>
      </c>
      <c r="BG85" s="15" t="s">
        <v>186</v>
      </c>
      <c r="BH85" s="16">
        <v>6</v>
      </c>
      <c r="BJ85" s="15" t="s">
        <v>192</v>
      </c>
      <c r="BK85" s="16">
        <v>1</v>
      </c>
      <c r="BM85" s="15" t="s">
        <v>183</v>
      </c>
      <c r="BN85" s="16">
        <v>4</v>
      </c>
      <c r="BP85" s="15" t="s">
        <v>175</v>
      </c>
      <c r="BQ85" s="16">
        <v>6</v>
      </c>
      <c r="BS85" s="15" t="s">
        <v>192</v>
      </c>
      <c r="BT85" s="16">
        <v>1</v>
      </c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 t="s">
        <v>229</v>
      </c>
      <c r="BB86" s="16">
        <v>5</v>
      </c>
      <c r="BD86" s="15" t="s">
        <v>187</v>
      </c>
      <c r="BE86" s="16">
        <v>2</v>
      </c>
      <c r="BG86" s="15" t="s">
        <v>187</v>
      </c>
      <c r="BH86" s="16">
        <v>4</v>
      </c>
      <c r="BJ86" s="15" t="s">
        <v>193</v>
      </c>
      <c r="BK86" s="16">
        <v>1</v>
      </c>
      <c r="BM86" s="15" t="s">
        <v>184</v>
      </c>
      <c r="BN86" s="16">
        <v>1</v>
      </c>
      <c r="BP86" s="15" t="s">
        <v>177</v>
      </c>
      <c r="BQ86" s="16">
        <v>5</v>
      </c>
      <c r="BS86" s="15" t="s">
        <v>193</v>
      </c>
      <c r="BT86" s="16">
        <v>1</v>
      </c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 t="s">
        <v>230</v>
      </c>
      <c r="BB87" s="16">
        <v>10</v>
      </c>
      <c r="BD87" s="15" t="s">
        <v>293</v>
      </c>
      <c r="BE87" s="16">
        <v>2</v>
      </c>
      <c r="BG87" s="15" t="s">
        <v>293</v>
      </c>
      <c r="BH87" s="16">
        <v>5</v>
      </c>
      <c r="BJ87" s="15" t="s">
        <v>194</v>
      </c>
      <c r="BK87" s="16">
        <v>2</v>
      </c>
      <c r="BM87" s="15" t="s">
        <v>186</v>
      </c>
      <c r="BN87" s="16">
        <v>1</v>
      </c>
      <c r="BP87" s="15" t="s">
        <v>182</v>
      </c>
      <c r="BQ87" s="16">
        <v>6</v>
      </c>
      <c r="BS87" s="15" t="s">
        <v>197</v>
      </c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 t="s">
        <v>231</v>
      </c>
      <c r="BB88" s="16">
        <v>3</v>
      </c>
      <c r="BD88" s="15" t="s">
        <v>188</v>
      </c>
      <c r="BE88" s="16">
        <v>1</v>
      </c>
      <c r="BG88" s="15" t="s">
        <v>188</v>
      </c>
      <c r="BH88" s="16">
        <v>1</v>
      </c>
      <c r="BJ88" s="15" t="s">
        <v>195</v>
      </c>
      <c r="BK88" s="16">
        <v>2</v>
      </c>
      <c r="BM88" s="15" t="s">
        <v>187</v>
      </c>
      <c r="BN88" s="16">
        <v>2</v>
      </c>
      <c r="BP88" s="15" t="s">
        <v>183</v>
      </c>
      <c r="BQ88" s="16">
        <v>3</v>
      </c>
      <c r="BS88" s="15" t="s">
        <v>198</v>
      </c>
      <c r="BT88" s="16">
        <v>1</v>
      </c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 t="s">
        <v>232</v>
      </c>
      <c r="BB89" s="16">
        <v>5</v>
      </c>
      <c r="BD89" s="15" t="s">
        <v>189</v>
      </c>
      <c r="BE89" s="16">
        <v>2</v>
      </c>
      <c r="BG89" s="15" t="s">
        <v>190</v>
      </c>
      <c r="BH89" s="16">
        <v>2</v>
      </c>
      <c r="BJ89" s="15" t="s">
        <v>197</v>
      </c>
      <c r="BK89" s="16">
        <v>5</v>
      </c>
      <c r="BM89" s="15" t="s">
        <v>293</v>
      </c>
      <c r="BN89" s="16">
        <v>3</v>
      </c>
      <c r="BP89" s="15" t="s">
        <v>184</v>
      </c>
      <c r="BQ89" s="16">
        <v>4</v>
      </c>
      <c r="BS89" s="15" t="s">
        <v>200</v>
      </c>
      <c r="BT89" s="16">
        <v>1</v>
      </c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 t="s">
        <v>233</v>
      </c>
      <c r="BB90" s="16">
        <v>4</v>
      </c>
      <c r="BD90" s="15" t="s">
        <v>190</v>
      </c>
      <c r="BE90" s="16">
        <v>2</v>
      </c>
      <c r="BG90" s="15" t="s">
        <v>192</v>
      </c>
      <c r="BH90" s="16">
        <v>1</v>
      </c>
      <c r="BJ90" s="15" t="s">
        <v>201</v>
      </c>
      <c r="BK90" s="16">
        <v>1</v>
      </c>
      <c r="BM90" s="15" t="s">
        <v>192</v>
      </c>
      <c r="BN90" s="16">
        <v>1</v>
      </c>
      <c r="BP90" s="15" t="s">
        <v>186</v>
      </c>
      <c r="BQ90" s="16">
        <v>9</v>
      </c>
      <c r="BS90" s="15" t="s">
        <v>202</v>
      </c>
      <c r="BT90" s="16">
        <v>1</v>
      </c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 t="s">
        <v>234</v>
      </c>
      <c r="BB91" s="16">
        <v>6</v>
      </c>
      <c r="BD91" s="15" t="s">
        <v>192</v>
      </c>
      <c r="BE91" s="16">
        <v>1</v>
      </c>
      <c r="BG91" s="15" t="s">
        <v>193</v>
      </c>
      <c r="BH91" s="16">
        <v>3</v>
      </c>
      <c r="BJ91" s="15" t="s">
        <v>202</v>
      </c>
      <c r="BK91" s="16">
        <v>1</v>
      </c>
      <c r="BM91" s="15" t="s">
        <v>193</v>
      </c>
      <c r="BN91" s="16">
        <v>3</v>
      </c>
      <c r="BP91" s="15" t="s">
        <v>187</v>
      </c>
      <c r="BQ91" s="16">
        <v>10</v>
      </c>
      <c r="BS91" s="15" t="s">
        <v>208</v>
      </c>
      <c r="BT91" s="16">
        <v>1</v>
      </c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 t="s">
        <v>235</v>
      </c>
      <c r="BB92" s="16">
        <v>5</v>
      </c>
      <c r="BD92" s="15" t="s">
        <v>193</v>
      </c>
      <c r="BE92" s="16">
        <v>1</v>
      </c>
      <c r="BG92" s="15" t="s">
        <v>194</v>
      </c>
      <c r="BH92" s="16">
        <v>1</v>
      </c>
      <c r="BJ92" s="15" t="s">
        <v>206</v>
      </c>
      <c r="BK92" s="16">
        <v>1</v>
      </c>
      <c r="BM92" s="15" t="s">
        <v>206</v>
      </c>
      <c r="BN92" s="16">
        <v>1</v>
      </c>
      <c r="BP92" s="15" t="s">
        <v>293</v>
      </c>
      <c r="BQ92" s="16">
        <v>3</v>
      </c>
      <c r="BS92" s="15" t="s">
        <v>211</v>
      </c>
      <c r="BT92" s="16">
        <v>2</v>
      </c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 t="s">
        <v>237</v>
      </c>
      <c r="BB93" s="16">
        <v>4</v>
      </c>
      <c r="BD93" s="15" t="s">
        <v>194</v>
      </c>
      <c r="BE93" s="16">
        <v>1</v>
      </c>
      <c r="BG93" s="15" t="s">
        <v>195</v>
      </c>
      <c r="BH93" s="16">
        <v>3</v>
      </c>
      <c r="BJ93" s="15" t="s">
        <v>207</v>
      </c>
      <c r="BK93" s="16">
        <v>3</v>
      </c>
      <c r="BM93" s="15" t="s">
        <v>207</v>
      </c>
      <c r="BN93" s="16">
        <v>1</v>
      </c>
      <c r="BP93" s="15" t="s">
        <v>188</v>
      </c>
      <c r="BQ93" s="16">
        <v>2</v>
      </c>
      <c r="BS93" s="15" t="s">
        <v>346</v>
      </c>
      <c r="BT93" s="16">
        <v>5</v>
      </c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 t="s">
        <v>238</v>
      </c>
      <c r="BB94" s="16">
        <v>2</v>
      </c>
      <c r="BD94" s="15" t="s">
        <v>195</v>
      </c>
      <c r="BE94" s="16">
        <v>4</v>
      </c>
      <c r="BG94" s="15" t="s">
        <v>197</v>
      </c>
      <c r="BH94" s="16">
        <v>1</v>
      </c>
      <c r="BJ94" s="15" t="s">
        <v>208</v>
      </c>
      <c r="BK94" s="16"/>
      <c r="BM94" s="15" t="s">
        <v>211</v>
      </c>
      <c r="BN94" s="16">
        <v>1</v>
      </c>
      <c r="BP94" s="15" t="s">
        <v>189</v>
      </c>
      <c r="BQ94" s="16">
        <v>1</v>
      </c>
      <c r="BS94" s="15" t="s">
        <v>507</v>
      </c>
      <c r="BT94" s="16">
        <v>5</v>
      </c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 t="s">
        <v>239</v>
      </c>
      <c r="BB95" s="16">
        <v>1</v>
      </c>
      <c r="BD95" s="15" t="s">
        <v>207</v>
      </c>
      <c r="BE95" s="16">
        <v>1</v>
      </c>
      <c r="BG95" s="15" t="s">
        <v>202</v>
      </c>
      <c r="BH95" s="16">
        <v>1</v>
      </c>
      <c r="BJ95" s="15" t="s">
        <v>211</v>
      </c>
      <c r="BK95" s="16">
        <v>3</v>
      </c>
      <c r="BM95" s="15" t="s">
        <v>416</v>
      </c>
      <c r="BN95" s="16">
        <v>4</v>
      </c>
      <c r="BP95" s="15" t="s">
        <v>190</v>
      </c>
      <c r="BQ95" s="16">
        <v>1</v>
      </c>
      <c r="BS95" s="15" t="s">
        <v>217</v>
      </c>
      <c r="BT95" s="16">
        <v>4</v>
      </c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 t="s">
        <v>241</v>
      </c>
      <c r="BB96" s="16">
        <v>2</v>
      </c>
      <c r="BD96" s="15" t="s">
        <v>211</v>
      </c>
      <c r="BE96" s="16">
        <v>1</v>
      </c>
      <c r="BG96" s="15" t="s">
        <v>206</v>
      </c>
      <c r="BH96" s="16">
        <v>1</v>
      </c>
      <c r="BJ96" s="15" t="s">
        <v>416</v>
      </c>
      <c r="BK96" s="16">
        <v>1</v>
      </c>
      <c r="BM96" s="15" t="s">
        <v>346</v>
      </c>
      <c r="BN96" s="16">
        <v>5</v>
      </c>
      <c r="BP96" s="15" t="s">
        <v>193</v>
      </c>
      <c r="BQ96" s="16">
        <v>2</v>
      </c>
      <c r="BS96" s="15" t="s">
        <v>218</v>
      </c>
      <c r="BT96" s="16">
        <v>2</v>
      </c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 t="s">
        <v>244</v>
      </c>
      <c r="BB97" s="16">
        <v>3</v>
      </c>
      <c r="BD97" s="15" t="s">
        <v>416</v>
      </c>
      <c r="BE97" s="16">
        <v>1</v>
      </c>
      <c r="BG97" s="15" t="s">
        <v>207</v>
      </c>
      <c r="BH97" s="16">
        <v>3</v>
      </c>
      <c r="BJ97" s="15" t="s">
        <v>346</v>
      </c>
      <c r="BK97" s="16">
        <v>5</v>
      </c>
      <c r="BM97" s="15" t="s">
        <v>507</v>
      </c>
      <c r="BN97" s="16">
        <v>5</v>
      </c>
      <c r="BP97" s="15" t="s">
        <v>197</v>
      </c>
      <c r="BQ97" s="16">
        <v>1</v>
      </c>
      <c r="BS97" s="15" t="s">
        <v>220</v>
      </c>
      <c r="BT97" s="16">
        <v>3</v>
      </c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 t="s">
        <v>245</v>
      </c>
      <c r="BB98" s="16">
        <v>2</v>
      </c>
      <c r="BD98" s="15" t="s">
        <v>346</v>
      </c>
      <c r="BE98" s="16">
        <v>8</v>
      </c>
      <c r="BG98" s="15" t="s">
        <v>211</v>
      </c>
      <c r="BH98" s="16">
        <v>4</v>
      </c>
      <c r="BJ98" s="15" t="s">
        <v>507</v>
      </c>
      <c r="BK98" s="16">
        <v>2</v>
      </c>
      <c r="BM98" s="15" t="s">
        <v>212</v>
      </c>
      <c r="BN98" s="16">
        <v>1</v>
      </c>
      <c r="BP98" s="15" t="s">
        <v>202</v>
      </c>
      <c r="BQ98" s="16">
        <v>3</v>
      </c>
      <c r="BS98" s="15" t="s">
        <v>417</v>
      </c>
      <c r="BT98" s="16">
        <v>2</v>
      </c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 t="s">
        <v>247</v>
      </c>
      <c r="BB99" s="16">
        <v>1</v>
      </c>
      <c r="BD99" s="15" t="s">
        <v>507</v>
      </c>
      <c r="BE99" s="16">
        <v>5</v>
      </c>
      <c r="BG99" s="15" t="s">
        <v>346</v>
      </c>
      <c r="BH99" s="16">
        <v>5</v>
      </c>
      <c r="BJ99" s="15" t="s">
        <v>218</v>
      </c>
      <c r="BK99" s="16">
        <v>5</v>
      </c>
      <c r="BM99" s="15" t="s">
        <v>214</v>
      </c>
      <c r="BN99" s="16">
        <v>2</v>
      </c>
      <c r="BP99" s="15" t="s">
        <v>206</v>
      </c>
      <c r="BQ99" s="16">
        <v>3</v>
      </c>
      <c r="BS99" s="15" t="s">
        <v>226</v>
      </c>
      <c r="BT99" s="16">
        <v>16</v>
      </c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 t="s">
        <v>258</v>
      </c>
      <c r="BB100" s="16">
        <v>2</v>
      </c>
      <c r="BD100" s="15" t="s">
        <v>218</v>
      </c>
      <c r="BE100" s="16">
        <v>3</v>
      </c>
      <c r="BG100" s="15" t="s">
        <v>507</v>
      </c>
      <c r="BH100" s="16">
        <v>3</v>
      </c>
      <c r="BJ100" s="15" t="s">
        <v>220</v>
      </c>
      <c r="BK100" s="16">
        <v>3</v>
      </c>
      <c r="BM100" s="15" t="s">
        <v>216</v>
      </c>
      <c r="BN100" s="16">
        <v>1</v>
      </c>
      <c r="BP100" s="15" t="s">
        <v>207</v>
      </c>
      <c r="BQ100" s="16">
        <v>5</v>
      </c>
      <c r="BS100" s="15" t="s">
        <v>227</v>
      </c>
      <c r="BT100" s="16">
        <v>2</v>
      </c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 t="s">
        <v>259</v>
      </c>
      <c r="BB101" s="16">
        <v>4</v>
      </c>
      <c r="BD101" s="15" t="s">
        <v>220</v>
      </c>
      <c r="BE101" s="16">
        <v>1</v>
      </c>
      <c r="BG101" s="15" t="s">
        <v>217</v>
      </c>
      <c r="BH101" s="16">
        <v>2</v>
      </c>
      <c r="BJ101" s="15" t="s">
        <v>223</v>
      </c>
      <c r="BK101" s="16">
        <v>2</v>
      </c>
      <c r="BM101" s="15" t="s">
        <v>218</v>
      </c>
      <c r="BN101" s="16">
        <v>7</v>
      </c>
      <c r="BP101" s="15" t="s">
        <v>208</v>
      </c>
      <c r="BQ101" s="16">
        <v>1</v>
      </c>
      <c r="BS101" s="15" t="s">
        <v>228</v>
      </c>
      <c r="BT101" s="16">
        <v>10</v>
      </c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 t="s">
        <v>261</v>
      </c>
      <c r="BB102" s="16">
        <v>1</v>
      </c>
      <c r="BD102" s="15" t="s">
        <v>223</v>
      </c>
      <c r="BE102" s="16">
        <v>1</v>
      </c>
      <c r="BG102" s="15" t="s">
        <v>218</v>
      </c>
      <c r="BH102" s="16">
        <v>5</v>
      </c>
      <c r="BJ102" s="15" t="s">
        <v>418</v>
      </c>
      <c r="BK102" s="16">
        <v>1</v>
      </c>
      <c r="BM102" s="15" t="s">
        <v>222</v>
      </c>
      <c r="BN102" s="16">
        <v>1</v>
      </c>
      <c r="BP102" s="15" t="s">
        <v>211</v>
      </c>
      <c r="BQ102" s="16">
        <v>6</v>
      </c>
      <c r="BS102" s="15" t="s">
        <v>229</v>
      </c>
      <c r="BT102" s="16">
        <v>12</v>
      </c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 t="s">
        <v>349</v>
      </c>
      <c r="BB103" s="16">
        <v>1</v>
      </c>
      <c r="BD103" s="15" t="s">
        <v>226</v>
      </c>
      <c r="BE103" s="16">
        <v>12</v>
      </c>
      <c r="BG103" s="15" t="s">
        <v>222</v>
      </c>
      <c r="BH103" s="16">
        <v>1</v>
      </c>
      <c r="BJ103" s="15" t="s">
        <v>226</v>
      </c>
      <c r="BK103" s="16">
        <v>11</v>
      </c>
      <c r="BM103" s="15" t="s">
        <v>223</v>
      </c>
      <c r="BN103" s="16">
        <v>2</v>
      </c>
      <c r="BP103" s="15" t="s">
        <v>346</v>
      </c>
      <c r="BQ103" s="16">
        <v>12</v>
      </c>
      <c r="BS103" s="15" t="s">
        <v>230</v>
      </c>
      <c r="BT103" s="16">
        <v>24</v>
      </c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 t="s">
        <v>670</v>
      </c>
      <c r="BB104" s="16">
        <v>1</v>
      </c>
      <c r="BD104" s="15" t="s">
        <v>227</v>
      </c>
      <c r="BE104" s="16">
        <v>3</v>
      </c>
      <c r="BG104" s="15" t="s">
        <v>226</v>
      </c>
      <c r="BH104" s="16">
        <v>9</v>
      </c>
      <c r="BJ104" s="15" t="s">
        <v>228</v>
      </c>
      <c r="BK104" s="16">
        <v>8</v>
      </c>
      <c r="BM104" s="15" t="s">
        <v>417</v>
      </c>
      <c r="BN104" s="16">
        <v>3</v>
      </c>
      <c r="BP104" s="15" t="s">
        <v>507</v>
      </c>
      <c r="BQ104" s="16">
        <v>7</v>
      </c>
      <c r="BS104" s="15" t="s">
        <v>231</v>
      </c>
      <c r="BT104" s="16">
        <v>2</v>
      </c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 t="s">
        <v>511</v>
      </c>
      <c r="BB105" s="16">
        <v>1</v>
      </c>
      <c r="BD105" s="15" t="s">
        <v>228</v>
      </c>
      <c r="BE105" s="16">
        <v>24</v>
      </c>
      <c r="BG105" s="15" t="s">
        <v>227</v>
      </c>
      <c r="BH105" s="16">
        <v>1</v>
      </c>
      <c r="BJ105" s="15" t="s">
        <v>229</v>
      </c>
      <c r="BK105" s="16">
        <v>2</v>
      </c>
      <c r="BM105" s="15" t="s">
        <v>226</v>
      </c>
      <c r="BN105" s="16">
        <v>20</v>
      </c>
      <c r="BP105" s="15" t="s">
        <v>218</v>
      </c>
      <c r="BQ105" s="16">
        <v>1</v>
      </c>
      <c r="BS105" s="15" t="s">
        <v>232</v>
      </c>
      <c r="BT105" s="16">
        <v>3</v>
      </c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 t="s">
        <v>269</v>
      </c>
      <c r="BB106" s="16">
        <v>2</v>
      </c>
      <c r="BD106" s="15" t="s">
        <v>229</v>
      </c>
      <c r="BE106" s="16">
        <v>7</v>
      </c>
      <c r="BG106" s="15" t="s">
        <v>228</v>
      </c>
      <c r="BH106" s="16">
        <v>9</v>
      </c>
      <c r="BJ106" s="15" t="s">
        <v>230</v>
      </c>
      <c r="BK106" s="16">
        <v>12</v>
      </c>
      <c r="BM106" s="15" t="s">
        <v>227</v>
      </c>
      <c r="BN106" s="16">
        <v>3</v>
      </c>
      <c r="BP106" s="15" t="s">
        <v>225</v>
      </c>
      <c r="BQ106" s="16">
        <v>1</v>
      </c>
      <c r="BS106" s="15" t="s">
        <v>233</v>
      </c>
      <c r="BT106" s="16">
        <v>3</v>
      </c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 t="s">
        <v>295</v>
      </c>
      <c r="BB107" s="16">
        <v>1</v>
      </c>
      <c r="BD107" s="15" t="s">
        <v>230</v>
      </c>
      <c r="BE107" s="16">
        <v>11</v>
      </c>
      <c r="BG107" s="15" t="s">
        <v>229</v>
      </c>
      <c r="BH107" s="16">
        <v>3</v>
      </c>
      <c r="BJ107" s="15" t="s">
        <v>231</v>
      </c>
      <c r="BK107" s="16">
        <v>2</v>
      </c>
      <c r="BM107" s="15" t="s">
        <v>228</v>
      </c>
      <c r="BN107" s="16">
        <v>21</v>
      </c>
      <c r="BP107" s="15" t="s">
        <v>418</v>
      </c>
      <c r="BQ107" s="16">
        <v>2</v>
      </c>
      <c r="BS107" s="15" t="s">
        <v>234</v>
      </c>
      <c r="BT107" s="16">
        <v>5</v>
      </c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 t="s">
        <v>296</v>
      </c>
      <c r="BB108" s="16">
        <v>4</v>
      </c>
      <c r="BD108" s="15" t="s">
        <v>231</v>
      </c>
      <c r="BE108" s="16">
        <v>7</v>
      </c>
      <c r="BG108" s="15" t="s">
        <v>230</v>
      </c>
      <c r="BH108" s="16">
        <v>8</v>
      </c>
      <c r="BJ108" s="15" t="s">
        <v>232</v>
      </c>
      <c r="BK108" s="16">
        <v>2</v>
      </c>
      <c r="BM108" s="15" t="s">
        <v>229</v>
      </c>
      <c r="BN108" s="16">
        <v>18</v>
      </c>
      <c r="BP108" s="15" t="s">
        <v>226</v>
      </c>
      <c r="BQ108" s="16">
        <v>15</v>
      </c>
      <c r="BS108" s="15" t="s">
        <v>235</v>
      </c>
      <c r="BT108" s="16">
        <v>3</v>
      </c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 t="s">
        <v>298</v>
      </c>
      <c r="BB109" s="16">
        <v>3</v>
      </c>
      <c r="BD109" s="15" t="s">
        <v>232</v>
      </c>
      <c r="BE109" s="16">
        <v>6</v>
      </c>
      <c r="BG109" s="15" t="s">
        <v>231</v>
      </c>
      <c r="BH109" s="16">
        <v>4</v>
      </c>
      <c r="BJ109" s="15" t="s">
        <v>233</v>
      </c>
      <c r="BK109" s="16">
        <v>7</v>
      </c>
      <c r="BM109" s="15" t="s">
        <v>230</v>
      </c>
      <c r="BN109" s="16">
        <v>30</v>
      </c>
      <c r="BP109" s="15" t="s">
        <v>227</v>
      </c>
      <c r="BQ109" s="16">
        <v>2</v>
      </c>
      <c r="BS109" s="15" t="s">
        <v>236</v>
      </c>
      <c r="BT109" s="16">
        <v>3</v>
      </c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 t="s">
        <v>300</v>
      </c>
      <c r="BB110" s="16">
        <v>4</v>
      </c>
      <c r="BD110" s="15" t="s">
        <v>233</v>
      </c>
      <c r="BE110" s="16">
        <v>3</v>
      </c>
      <c r="BG110" s="15" t="s">
        <v>232</v>
      </c>
      <c r="BH110" s="16">
        <v>1</v>
      </c>
      <c r="BJ110" s="15" t="s">
        <v>234</v>
      </c>
      <c r="BK110" s="16">
        <v>2</v>
      </c>
      <c r="BM110" s="15" t="s">
        <v>231</v>
      </c>
      <c r="BN110" s="16">
        <v>10</v>
      </c>
      <c r="BP110" s="15" t="s">
        <v>228</v>
      </c>
      <c r="BQ110" s="16">
        <v>18</v>
      </c>
      <c r="BS110" s="15" t="s">
        <v>237</v>
      </c>
      <c r="BT110" s="16">
        <v>11</v>
      </c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 t="s">
        <v>351</v>
      </c>
      <c r="BB111" s="16">
        <v>1</v>
      </c>
      <c r="BD111" s="15" t="s">
        <v>234</v>
      </c>
      <c r="BE111" s="16">
        <v>6</v>
      </c>
      <c r="BG111" s="15" t="s">
        <v>233</v>
      </c>
      <c r="BH111" s="16">
        <v>4</v>
      </c>
      <c r="BJ111" s="15" t="s">
        <v>236</v>
      </c>
      <c r="BK111" s="16">
        <v>1</v>
      </c>
      <c r="BM111" s="15" t="s">
        <v>232</v>
      </c>
      <c r="BN111" s="16">
        <v>10</v>
      </c>
      <c r="BP111" s="15" t="s">
        <v>229</v>
      </c>
      <c r="BQ111" s="16">
        <v>14</v>
      </c>
      <c r="BS111" s="15" t="s">
        <v>238</v>
      </c>
      <c r="BT111" s="16">
        <v>3</v>
      </c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 t="s">
        <v>301</v>
      </c>
      <c r="BB112" s="16">
        <v>3</v>
      </c>
      <c r="BD112" s="15" t="s">
        <v>235</v>
      </c>
      <c r="BE112" s="16">
        <v>1</v>
      </c>
      <c r="BG112" s="15" t="s">
        <v>234</v>
      </c>
      <c r="BH112" s="16">
        <v>7</v>
      </c>
      <c r="BJ112" s="15" t="s">
        <v>237</v>
      </c>
      <c r="BK112" s="16">
        <v>10</v>
      </c>
      <c r="BM112" s="15" t="s">
        <v>233</v>
      </c>
      <c r="BN112" s="16">
        <v>9</v>
      </c>
      <c r="BP112" s="15" t="s">
        <v>230</v>
      </c>
      <c r="BQ112" s="16">
        <v>33</v>
      </c>
      <c r="BS112" s="15" t="s">
        <v>239</v>
      </c>
      <c r="BT112" s="16">
        <v>3</v>
      </c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 t="s">
        <v>302</v>
      </c>
      <c r="BB113" s="16">
        <v>2</v>
      </c>
      <c r="BD113" s="15" t="s">
        <v>236</v>
      </c>
      <c r="BE113" s="16">
        <v>1</v>
      </c>
      <c r="BG113" s="15" t="s">
        <v>236</v>
      </c>
      <c r="BH113" s="16">
        <v>3</v>
      </c>
      <c r="BJ113" s="15" t="s">
        <v>238</v>
      </c>
      <c r="BK113" s="16">
        <v>5</v>
      </c>
      <c r="BM113" s="15" t="s">
        <v>234</v>
      </c>
      <c r="BN113" s="16">
        <v>10</v>
      </c>
      <c r="BP113" s="15" t="s">
        <v>231</v>
      </c>
      <c r="BQ113" s="16">
        <v>5</v>
      </c>
      <c r="BS113" s="15" t="s">
        <v>240</v>
      </c>
      <c r="BT113" s="16">
        <v>1</v>
      </c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 t="s">
        <v>671</v>
      </c>
      <c r="BB114" s="16">
        <v>1</v>
      </c>
      <c r="BD114" s="15" t="s">
        <v>237</v>
      </c>
      <c r="BE114" s="16">
        <v>8</v>
      </c>
      <c r="BG114" s="15" t="s">
        <v>237</v>
      </c>
      <c r="BH114" s="16">
        <v>6</v>
      </c>
      <c r="BJ114" s="15" t="s">
        <v>239</v>
      </c>
      <c r="BK114" s="16">
        <v>6</v>
      </c>
      <c r="BM114" s="15" t="s">
        <v>235</v>
      </c>
      <c r="BN114" s="16">
        <v>4</v>
      </c>
      <c r="BP114" s="15" t="s">
        <v>232</v>
      </c>
      <c r="BQ114" s="16">
        <v>7</v>
      </c>
      <c r="BS114" s="15" t="s">
        <v>241</v>
      </c>
      <c r="BT114" s="16">
        <v>2</v>
      </c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 t="s">
        <v>672</v>
      </c>
      <c r="BB115" s="16">
        <v>1</v>
      </c>
      <c r="BD115" s="15" t="s">
        <v>238</v>
      </c>
      <c r="BE115" s="16">
        <v>6</v>
      </c>
      <c r="BG115" s="15" t="s">
        <v>238</v>
      </c>
      <c r="BH115" s="16">
        <v>4</v>
      </c>
      <c r="BJ115" s="15" t="s">
        <v>241</v>
      </c>
      <c r="BK115" s="16">
        <v>1</v>
      </c>
      <c r="BM115" s="15" t="s">
        <v>236</v>
      </c>
      <c r="BN115" s="16">
        <v>2</v>
      </c>
      <c r="BP115" s="15" t="s">
        <v>233</v>
      </c>
      <c r="BQ115" s="16">
        <v>10</v>
      </c>
      <c r="BS115" s="15" t="s">
        <v>242</v>
      </c>
      <c r="BT115" s="16">
        <v>8</v>
      </c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 t="s">
        <v>673</v>
      </c>
      <c r="BB116" s="16">
        <v>5</v>
      </c>
      <c r="BD116" s="15" t="s">
        <v>239</v>
      </c>
      <c r="BE116" s="16">
        <v>5</v>
      </c>
      <c r="BG116" s="15" t="s">
        <v>239</v>
      </c>
      <c r="BH116" s="16">
        <v>2</v>
      </c>
      <c r="BJ116" s="15" t="s">
        <v>244</v>
      </c>
      <c r="BK116" s="16">
        <v>2</v>
      </c>
      <c r="BM116" s="15" t="s">
        <v>237</v>
      </c>
      <c r="BN116" s="16">
        <v>26</v>
      </c>
      <c r="BP116" s="15" t="s">
        <v>234</v>
      </c>
      <c r="BQ116" s="16">
        <v>6</v>
      </c>
      <c r="BS116" s="15" t="s">
        <v>243</v>
      </c>
      <c r="BT116" s="16">
        <v>3</v>
      </c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 t="s">
        <v>674</v>
      </c>
      <c r="BB117" s="16">
        <v>21</v>
      </c>
      <c r="BD117" s="15" t="s">
        <v>243</v>
      </c>
      <c r="BE117" s="16">
        <v>1</v>
      </c>
      <c r="BG117" s="15" t="s">
        <v>240</v>
      </c>
      <c r="BH117" s="16">
        <v>1</v>
      </c>
      <c r="BJ117" s="15" t="s">
        <v>246</v>
      </c>
      <c r="BK117" s="16">
        <v>1</v>
      </c>
      <c r="BM117" s="15" t="s">
        <v>238</v>
      </c>
      <c r="BN117" s="16">
        <v>8</v>
      </c>
      <c r="BP117" s="15" t="s">
        <v>235</v>
      </c>
      <c r="BQ117" s="16">
        <v>3</v>
      </c>
      <c r="BS117" s="15" t="s">
        <v>244</v>
      </c>
      <c r="BT117" s="16">
        <v>2</v>
      </c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 t="s">
        <v>675</v>
      </c>
      <c r="BB118" s="16">
        <v>3</v>
      </c>
      <c r="BD118" s="15" t="s">
        <v>244</v>
      </c>
      <c r="BE118" s="16">
        <v>4</v>
      </c>
      <c r="BG118" s="15" t="s">
        <v>243</v>
      </c>
      <c r="BH118" s="16">
        <v>1</v>
      </c>
      <c r="BJ118" s="15" t="s">
        <v>250</v>
      </c>
      <c r="BK118" s="16">
        <v>1</v>
      </c>
      <c r="BM118" s="15" t="s">
        <v>239</v>
      </c>
      <c r="BN118" s="16">
        <v>10</v>
      </c>
      <c r="BP118" s="15" t="s">
        <v>236</v>
      </c>
      <c r="BQ118" s="16">
        <v>1</v>
      </c>
      <c r="BS118" s="15" t="s">
        <v>245</v>
      </c>
      <c r="BT118" s="16">
        <v>1</v>
      </c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 t="s">
        <v>676</v>
      </c>
      <c r="BB119" s="16">
        <v>22</v>
      </c>
      <c r="BD119" s="15" t="s">
        <v>247</v>
      </c>
      <c r="BE119" s="16">
        <v>1</v>
      </c>
      <c r="BG119" s="15" t="s">
        <v>244</v>
      </c>
      <c r="BH119" s="16">
        <v>1</v>
      </c>
      <c r="BJ119" s="15" t="s">
        <v>252</v>
      </c>
      <c r="BK119" s="16">
        <v>1</v>
      </c>
      <c r="BM119" s="15" t="s">
        <v>240</v>
      </c>
      <c r="BN119" s="16">
        <v>1</v>
      </c>
      <c r="BP119" s="15" t="s">
        <v>237</v>
      </c>
      <c r="BQ119" s="16">
        <v>11</v>
      </c>
      <c r="BS119" s="15" t="s">
        <v>246</v>
      </c>
      <c r="BT119" s="16">
        <v>2</v>
      </c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 t="s">
        <v>677</v>
      </c>
      <c r="BB120" s="16">
        <v>20</v>
      </c>
      <c r="BD120" s="15" t="s">
        <v>258</v>
      </c>
      <c r="BE120" s="16">
        <v>1</v>
      </c>
      <c r="BG120" s="15" t="s">
        <v>247</v>
      </c>
      <c r="BH120" s="16">
        <v>1</v>
      </c>
      <c r="BJ120" s="15" t="s">
        <v>259</v>
      </c>
      <c r="BK120" s="16">
        <v>1</v>
      </c>
      <c r="BM120" s="15" t="s">
        <v>241</v>
      </c>
      <c r="BN120" s="16">
        <v>4</v>
      </c>
      <c r="BP120" s="15" t="s">
        <v>238</v>
      </c>
      <c r="BQ120" s="16">
        <v>6</v>
      </c>
      <c r="BS120" s="15" t="s">
        <v>247</v>
      </c>
      <c r="BT120" s="16">
        <v>2</v>
      </c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 t="s">
        <v>678</v>
      </c>
      <c r="BB121" s="16">
        <v>49</v>
      </c>
      <c r="BD121" s="15" t="s">
        <v>347</v>
      </c>
      <c r="BE121" s="16">
        <v>1</v>
      </c>
      <c r="BG121" s="15" t="s">
        <v>254</v>
      </c>
      <c r="BH121" s="16">
        <v>1</v>
      </c>
      <c r="BJ121" s="15" t="s">
        <v>261</v>
      </c>
      <c r="BK121" s="16">
        <v>2</v>
      </c>
      <c r="BM121" s="15" t="s">
        <v>242</v>
      </c>
      <c r="BN121" s="16">
        <v>4</v>
      </c>
      <c r="BP121" s="15" t="s">
        <v>239</v>
      </c>
      <c r="BQ121" s="16">
        <v>2</v>
      </c>
      <c r="BS121" s="15" t="s">
        <v>249</v>
      </c>
      <c r="BT121" s="16">
        <v>2</v>
      </c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 t="s">
        <v>679</v>
      </c>
      <c r="BB122" s="16">
        <v>2</v>
      </c>
      <c r="BD122" s="15" t="s">
        <v>348</v>
      </c>
      <c r="BE122" s="16">
        <v>2</v>
      </c>
      <c r="BG122" s="15" t="s">
        <v>258</v>
      </c>
      <c r="BH122" s="16">
        <v>2</v>
      </c>
      <c r="BJ122" s="15" t="s">
        <v>347</v>
      </c>
      <c r="BK122" s="16">
        <v>2</v>
      </c>
      <c r="BM122" s="15" t="s">
        <v>243</v>
      </c>
      <c r="BN122" s="16">
        <v>5</v>
      </c>
      <c r="BP122" s="15" t="s">
        <v>241</v>
      </c>
      <c r="BQ122" s="16">
        <v>4</v>
      </c>
      <c r="BS122" s="15" t="s">
        <v>250</v>
      </c>
      <c r="BT122" s="16">
        <v>1</v>
      </c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 t="s">
        <v>680</v>
      </c>
      <c r="BB123" s="16"/>
      <c r="BD123" s="15" t="s">
        <v>349</v>
      </c>
      <c r="BE123" s="16">
        <v>4</v>
      </c>
      <c r="BG123" s="15" t="s">
        <v>259</v>
      </c>
      <c r="BH123" s="16">
        <v>6</v>
      </c>
      <c r="BJ123" s="15" t="s">
        <v>349</v>
      </c>
      <c r="BK123" s="16">
        <v>4</v>
      </c>
      <c r="BM123" s="15" t="s">
        <v>244</v>
      </c>
      <c r="BN123" s="16">
        <v>6</v>
      </c>
      <c r="BP123" s="15" t="s">
        <v>242</v>
      </c>
      <c r="BQ123" s="16">
        <v>3</v>
      </c>
      <c r="BS123" s="15" t="s">
        <v>253</v>
      </c>
      <c r="BT123" s="16">
        <v>1</v>
      </c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 t="s">
        <v>670</v>
      </c>
      <c r="BE124" s="16">
        <v>1</v>
      </c>
      <c r="BG124" s="15" t="s">
        <v>347</v>
      </c>
      <c r="BH124" s="16">
        <v>2</v>
      </c>
      <c r="BJ124" s="15" t="s">
        <v>511</v>
      </c>
      <c r="BK124" s="16">
        <v>2</v>
      </c>
      <c r="BM124" s="15" t="s">
        <v>245</v>
      </c>
      <c r="BN124" s="16">
        <v>1</v>
      </c>
      <c r="BP124" s="15" t="s">
        <v>243</v>
      </c>
      <c r="BQ124" s="16">
        <v>1</v>
      </c>
      <c r="BS124" s="15" t="s">
        <v>254</v>
      </c>
      <c r="BT124" s="16">
        <v>2</v>
      </c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 t="s">
        <v>511</v>
      </c>
      <c r="BE125" s="16">
        <v>5</v>
      </c>
      <c r="BG125" s="15" t="s">
        <v>349</v>
      </c>
      <c r="BH125" s="16">
        <v>3</v>
      </c>
      <c r="BJ125" s="15" t="s">
        <v>265</v>
      </c>
      <c r="BK125" s="16">
        <v>1</v>
      </c>
      <c r="BM125" s="15" t="s">
        <v>247</v>
      </c>
      <c r="BN125" s="16">
        <v>7</v>
      </c>
      <c r="BP125" s="15" t="s">
        <v>244</v>
      </c>
      <c r="BQ125" s="16">
        <v>5</v>
      </c>
      <c r="BS125" s="15" t="s">
        <v>257</v>
      </c>
      <c r="BT125" s="16">
        <v>1</v>
      </c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 t="s">
        <v>263</v>
      </c>
      <c r="BE126" s="16">
        <v>1</v>
      </c>
      <c r="BG126" s="15" t="s">
        <v>511</v>
      </c>
      <c r="BH126" s="16">
        <v>3</v>
      </c>
      <c r="BJ126" s="15" t="s">
        <v>269</v>
      </c>
      <c r="BK126" s="16">
        <v>2</v>
      </c>
      <c r="BM126" s="15" t="s">
        <v>249</v>
      </c>
      <c r="BN126" s="16">
        <v>3</v>
      </c>
      <c r="BP126" s="15" t="s">
        <v>245</v>
      </c>
      <c r="BQ126" s="16">
        <v>2</v>
      </c>
      <c r="BS126" s="15" t="s">
        <v>259</v>
      </c>
      <c r="BT126" s="16">
        <v>2</v>
      </c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 t="s">
        <v>265</v>
      </c>
      <c r="BE127" s="16">
        <v>3</v>
      </c>
      <c r="BG127" s="15" t="s">
        <v>263</v>
      </c>
      <c r="BH127" s="16">
        <v>1</v>
      </c>
      <c r="BJ127" s="15" t="s">
        <v>295</v>
      </c>
      <c r="BK127" s="16">
        <v>1</v>
      </c>
      <c r="BM127" s="15" t="s">
        <v>250</v>
      </c>
      <c r="BN127" s="16">
        <v>1</v>
      </c>
      <c r="BP127" s="15" t="s">
        <v>247</v>
      </c>
      <c r="BQ127" s="16">
        <v>4</v>
      </c>
      <c r="BS127" s="15" t="s">
        <v>347</v>
      </c>
      <c r="BT127" s="16">
        <v>1</v>
      </c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 t="s">
        <v>269</v>
      </c>
      <c r="BE128" s="16">
        <v>4</v>
      </c>
      <c r="BG128" s="15" t="s">
        <v>264</v>
      </c>
      <c r="BH128" s="16">
        <v>1</v>
      </c>
      <c r="BJ128" s="15" t="s">
        <v>296</v>
      </c>
      <c r="BK128" s="16">
        <v>3</v>
      </c>
      <c r="BM128" s="15" t="s">
        <v>251</v>
      </c>
      <c r="BN128" s="16">
        <v>3</v>
      </c>
      <c r="BP128" s="15" t="s">
        <v>249</v>
      </c>
      <c r="BQ128" s="16">
        <v>2</v>
      </c>
      <c r="BS128" s="15" t="s">
        <v>349</v>
      </c>
      <c r="BT128" s="16">
        <v>1</v>
      </c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 t="s">
        <v>296</v>
      </c>
      <c r="BE129" s="16">
        <v>7</v>
      </c>
      <c r="BG129" s="15" t="s">
        <v>269</v>
      </c>
      <c r="BH129" s="16">
        <v>2</v>
      </c>
      <c r="BJ129" s="15" t="s">
        <v>297</v>
      </c>
      <c r="BK129" s="16">
        <v>2</v>
      </c>
      <c r="BM129" s="15" t="s">
        <v>253</v>
      </c>
      <c r="BN129" s="16">
        <v>1</v>
      </c>
      <c r="BP129" s="15" t="s">
        <v>251</v>
      </c>
      <c r="BQ129" s="16">
        <v>2</v>
      </c>
      <c r="BS129" s="15" t="s">
        <v>670</v>
      </c>
      <c r="BT129" s="16">
        <v>1</v>
      </c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 t="s">
        <v>297</v>
      </c>
      <c r="BE130" s="16">
        <v>2</v>
      </c>
      <c r="BG130" s="15" t="s">
        <v>296</v>
      </c>
      <c r="BH130" s="16">
        <v>3</v>
      </c>
      <c r="BJ130" s="15" t="s">
        <v>299</v>
      </c>
      <c r="BK130" s="16">
        <v>1</v>
      </c>
      <c r="BM130" s="15" t="s">
        <v>254</v>
      </c>
      <c r="BN130" s="16">
        <v>1</v>
      </c>
      <c r="BP130" s="15" t="s">
        <v>258</v>
      </c>
      <c r="BQ130" s="16">
        <v>3</v>
      </c>
      <c r="BS130" s="15" t="s">
        <v>511</v>
      </c>
      <c r="BT130" s="16">
        <v>3</v>
      </c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 t="s">
        <v>298</v>
      </c>
      <c r="BE131" s="16">
        <v>2</v>
      </c>
      <c r="BG131" s="15" t="s">
        <v>297</v>
      </c>
      <c r="BH131" s="16">
        <v>3</v>
      </c>
      <c r="BJ131" s="15" t="s">
        <v>300</v>
      </c>
      <c r="BK131" s="16">
        <v>3</v>
      </c>
      <c r="BM131" s="15" t="s">
        <v>259</v>
      </c>
      <c r="BN131" s="16">
        <v>7</v>
      </c>
      <c r="BP131" s="15" t="s">
        <v>259</v>
      </c>
      <c r="BQ131" s="16">
        <v>1</v>
      </c>
      <c r="BS131" s="15" t="s">
        <v>263</v>
      </c>
      <c r="BT131" s="16">
        <v>1</v>
      </c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 t="s">
        <v>299</v>
      </c>
      <c r="BE132" s="16">
        <v>3</v>
      </c>
      <c r="BG132" s="15" t="s">
        <v>350</v>
      </c>
      <c r="BH132" s="16">
        <v>1</v>
      </c>
      <c r="BJ132" s="15" t="s">
        <v>351</v>
      </c>
      <c r="BK132" s="16">
        <v>2</v>
      </c>
      <c r="BM132" s="15" t="s">
        <v>702</v>
      </c>
      <c r="BN132" s="16">
        <v>1</v>
      </c>
      <c r="BP132" s="15" t="s">
        <v>347</v>
      </c>
      <c r="BQ132" s="16">
        <v>1</v>
      </c>
      <c r="BS132" s="15" t="s">
        <v>264</v>
      </c>
      <c r="BT132" s="16">
        <v>1</v>
      </c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 t="s">
        <v>300</v>
      </c>
      <c r="BE133" s="16">
        <v>2</v>
      </c>
      <c r="BG133" s="15" t="s">
        <v>299</v>
      </c>
      <c r="BH133" s="16">
        <v>2</v>
      </c>
      <c r="BJ133" s="15" t="s">
        <v>302</v>
      </c>
      <c r="BK133" s="16">
        <v>1</v>
      </c>
      <c r="BM133" s="15" t="s">
        <v>349</v>
      </c>
      <c r="BN133" s="16">
        <v>2</v>
      </c>
      <c r="BP133" s="15" t="s">
        <v>702</v>
      </c>
      <c r="BQ133" s="16">
        <v>1</v>
      </c>
      <c r="BS133" s="15" t="s">
        <v>296</v>
      </c>
      <c r="BT133" s="16">
        <v>4</v>
      </c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 t="s">
        <v>301</v>
      </c>
      <c r="BE134" s="16">
        <v>1</v>
      </c>
      <c r="BG134" s="15" t="s">
        <v>300</v>
      </c>
      <c r="BH134" s="16">
        <v>1</v>
      </c>
      <c r="BJ134" s="15" t="s">
        <v>304</v>
      </c>
      <c r="BK134" s="16">
        <v>1</v>
      </c>
      <c r="BM134" s="15" t="s">
        <v>705</v>
      </c>
      <c r="BN134" s="16">
        <v>1</v>
      </c>
      <c r="BP134" s="15" t="s">
        <v>349</v>
      </c>
      <c r="BQ134" s="16">
        <v>5</v>
      </c>
      <c r="BS134" s="15" t="s">
        <v>297</v>
      </c>
      <c r="BT134" s="16">
        <v>2</v>
      </c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 t="s">
        <v>302</v>
      </c>
      <c r="BE135" s="16">
        <v>6</v>
      </c>
      <c r="BG135" s="15" t="s">
        <v>351</v>
      </c>
      <c r="BH135" s="16">
        <v>2</v>
      </c>
      <c r="BJ135" s="15" t="s">
        <v>671</v>
      </c>
      <c r="BK135" s="16">
        <v>2</v>
      </c>
      <c r="BM135" s="15" t="s">
        <v>511</v>
      </c>
      <c r="BN135" s="16">
        <v>3</v>
      </c>
      <c r="BP135" s="15" t="s">
        <v>508</v>
      </c>
      <c r="BQ135" s="16">
        <v>1</v>
      </c>
      <c r="BS135" s="15" t="s">
        <v>299</v>
      </c>
      <c r="BT135" s="16">
        <v>3</v>
      </c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 t="s">
        <v>303</v>
      </c>
      <c r="BE136" s="16">
        <v>2</v>
      </c>
      <c r="BG136" s="15" t="s">
        <v>302</v>
      </c>
      <c r="BH136" s="16">
        <v>2</v>
      </c>
      <c r="BJ136" s="15" t="s">
        <v>672</v>
      </c>
      <c r="BK136" s="16">
        <v>1</v>
      </c>
      <c r="BM136" s="15" t="s">
        <v>263</v>
      </c>
      <c r="BN136" s="16">
        <v>1</v>
      </c>
      <c r="BP136" s="15" t="s">
        <v>511</v>
      </c>
      <c r="BQ136" s="16">
        <v>5</v>
      </c>
      <c r="BS136" s="15" t="s">
        <v>300</v>
      </c>
      <c r="BT136" s="16">
        <v>1</v>
      </c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 t="s">
        <v>304</v>
      </c>
      <c r="BE137" s="16">
        <v>1</v>
      </c>
      <c r="BG137" s="15" t="s">
        <v>303</v>
      </c>
      <c r="BH137" s="16">
        <v>2</v>
      </c>
      <c r="BJ137" s="15" t="s">
        <v>673</v>
      </c>
      <c r="BK137" s="16">
        <v>22</v>
      </c>
      <c r="BM137" s="15" t="s">
        <v>264</v>
      </c>
      <c r="BN137" s="16">
        <v>2</v>
      </c>
      <c r="BP137" s="15" t="s">
        <v>264</v>
      </c>
      <c r="BQ137" s="16">
        <v>2</v>
      </c>
      <c r="BS137" s="15" t="s">
        <v>301</v>
      </c>
      <c r="BT137" s="16">
        <v>1</v>
      </c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 t="s">
        <v>671</v>
      </c>
      <c r="BE138" s="16">
        <v>4</v>
      </c>
      <c r="BG138" s="15" t="s">
        <v>671</v>
      </c>
      <c r="BH138" s="16">
        <v>3</v>
      </c>
      <c r="BJ138" s="15" t="s">
        <v>674</v>
      </c>
      <c r="BK138" s="16">
        <v>31</v>
      </c>
      <c r="BM138" s="15" t="s">
        <v>265</v>
      </c>
      <c r="BN138" s="16">
        <v>2</v>
      </c>
      <c r="BP138" s="15" t="s">
        <v>265</v>
      </c>
      <c r="BQ138" s="16">
        <v>1</v>
      </c>
      <c r="BS138" s="15" t="s">
        <v>302</v>
      </c>
      <c r="BT138" s="16">
        <v>8</v>
      </c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 t="s">
        <v>672</v>
      </c>
      <c r="BE139" s="16">
        <v>3</v>
      </c>
      <c r="BG139" s="15" t="s">
        <v>672</v>
      </c>
      <c r="BH139" s="16">
        <v>2</v>
      </c>
      <c r="BJ139" s="15" t="s">
        <v>683</v>
      </c>
      <c r="BK139" s="16">
        <v>1</v>
      </c>
      <c r="BM139" s="15" t="s">
        <v>269</v>
      </c>
      <c r="BN139" s="16">
        <v>2</v>
      </c>
      <c r="BP139" s="15" t="s">
        <v>269</v>
      </c>
      <c r="BQ139" s="16">
        <v>4</v>
      </c>
      <c r="BS139" s="15" t="s">
        <v>303</v>
      </c>
      <c r="BT139" s="16">
        <v>1</v>
      </c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 t="s">
        <v>673</v>
      </c>
      <c r="BE140" s="16">
        <v>42</v>
      </c>
      <c r="BG140" s="15" t="s">
        <v>673</v>
      </c>
      <c r="BH140" s="16">
        <v>23</v>
      </c>
      <c r="BJ140" s="15" t="s">
        <v>675</v>
      </c>
      <c r="BK140" s="16">
        <v>5</v>
      </c>
      <c r="BM140" s="15" t="s">
        <v>296</v>
      </c>
      <c r="BN140" s="16">
        <v>4</v>
      </c>
      <c r="BP140" s="15" t="s">
        <v>512</v>
      </c>
      <c r="BQ140" s="16">
        <v>4</v>
      </c>
      <c r="BS140" s="15" t="s">
        <v>671</v>
      </c>
      <c r="BT140" s="16">
        <v>1</v>
      </c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 t="s">
        <v>674</v>
      </c>
      <c r="BE141" s="16">
        <v>32</v>
      </c>
      <c r="BG141" s="15" t="s">
        <v>674</v>
      </c>
      <c r="BH141" s="16">
        <v>25</v>
      </c>
      <c r="BJ141" s="15" t="s">
        <v>684</v>
      </c>
      <c r="BK141" s="16">
        <v>2</v>
      </c>
      <c r="BM141" s="15" t="s">
        <v>298</v>
      </c>
      <c r="BN141" s="16">
        <v>1</v>
      </c>
      <c r="BP141" s="15" t="s">
        <v>295</v>
      </c>
      <c r="BQ141" s="16">
        <v>2</v>
      </c>
      <c r="BS141" s="15" t="s">
        <v>673</v>
      </c>
      <c r="BT141" s="16">
        <v>16</v>
      </c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 t="s">
        <v>683</v>
      </c>
      <c r="BE142" s="16">
        <v>2</v>
      </c>
      <c r="BG142" s="15" t="s">
        <v>675</v>
      </c>
      <c r="BH142" s="16">
        <v>9</v>
      </c>
      <c r="BJ142" s="15" t="s">
        <v>676</v>
      </c>
      <c r="BK142" s="16">
        <v>9</v>
      </c>
      <c r="BM142" s="15" t="s">
        <v>350</v>
      </c>
      <c r="BN142" s="16">
        <v>1</v>
      </c>
      <c r="BP142" s="15" t="s">
        <v>296</v>
      </c>
      <c r="BQ142" s="16">
        <v>12</v>
      </c>
      <c r="BS142" s="15" t="s">
        <v>674</v>
      </c>
      <c r="BT142" s="16">
        <v>14</v>
      </c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 t="s">
        <v>675</v>
      </c>
      <c r="BE143" s="16">
        <v>6</v>
      </c>
      <c r="BG143" s="15" t="s">
        <v>676</v>
      </c>
      <c r="BH143" s="16">
        <v>8</v>
      </c>
      <c r="BJ143" s="15" t="s">
        <v>708</v>
      </c>
      <c r="BK143" s="16">
        <v>3</v>
      </c>
      <c r="BM143" s="15" t="s">
        <v>299</v>
      </c>
      <c r="BN143" s="16">
        <v>2</v>
      </c>
      <c r="BP143" s="15" t="s">
        <v>297</v>
      </c>
      <c r="BQ143" s="16">
        <v>1</v>
      </c>
      <c r="BS143" s="15" t="s">
        <v>683</v>
      </c>
      <c r="BT143" s="16">
        <v>1</v>
      </c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 t="s">
        <v>684</v>
      </c>
      <c r="BE144" s="16">
        <v>5</v>
      </c>
      <c r="BG144" s="15" t="s">
        <v>686</v>
      </c>
      <c r="BH144" s="16">
        <v>1</v>
      </c>
      <c r="BJ144" s="15" t="s">
        <v>699</v>
      </c>
      <c r="BK144" s="16">
        <v>1</v>
      </c>
      <c r="BM144" s="15" t="s">
        <v>300</v>
      </c>
      <c r="BN144" s="16">
        <v>2</v>
      </c>
      <c r="BP144" s="15" t="s">
        <v>298</v>
      </c>
      <c r="BQ144" s="16">
        <v>1</v>
      </c>
      <c r="BS144" s="15" t="s">
        <v>675</v>
      </c>
      <c r="BT144" s="16">
        <v>8</v>
      </c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 t="s">
        <v>685</v>
      </c>
      <c r="BE145" s="16">
        <v>1</v>
      </c>
      <c r="BG145" s="15" t="s">
        <v>693</v>
      </c>
      <c r="BH145" s="16">
        <v>1</v>
      </c>
      <c r="BJ145" s="15" t="s">
        <v>694</v>
      </c>
      <c r="BK145" s="16">
        <v>1</v>
      </c>
      <c r="BM145" s="15" t="s">
        <v>351</v>
      </c>
      <c r="BN145" s="16">
        <v>1</v>
      </c>
      <c r="BP145" s="15" t="s">
        <v>350</v>
      </c>
      <c r="BQ145" s="16">
        <v>1</v>
      </c>
      <c r="BS145" s="15" t="s">
        <v>684</v>
      </c>
      <c r="BT145" s="16">
        <v>2</v>
      </c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 t="s">
        <v>676</v>
      </c>
      <c r="BE146" s="16">
        <v>6</v>
      </c>
      <c r="BG146" s="15" t="s">
        <v>694</v>
      </c>
      <c r="BH146" s="16">
        <v>1</v>
      </c>
      <c r="BJ146" s="15" t="s">
        <v>677</v>
      </c>
      <c r="BK146" s="16">
        <v>3</v>
      </c>
      <c r="BM146" s="15" t="s">
        <v>301</v>
      </c>
      <c r="BN146" s="16">
        <v>3</v>
      </c>
      <c r="BP146" s="15" t="s">
        <v>299</v>
      </c>
      <c r="BQ146" s="16">
        <v>2</v>
      </c>
      <c r="BS146" s="15" t="s">
        <v>676</v>
      </c>
      <c r="BT146" s="16">
        <v>11</v>
      </c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 t="s">
        <v>686</v>
      </c>
      <c r="BE147" s="16">
        <v>1</v>
      </c>
      <c r="BG147" s="15" t="s">
        <v>677</v>
      </c>
      <c r="BH147" s="16">
        <v>11</v>
      </c>
      <c r="BJ147" s="15" t="s">
        <v>709</v>
      </c>
      <c r="BK147" s="16">
        <v>1</v>
      </c>
      <c r="BM147" s="15" t="s">
        <v>302</v>
      </c>
      <c r="BN147" s="16">
        <v>3</v>
      </c>
      <c r="BP147" s="15" t="s">
        <v>300</v>
      </c>
      <c r="BQ147" s="16">
        <v>5</v>
      </c>
      <c r="BS147" s="15" t="s">
        <v>686</v>
      </c>
      <c r="BT147" s="16">
        <v>1</v>
      </c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 t="s">
        <v>687</v>
      </c>
      <c r="BE148" s="16">
        <v>11</v>
      </c>
      <c r="BG148" s="15" t="s">
        <v>695</v>
      </c>
      <c r="BH148" s="16">
        <v>1</v>
      </c>
      <c r="BJ148" s="15" t="s">
        <v>678</v>
      </c>
      <c r="BK148" s="16">
        <v>8</v>
      </c>
      <c r="BM148" s="15" t="s">
        <v>304</v>
      </c>
      <c r="BN148" s="16">
        <v>3</v>
      </c>
      <c r="BP148" s="15" t="s">
        <v>301</v>
      </c>
      <c r="BQ148" s="16">
        <v>3</v>
      </c>
      <c r="BS148" s="15" t="s">
        <v>698</v>
      </c>
      <c r="BT148" s="16">
        <v>7</v>
      </c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 t="s">
        <v>677</v>
      </c>
      <c r="BE149" s="16">
        <v>24</v>
      </c>
      <c r="BG149" s="15" t="s">
        <v>678</v>
      </c>
      <c r="BH149" s="16">
        <v>23</v>
      </c>
      <c r="BJ149" s="15" t="s">
        <v>679</v>
      </c>
      <c r="BK149" s="16">
        <v>4</v>
      </c>
      <c r="BM149" s="15" t="s">
        <v>671</v>
      </c>
      <c r="BN149" s="16">
        <v>7</v>
      </c>
      <c r="BP149" s="15" t="s">
        <v>302</v>
      </c>
      <c r="BQ149" s="16">
        <v>9</v>
      </c>
      <c r="BS149" s="15" t="s">
        <v>699</v>
      </c>
      <c r="BT149" s="16">
        <v>2</v>
      </c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 t="s">
        <v>688</v>
      </c>
      <c r="BE150" s="16">
        <v>1</v>
      </c>
      <c r="BG150" s="15" t="s">
        <v>679</v>
      </c>
      <c r="BH150" s="16">
        <v>4</v>
      </c>
      <c r="BJ150" s="15" t="s">
        <v>689</v>
      </c>
      <c r="BK150" s="16"/>
      <c r="BM150" s="15" t="s">
        <v>673</v>
      </c>
      <c r="BN150" s="16">
        <v>43</v>
      </c>
      <c r="BP150" s="15" t="s">
        <v>303</v>
      </c>
      <c r="BQ150" s="16">
        <v>2</v>
      </c>
      <c r="BS150" s="15" t="s">
        <v>694</v>
      </c>
      <c r="BT150" s="16">
        <v>2</v>
      </c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 t="s">
        <v>678</v>
      </c>
      <c r="BE151" s="16">
        <v>75</v>
      </c>
      <c r="BG151" s="15" t="s">
        <v>696</v>
      </c>
      <c r="BH151" s="16"/>
      <c r="BJ151" s="15"/>
      <c r="BK151" s="16"/>
      <c r="BM151" s="15" t="s">
        <v>674</v>
      </c>
      <c r="BN151" s="16">
        <v>21</v>
      </c>
      <c r="BP151" s="15" t="s">
        <v>671</v>
      </c>
      <c r="BQ151" s="16">
        <v>8</v>
      </c>
      <c r="BS151" s="15" t="s">
        <v>677</v>
      </c>
      <c r="BT151" s="16">
        <v>13</v>
      </c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 t="s">
        <v>679</v>
      </c>
      <c r="BE152" s="16">
        <v>4</v>
      </c>
      <c r="BG152" s="15" t="s">
        <v>38</v>
      </c>
      <c r="BH152" s="16"/>
      <c r="BJ152" s="15"/>
      <c r="BK152" s="16"/>
      <c r="BM152" s="15" t="s">
        <v>683</v>
      </c>
      <c r="BN152" s="16">
        <v>3</v>
      </c>
      <c r="BP152" s="15" t="s">
        <v>672</v>
      </c>
      <c r="BQ152" s="16">
        <v>1</v>
      </c>
      <c r="BS152" s="15" t="s">
        <v>678</v>
      </c>
      <c r="BT152" s="16">
        <v>34</v>
      </c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 t="s">
        <v>689</v>
      </c>
      <c r="BE153" s="16"/>
      <c r="BG153" s="15"/>
      <c r="BH153" s="16"/>
      <c r="BJ153" s="15"/>
      <c r="BK153" s="16"/>
      <c r="BM153" s="15" t="s">
        <v>675</v>
      </c>
      <c r="BN153" s="16">
        <v>12</v>
      </c>
      <c r="BP153" s="15" t="s">
        <v>673</v>
      </c>
      <c r="BQ153" s="16">
        <v>26</v>
      </c>
      <c r="BS153" s="15" t="s">
        <v>679</v>
      </c>
      <c r="BT153" s="16">
        <v>1</v>
      </c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 t="s">
        <v>684</v>
      </c>
      <c r="BN154" s="16">
        <v>4</v>
      </c>
      <c r="BP154" s="15" t="s">
        <v>674</v>
      </c>
      <c r="BQ154" s="16">
        <v>26</v>
      </c>
      <c r="BS154" s="15" t="s">
        <v>680</v>
      </c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 t="s">
        <v>676</v>
      </c>
      <c r="BN155" s="16">
        <v>10</v>
      </c>
      <c r="BP155" s="15" t="s">
        <v>683</v>
      </c>
      <c r="BQ155" s="16">
        <v>1</v>
      </c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 t="s">
        <v>706</v>
      </c>
      <c r="BN156" s="16">
        <v>5</v>
      </c>
      <c r="BP156" s="15" t="s">
        <v>675</v>
      </c>
      <c r="BQ156" s="16">
        <v>20</v>
      </c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 t="s">
        <v>704</v>
      </c>
      <c r="BN157" s="16">
        <v>1</v>
      </c>
      <c r="BP157" s="15" t="s">
        <v>684</v>
      </c>
      <c r="BQ157" s="16">
        <v>6</v>
      </c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 t="s">
        <v>694</v>
      </c>
      <c r="BN158" s="16">
        <v>1</v>
      </c>
      <c r="BP158" s="15" t="s">
        <v>676</v>
      </c>
      <c r="BQ158" s="16">
        <v>7</v>
      </c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 t="s">
        <v>677</v>
      </c>
      <c r="BN159" s="16">
        <v>11</v>
      </c>
      <c r="BP159" s="15" t="s">
        <v>703</v>
      </c>
      <c r="BQ159" s="16">
        <v>9</v>
      </c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 t="s">
        <v>678</v>
      </c>
      <c r="BN160" s="16">
        <v>60</v>
      </c>
      <c r="BP160" s="15" t="s">
        <v>704</v>
      </c>
      <c r="BQ160" s="16">
        <v>3</v>
      </c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 t="s">
        <v>679</v>
      </c>
      <c r="BN161" s="16">
        <v>9</v>
      </c>
      <c r="BP161" s="15" t="s">
        <v>677</v>
      </c>
      <c r="BQ161" s="16">
        <v>21</v>
      </c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 t="s">
        <v>707</v>
      </c>
      <c r="BN162" s="16"/>
      <c r="BP162" s="15" t="s">
        <v>678</v>
      </c>
      <c r="BQ162" s="16">
        <v>110</v>
      </c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 t="s">
        <v>679</v>
      </c>
      <c r="BQ163" s="16">
        <v>16</v>
      </c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 t="s">
        <v>680</v>
      </c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8.01</v>
      </c>
      <c r="I23" s="511">
        <f>SUMIF('SAUCE USAGE'!$G$65:$G$99,C23,'SAUCE USAGE'!$I$65:$I$99)/1000</f>
        <v>1.26</v>
      </c>
      <c r="J23" s="512"/>
      <c r="K23" s="511">
        <f>SUMIF('SAUCE USAGE'!$G$12:$G$25,C23,'SAUCE USAGE'!$I$12:$I$25)/1000</f>
        <v>0.16</v>
      </c>
      <c r="L23" s="513"/>
      <c r="M23" s="514">
        <f t="shared" ref="M23:M30" si="0">SUM(H23:L23)</f>
        <v>9.43</v>
      </c>
      <c r="N23" s="514">
        <f t="shared" ref="N23:N30" si="1">+F23+G23-M23</f>
        <v>-9.43</v>
      </c>
      <c r="O23" s="514"/>
      <c r="P23" s="515">
        <f t="shared" ref="P23:P30" si="2">+O23-N23</f>
        <v>9.43</v>
      </c>
      <c r="Q23" s="516">
        <f t="shared" ref="Q23:Q30" si="3">IF(N23=0,"",P23/N23)</f>
        <v>-1</v>
      </c>
      <c r="R23" s="517">
        <f t="shared" ref="R23:R30" si="4">+P23*D23</f>
        <v>36.5884</v>
      </c>
      <c r="S23" s="669">
        <f>+P23/M23</f>
        <v>1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0.91</v>
      </c>
      <c r="I24" s="511">
        <f>SUMIF('SAUCE USAGE'!$G$65:$G$99,C24,'SAUCE USAGE'!$I$65:$I$99)/1000</f>
        <v>0.21</v>
      </c>
      <c r="J24" s="521"/>
      <c r="K24" s="511">
        <f>SUMIF('SAUCE USAGE'!$G$12:$G$25,C24,'SAUCE USAGE'!$I$12:$I$25)/1000</f>
        <v>0</v>
      </c>
      <c r="L24" s="522"/>
      <c r="M24" s="523">
        <f t="shared" si="0"/>
        <v>1.1200000000000001</v>
      </c>
      <c r="N24" s="523">
        <f t="shared" si="1"/>
        <v>-1.1200000000000001</v>
      </c>
      <c r="O24" s="523"/>
      <c r="P24" s="524">
        <f t="shared" si="2"/>
        <v>1.1200000000000001</v>
      </c>
      <c r="Q24" s="525">
        <f t="shared" si="3"/>
        <v>-1</v>
      </c>
      <c r="R24" s="517">
        <f t="shared" si="4"/>
        <v>4.3456000000000001</v>
      </c>
      <c r="S24" s="669">
        <f t="shared" ref="S24:S29" si="5">+P24/M24</f>
        <v>1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4.95</v>
      </c>
      <c r="I25" s="511">
        <f>SUMIF('SAUCE USAGE'!$G$65:$G$99,C25,'SAUCE USAGE'!$I$65:$I$99)/1000</f>
        <v>1.05</v>
      </c>
      <c r="J25" s="521"/>
      <c r="K25" s="511">
        <f>SUMIF('SAUCE USAGE'!$G$12:$G$25,C25,'SAUCE USAGE'!$I$12:$I$25)/1000</f>
        <v>0</v>
      </c>
      <c r="L25" s="522"/>
      <c r="M25" s="523">
        <f t="shared" si="0"/>
        <v>6</v>
      </c>
      <c r="N25" s="523">
        <f t="shared" si="1"/>
        <v>-6</v>
      </c>
      <c r="O25" s="523"/>
      <c r="P25" s="524">
        <f t="shared" si="2"/>
        <v>6</v>
      </c>
      <c r="Q25" s="525">
        <f t="shared" si="3"/>
        <v>-1</v>
      </c>
      <c r="R25" s="517">
        <f t="shared" si="4"/>
        <v>68.099999999999994</v>
      </c>
      <c r="S25" s="669">
        <f t="shared" si="5"/>
        <v>1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1.08</v>
      </c>
      <c r="I26" s="511">
        <f>SUMIF('SAUCE USAGE'!$G$65:$G$99,C26,'SAUCE USAGE'!$I$65:$I$99)/1000</f>
        <v>0.18</v>
      </c>
      <c r="J26" s="527"/>
      <c r="K26" s="511">
        <f>SUMIF('SAUCE USAGE'!$G$12:$G$25,C26,'SAUCE USAGE'!$I$12:$I$25)/1000</f>
        <v>0</v>
      </c>
      <c r="L26" s="528"/>
      <c r="M26" s="523">
        <f t="shared" si="0"/>
        <v>1.26</v>
      </c>
      <c r="N26" s="523">
        <f t="shared" si="1"/>
        <v>-1.26</v>
      </c>
      <c r="O26" s="529"/>
      <c r="P26" s="524">
        <f t="shared" si="2"/>
        <v>1.26</v>
      </c>
      <c r="Q26" s="525">
        <f t="shared" si="3"/>
        <v>-1</v>
      </c>
      <c r="R26" s="517">
        <f t="shared" si="4"/>
        <v>4.1579999999999995</v>
      </c>
      <c r="S26" s="669">
        <f t="shared" si="5"/>
        <v>1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3.36</v>
      </c>
      <c r="I27" s="511">
        <f>SUMIF('SAUCE USAGE'!$G$65:$G$99,C27,'SAUCE USAGE'!$I$65:$I$99)/1000</f>
        <v>1.44</v>
      </c>
      <c r="J27" s="527"/>
      <c r="K27" s="511">
        <f>SUMIF('SAUCE USAGE'!$G$12:$G$25,C27,'SAUCE USAGE'!$I$12:$I$25)/1000</f>
        <v>0</v>
      </c>
      <c r="L27" s="528"/>
      <c r="M27" s="523">
        <f t="shared" si="0"/>
        <v>4.8</v>
      </c>
      <c r="N27" s="523">
        <f t="shared" si="1"/>
        <v>-4.8</v>
      </c>
      <c r="O27" s="529"/>
      <c r="P27" s="524">
        <f t="shared" si="2"/>
        <v>4.8</v>
      </c>
      <c r="Q27" s="525">
        <f t="shared" si="3"/>
        <v>-1</v>
      </c>
      <c r="R27" s="517">
        <f t="shared" si="4"/>
        <v>9.6</v>
      </c>
      <c r="S27" s="669">
        <f t="shared" si="5"/>
        <v>1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8.5500000000000007</v>
      </c>
      <c r="I28" s="511">
        <f>SUMIF('SAUCE USAGE'!$G$65:$G$99,C28,'SAUCE USAGE'!$I$65:$I$99)/1000</f>
        <v>1.08</v>
      </c>
      <c r="J28" s="527"/>
      <c r="K28" s="511">
        <f>SUMIF('SAUCE USAGE'!$G$12:$G$25,C28,'SAUCE USAGE'!$I$12:$I$25)/1000</f>
        <v>0.16</v>
      </c>
      <c r="L28" s="528"/>
      <c r="M28" s="523">
        <f t="shared" si="0"/>
        <v>9.7900000000000009</v>
      </c>
      <c r="N28" s="523">
        <f t="shared" si="1"/>
        <v>-9.7900000000000009</v>
      </c>
      <c r="O28" s="529"/>
      <c r="P28" s="524">
        <f t="shared" si="2"/>
        <v>9.7900000000000009</v>
      </c>
      <c r="Q28" s="525">
        <f t="shared" si="3"/>
        <v>-1</v>
      </c>
      <c r="R28" s="517">
        <f t="shared" si="4"/>
        <v>66.376200000000011</v>
      </c>
      <c r="S28" s="669">
        <f t="shared" si="5"/>
        <v>1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1.1399999999999999</v>
      </c>
      <c r="I29" s="511">
        <f>SUMIF('SAUCE USAGE'!$G$65:$G$99,C29,'SAUCE USAGE'!$I$65:$I$99)/1000</f>
        <v>1.1100000000000001</v>
      </c>
      <c r="J29" s="527"/>
      <c r="K29" s="511">
        <f>SUMIF('SAUCE USAGE'!$G$12:$G$25,C29,'SAUCE USAGE'!$I$12:$I$25)/1000</f>
        <v>0</v>
      </c>
      <c r="L29" s="528"/>
      <c r="M29" s="523">
        <f t="shared" si="0"/>
        <v>2.25</v>
      </c>
      <c r="N29" s="523">
        <f t="shared" si="1"/>
        <v>-2.25</v>
      </c>
      <c r="O29" s="529"/>
      <c r="P29" s="524">
        <f t="shared" si="2"/>
        <v>2.25</v>
      </c>
      <c r="Q29" s="525">
        <f t="shared" si="3"/>
        <v>-1</v>
      </c>
      <c r="R29" s="517">
        <f t="shared" si="4"/>
        <v>20.407499999999999</v>
      </c>
      <c r="S29" s="669">
        <f t="shared" si="5"/>
        <v>1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2.2000000000000002</v>
      </c>
      <c r="I30" s="511">
        <f>SUMIF('SAUCE USAGE'!$G$65:$G$99,C30,'SAUCE USAGE'!$I$65:$I$99)/1000</f>
        <v>1.4</v>
      </c>
      <c r="J30" s="527"/>
      <c r="K30" s="511">
        <f>SUMIF('SAUCE USAGE'!$G$12:$G$25,C30,'SAUCE USAGE'!$I$12:$I$25)/1000</f>
        <v>0</v>
      </c>
      <c r="L30" s="528"/>
      <c r="M30" s="523">
        <f t="shared" si="0"/>
        <v>3.6</v>
      </c>
      <c r="N30" s="523">
        <f t="shared" si="1"/>
        <v>-3.6</v>
      </c>
      <c r="O30" s="529"/>
      <c r="P30" s="524">
        <f t="shared" si="2"/>
        <v>3.6</v>
      </c>
      <c r="Q30" s="525">
        <f t="shared" si="3"/>
        <v>-1</v>
      </c>
      <c r="R30" s="517">
        <f t="shared" si="4"/>
        <v>6.7679999999999998</v>
      </c>
      <c r="S30" s="669">
        <f t="shared" ref="S30:S61" si="7">+P30/M30</f>
        <v>1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216.34370000000001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429.1</v>
      </c>
      <c r="I36" s="511">
        <f>SUMIF('SIDE ORDER &amp; FOC'!$Q$11:$Q$78,C36,'SIDE ORDER &amp; FOC'!$S$11:$S$78)</f>
        <v>109.38</v>
      </c>
      <c r="J36" s="536"/>
      <c r="K36" s="513">
        <v>5</v>
      </c>
      <c r="L36" s="513"/>
      <c r="M36" s="514">
        <f>SUM(H36:L36)</f>
        <v>543.48</v>
      </c>
      <c r="N36" s="514">
        <f>+F36+G36-M36</f>
        <v>-543.48</v>
      </c>
      <c r="O36" s="514"/>
      <c r="P36" s="515">
        <f>+O36-N36</f>
        <v>543.48</v>
      </c>
      <c r="Q36" s="516">
        <f t="shared" ref="Q36:Q50" si="8">IF(N36=0,"",P36/N36)</f>
        <v>-1</v>
      </c>
      <c r="R36" s="517">
        <f>+P36*D36</f>
        <v>1815.2231999999999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63</v>
      </c>
      <c r="I38" s="522">
        <f>SUMIF('SIDE ORDER &amp; FOC'!$Q$11:$Q$78,C38,'SIDE ORDER &amp; FOC'!$S$11:$S$78)</f>
        <v>135</v>
      </c>
      <c r="J38" s="540"/>
      <c r="K38" s="522"/>
      <c r="L38" s="522"/>
      <c r="M38" s="514">
        <f t="shared" ref="M38:M58" si="9">SUM(H38:L38)</f>
        <v>198</v>
      </c>
      <c r="N38" s="523">
        <f>+F38+G38-M38</f>
        <v>-198</v>
      </c>
      <c r="O38" s="523"/>
      <c r="P38" s="524">
        <f t="shared" ref="P38:P39" si="10">+O38-N38</f>
        <v>198</v>
      </c>
      <c r="Q38" s="525">
        <f t="shared" si="8"/>
        <v>-1</v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23</v>
      </c>
      <c r="I39" s="528">
        <f>SUMIF('SIDE ORDER &amp; FOC'!$Q$11:$Q$78,C39,'SIDE ORDER &amp; FOC'!$S$11:$S$78)</f>
        <v>5</v>
      </c>
      <c r="J39" s="543"/>
      <c r="K39" s="528">
        <v>4</v>
      </c>
      <c r="L39" s="528"/>
      <c r="M39" s="503">
        <f t="shared" si="9"/>
        <v>32</v>
      </c>
      <c r="N39" s="529">
        <f>+F39+G39-M39</f>
        <v>-32</v>
      </c>
      <c r="O39" s="529"/>
      <c r="P39" s="530">
        <f t="shared" si="10"/>
        <v>32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86</v>
      </c>
      <c r="I40" s="660">
        <f t="shared" si="11"/>
        <v>140</v>
      </c>
      <c r="J40" s="660"/>
      <c r="K40" s="660"/>
      <c r="L40" s="660"/>
      <c r="M40" s="660">
        <f t="shared" si="11"/>
        <v>230</v>
      </c>
      <c r="N40" s="660">
        <f t="shared" si="11"/>
        <v>-230</v>
      </c>
      <c r="O40" s="660">
        <f>SUM(O38:O39)</f>
        <v>0</v>
      </c>
      <c r="P40" s="660">
        <f>SUM(P38:P39)</f>
        <v>230</v>
      </c>
      <c r="Q40" s="661">
        <f t="shared" si="11"/>
        <v>-2</v>
      </c>
      <c r="R40" s="517">
        <f>+P40*D40</f>
        <v>269.09999999999997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128</v>
      </c>
      <c r="I42" s="522">
        <f>SUMIF('SIDE ORDER &amp; FOC'!$Q$11:$Q$78,C42,'SIDE ORDER &amp; FOC'!$S$11:$S$78)</f>
        <v>10</v>
      </c>
      <c r="J42" s="540"/>
      <c r="K42" s="522"/>
      <c r="L42" s="522"/>
      <c r="M42" s="514">
        <f t="shared" ref="M42" si="12">SUM(H42:L42)</f>
        <v>138</v>
      </c>
      <c r="N42" s="523">
        <f>+F42+G42-M42</f>
        <v>-138</v>
      </c>
      <c r="O42" s="523"/>
      <c r="P42" s="524">
        <f t="shared" ref="P42" si="13">+O42-N42</f>
        <v>138</v>
      </c>
      <c r="Q42" s="525">
        <f t="shared" si="8"/>
        <v>-1</v>
      </c>
      <c r="R42" s="517">
        <f>+P42*D42</f>
        <v>338.1</v>
      </c>
      <c r="S42" s="669">
        <f t="shared" si="7"/>
        <v>1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2422.4231999999997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184</v>
      </c>
      <c r="J47" s="536"/>
      <c r="K47" s="513"/>
      <c r="L47" s="513"/>
      <c r="M47" s="514">
        <f t="shared" si="9"/>
        <v>184</v>
      </c>
      <c r="N47" s="514">
        <f>+F47+G47-M47</f>
        <v>-184</v>
      </c>
      <c r="O47" s="514"/>
      <c r="P47" s="515">
        <f t="shared" ref="P47:P50" si="14">+O47-N47</f>
        <v>184</v>
      </c>
      <c r="Q47" s="516">
        <f t="shared" si="8"/>
        <v>-1</v>
      </c>
      <c r="R47" s="517">
        <f>+P47*D47</f>
        <v>29.44</v>
      </c>
      <c r="S47" s="669">
        <f t="shared" si="7"/>
        <v>1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138</v>
      </c>
      <c r="J48" s="540"/>
      <c r="K48" s="522"/>
      <c r="L48" s="522"/>
      <c r="M48" s="514">
        <f t="shared" si="9"/>
        <v>138</v>
      </c>
      <c r="N48" s="523">
        <f>+F48+G48-M48</f>
        <v>-138</v>
      </c>
      <c r="O48" s="523"/>
      <c r="P48" s="524">
        <f t="shared" si="14"/>
        <v>138</v>
      </c>
      <c r="Q48" s="525">
        <f t="shared" si="8"/>
        <v>-1</v>
      </c>
      <c r="R48" s="517">
        <f>+P48*D48</f>
        <v>16.559999999999999</v>
      </c>
      <c r="S48" s="669">
        <f t="shared" si="7"/>
        <v>1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184</v>
      </c>
      <c r="J49" s="540"/>
      <c r="K49" s="522"/>
      <c r="L49" s="522"/>
      <c r="M49" s="514">
        <f t="shared" si="9"/>
        <v>184</v>
      </c>
      <c r="N49" s="523">
        <f>+F49+G49-M49</f>
        <v>-184</v>
      </c>
      <c r="O49" s="523"/>
      <c r="P49" s="524">
        <f t="shared" si="14"/>
        <v>184</v>
      </c>
      <c r="Q49" s="525">
        <f t="shared" si="8"/>
        <v>-1</v>
      </c>
      <c r="R49" s="517">
        <f>+P49*D49</f>
        <v>11.04</v>
      </c>
      <c r="S49" s="669">
        <f t="shared" si="7"/>
        <v>1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2.76</v>
      </c>
      <c r="J50" s="540"/>
      <c r="K50" s="522"/>
      <c r="L50" s="522"/>
      <c r="M50" s="514">
        <f t="shared" si="9"/>
        <v>2.76</v>
      </c>
      <c r="N50" s="523">
        <f>+F50+G50-M50</f>
        <v>-2.76</v>
      </c>
      <c r="O50" s="523"/>
      <c r="P50" s="524">
        <f t="shared" si="14"/>
        <v>2.76</v>
      </c>
      <c r="Q50" s="525">
        <f t="shared" si="8"/>
        <v>-1</v>
      </c>
      <c r="R50" s="517">
        <f>+P50*D50</f>
        <v>21.7212</v>
      </c>
      <c r="S50" s="669">
        <f t="shared" si="7"/>
        <v>1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64</v>
      </c>
      <c r="I51" s="522">
        <f>SUMIF('SIDE ORDER &amp; FOC'!$Q$11:$Q$78,C51,'SIDE ORDER &amp; FOC'!$S$11:$S$78)</f>
        <v>136</v>
      </c>
      <c r="J51" s="540"/>
      <c r="K51" s="522"/>
      <c r="L51" s="522"/>
      <c r="M51" s="514">
        <f t="shared" si="9"/>
        <v>200</v>
      </c>
      <c r="N51" s="523">
        <f t="shared" ref="N51:N61" si="16">+F51+G51-M51</f>
        <v>-200</v>
      </c>
      <c r="O51" s="523"/>
      <c r="P51" s="524">
        <f t="shared" ref="P51:P58" si="17">+O51-N51</f>
        <v>200</v>
      </c>
      <c r="Q51" s="525">
        <f t="shared" ref="Q51:Q61" si="18">IF(N51=0,"",P51/N51)</f>
        <v>-1</v>
      </c>
      <c r="R51" s="517">
        <f t="shared" ref="R51:R61" si="19">+P51*D51</f>
        <v>52</v>
      </c>
      <c r="S51" s="669">
        <f t="shared" si="7"/>
        <v>1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38.5</v>
      </c>
      <c r="I52" s="580">
        <f>SUMIF('SIDE ORDER &amp; FOC'!$Q$11:$Q$78,C52,'SIDE ORDER &amp; FOC'!$S$11:$S$78)</f>
        <v>103.5</v>
      </c>
      <c r="J52" s="540"/>
      <c r="K52" s="522"/>
      <c r="L52" s="522"/>
      <c r="M52" s="514">
        <f t="shared" si="9"/>
        <v>142</v>
      </c>
      <c r="N52" s="523">
        <f t="shared" si="16"/>
        <v>-142</v>
      </c>
      <c r="O52" s="523"/>
      <c r="P52" s="524">
        <f t="shared" si="17"/>
        <v>142</v>
      </c>
      <c r="Q52" s="525">
        <f t="shared" si="18"/>
        <v>-1</v>
      </c>
      <c r="R52" s="517">
        <f t="shared" si="19"/>
        <v>32.660000000000004</v>
      </c>
      <c r="S52" s="669">
        <f t="shared" si="7"/>
        <v>1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6</v>
      </c>
      <c r="I53" s="522">
        <f>SUMIF('SIDE ORDER &amp; FOC'!$Q$11:$Q$78,C53,'SIDE ORDER &amp; FOC'!$S$11:$S$78)</f>
        <v>36</v>
      </c>
      <c r="J53" s="540"/>
      <c r="K53" s="522"/>
      <c r="L53" s="522"/>
      <c r="M53" s="514">
        <f t="shared" si="9"/>
        <v>42</v>
      </c>
      <c r="N53" s="523">
        <f t="shared" si="16"/>
        <v>-42</v>
      </c>
      <c r="O53" s="523"/>
      <c r="P53" s="524">
        <f t="shared" si="17"/>
        <v>42</v>
      </c>
      <c r="Q53" s="525">
        <f t="shared" si="18"/>
        <v>-1</v>
      </c>
      <c r="R53" s="517">
        <f t="shared" si="19"/>
        <v>27.3</v>
      </c>
      <c r="S53" s="669">
        <f t="shared" si="7"/>
        <v>1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30</v>
      </c>
      <c r="I54" s="522">
        <f>SUMIF('SIDE ORDER &amp; FOC'!$Q$11:$Q$78,C54,'SIDE ORDER &amp; FOC'!$S$11:$S$78)</f>
        <v>42</v>
      </c>
      <c r="J54" s="540"/>
      <c r="K54" s="522"/>
      <c r="L54" s="522"/>
      <c r="M54" s="514">
        <f t="shared" si="9"/>
        <v>72</v>
      </c>
      <c r="N54" s="523">
        <f t="shared" si="16"/>
        <v>-72</v>
      </c>
      <c r="O54" s="523"/>
      <c r="P54" s="524">
        <f t="shared" si="17"/>
        <v>72</v>
      </c>
      <c r="Q54" s="525">
        <f t="shared" si="18"/>
        <v>-1</v>
      </c>
      <c r="R54" s="517">
        <f t="shared" si="19"/>
        <v>17.28</v>
      </c>
      <c r="S54" s="669">
        <f t="shared" si="7"/>
        <v>1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15</v>
      </c>
      <c r="I55" s="522">
        <f>SUMIF('SIDE ORDER &amp; FOC'!$Q$11:$Q$78,C55,'SIDE ORDER &amp; FOC'!$S$11:$S$78)</f>
        <v>20</v>
      </c>
      <c r="J55" s="540"/>
      <c r="K55" s="522"/>
      <c r="L55" s="522"/>
      <c r="M55" s="514">
        <f t="shared" si="9"/>
        <v>35</v>
      </c>
      <c r="N55" s="523">
        <f t="shared" si="16"/>
        <v>-35</v>
      </c>
      <c r="O55" s="523"/>
      <c r="P55" s="524">
        <f t="shared" si="17"/>
        <v>35</v>
      </c>
      <c r="Q55" s="525">
        <f t="shared" si="18"/>
        <v>-1</v>
      </c>
      <c r="R55" s="517">
        <f t="shared" si="19"/>
        <v>3.5</v>
      </c>
      <c r="S55" s="669">
        <f t="shared" si="7"/>
        <v>1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1</v>
      </c>
      <c r="I56" s="522">
        <f>SUMIF('SIDE ORDER &amp; FOC'!$Q$11:$Q$78,C56,'SIDE ORDER &amp; FOC'!$S$11:$S$78)</f>
        <v>4</v>
      </c>
      <c r="J56" s="540"/>
      <c r="K56" s="522"/>
      <c r="L56" s="522"/>
      <c r="M56" s="514">
        <f t="shared" si="9"/>
        <v>5</v>
      </c>
      <c r="N56" s="523">
        <f t="shared" si="16"/>
        <v>-5</v>
      </c>
      <c r="O56" s="523"/>
      <c r="P56" s="524">
        <f t="shared" si="17"/>
        <v>5</v>
      </c>
      <c r="Q56" s="525">
        <f t="shared" si="18"/>
        <v>-1</v>
      </c>
      <c r="R56" s="517">
        <f t="shared" si="19"/>
        <v>9.8000000000000007</v>
      </c>
      <c r="S56" s="669">
        <f t="shared" si="7"/>
        <v>1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8</v>
      </c>
      <c r="J57" s="540"/>
      <c r="K57" s="522"/>
      <c r="L57" s="522"/>
      <c r="M57" s="514">
        <f t="shared" si="9"/>
        <v>8</v>
      </c>
      <c r="N57" s="523">
        <f t="shared" si="16"/>
        <v>-8</v>
      </c>
      <c r="O57" s="523"/>
      <c r="P57" s="524">
        <f t="shared" si="17"/>
        <v>8</v>
      </c>
      <c r="Q57" s="525">
        <f t="shared" si="18"/>
        <v>-1</v>
      </c>
      <c r="R57" s="517">
        <f t="shared" si="19"/>
        <v>2.16</v>
      </c>
      <c r="S57" s="669">
        <f t="shared" si="7"/>
        <v>1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8</v>
      </c>
      <c r="J58" s="540"/>
      <c r="K58" s="522"/>
      <c r="L58" s="522"/>
      <c r="M58" s="514">
        <f t="shared" si="9"/>
        <v>8</v>
      </c>
      <c r="N58" s="523">
        <f t="shared" si="16"/>
        <v>-8</v>
      </c>
      <c r="O58" s="523"/>
      <c r="P58" s="524">
        <f t="shared" si="17"/>
        <v>8</v>
      </c>
      <c r="Q58" s="525">
        <f t="shared" si="18"/>
        <v>-1</v>
      </c>
      <c r="R58" s="517">
        <f t="shared" si="19"/>
        <v>2.64</v>
      </c>
      <c r="S58" s="669">
        <f t="shared" si="7"/>
        <v>1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8</v>
      </c>
      <c r="J59" s="540"/>
      <c r="K59" s="522"/>
      <c r="L59" s="522"/>
      <c r="M59" s="514">
        <f t="shared" ref="M59:M61" si="20">SUM(H59:L59)</f>
        <v>8</v>
      </c>
      <c r="N59" s="523">
        <f t="shared" si="16"/>
        <v>-8</v>
      </c>
      <c r="O59" s="523"/>
      <c r="P59" s="524">
        <f t="shared" ref="P59:P61" si="21">+O59-N59</f>
        <v>8</v>
      </c>
      <c r="Q59" s="579">
        <f t="shared" si="18"/>
        <v>-1</v>
      </c>
      <c r="R59" s="517">
        <f t="shared" si="19"/>
        <v>1.36</v>
      </c>
      <c r="S59" s="669">
        <f t="shared" si="7"/>
        <v>1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16</v>
      </c>
      <c r="I60" s="522">
        <f>SUMIF('SIDE ORDER &amp; FOC'!$Q$11:$Q$78,C60,'SIDE ORDER &amp; FOC'!$S$11:$S$78)</f>
        <v>120</v>
      </c>
      <c r="J60" s="540"/>
      <c r="K60" s="522"/>
      <c r="L60" s="522"/>
      <c r="M60" s="514">
        <f t="shared" si="20"/>
        <v>136</v>
      </c>
      <c r="N60" s="523">
        <f t="shared" si="16"/>
        <v>-136</v>
      </c>
      <c r="O60" s="523"/>
      <c r="P60" s="524">
        <f t="shared" si="21"/>
        <v>136</v>
      </c>
      <c r="Q60" s="525">
        <f t="shared" si="18"/>
        <v>-1</v>
      </c>
      <c r="R60" s="517">
        <f t="shared" si="19"/>
        <v>36.72</v>
      </c>
      <c r="S60" s="669">
        <f t="shared" si="7"/>
        <v>1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21</v>
      </c>
      <c r="I61" s="522">
        <f>SUMIF('SIDE ORDER &amp; FOC'!$Q$11:$Q$78,C61,'SIDE ORDER &amp; FOC'!$S$11:$S$78)</f>
        <v>35</v>
      </c>
      <c r="J61" s="540"/>
      <c r="K61" s="522"/>
      <c r="L61" s="522"/>
      <c r="M61" s="514">
        <f t="shared" si="20"/>
        <v>56</v>
      </c>
      <c r="N61" s="523">
        <f t="shared" si="16"/>
        <v>-56</v>
      </c>
      <c r="O61" s="523"/>
      <c r="P61" s="524">
        <f t="shared" si="21"/>
        <v>56</v>
      </c>
      <c r="Q61" s="525">
        <f t="shared" si="18"/>
        <v>-1</v>
      </c>
      <c r="R61" s="517">
        <f t="shared" si="19"/>
        <v>25.2</v>
      </c>
      <c r="S61" s="669">
        <f t="shared" si="7"/>
        <v>1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289.38119999999998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216.34370000000001</v>
      </c>
      <c r="H68" s="699">
        <f>(+G68-F68)/F68</f>
        <v>-0.45628625282734347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2422.4231999999997</v>
      </c>
      <c r="H69" s="699">
        <f t="shared" ref="H69:H70" si="22">(+G69-F69)/F69</f>
        <v>2.2909191390438046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289.38119999999998</v>
      </c>
      <c r="H70" s="699">
        <f t="shared" si="22"/>
        <v>-25.79701799485861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2928.1480999999994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9.43</v>
      </c>
      <c r="H79" s="699">
        <f t="shared" ref="H79:H86" si="25">(+G79-F79)/F79</f>
        <v>-0.75500129903871138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1.1200000000000001</v>
      </c>
      <c r="H80" s="699">
        <f t="shared" si="25"/>
        <v>-0.76119402985074625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6</v>
      </c>
      <c r="H81" s="699">
        <f t="shared" si="25"/>
        <v>-0.83117613956105796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1.26</v>
      </c>
      <c r="H82" s="705">
        <f>(+G82-F82)/F82</f>
        <v>-0.8292682926829269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4.8</v>
      </c>
      <c r="H83" s="664">
        <f t="shared" si="25"/>
        <v>-0.76833976833976825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9.7900000000000009</v>
      </c>
      <c r="H84" s="664">
        <f t="shared" si="25"/>
        <v>-0.7560428607027162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2.25</v>
      </c>
      <c r="H85" s="664">
        <f t="shared" si="25"/>
        <v>-0.75806451612903225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3.6</v>
      </c>
      <c r="H86" s="718">
        <f t="shared" si="25"/>
        <v>-0.8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40</v>
      </c>
      <c r="E10" s="58">
        <f ca="1">+D10*C10</f>
        <v>131.6</v>
      </c>
      <c r="F10" s="46"/>
      <c r="G10" s="625"/>
      <c r="H10" s="626" t="s">
        <v>53</v>
      </c>
      <c r="I10" s="627">
        <v>0.66</v>
      </c>
      <c r="J10" s="128">
        <f>+I10*D10</f>
        <v>26.400000000000002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42</v>
      </c>
      <c r="E11" s="58">
        <f t="shared" ref="E11:E45" ca="1" si="0">+D11*C11</f>
        <v>126.84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27.720000000000002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16</v>
      </c>
      <c r="E12" s="58">
        <f t="shared" ca="1" si="0"/>
        <v>55.2</v>
      </c>
      <c r="F12" s="46"/>
      <c r="G12" s="625"/>
      <c r="H12" s="626" t="s">
        <v>53</v>
      </c>
      <c r="I12" s="627">
        <v>0.66</v>
      </c>
      <c r="J12" s="128">
        <f t="shared" si="1"/>
        <v>10.56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11</v>
      </c>
      <c r="E13" s="58">
        <f t="shared" ca="1" si="0"/>
        <v>37.950000000000003</v>
      </c>
      <c r="F13" s="46"/>
      <c r="G13" s="625"/>
      <c r="H13" s="626" t="s">
        <v>53</v>
      </c>
      <c r="I13" s="627">
        <v>0.66</v>
      </c>
      <c r="J13" s="128">
        <f t="shared" si="1"/>
        <v>7.2600000000000007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76</v>
      </c>
      <c r="E14" s="58">
        <f t="shared" ca="1" si="0"/>
        <v>252.32</v>
      </c>
      <c r="F14" s="46"/>
      <c r="G14" s="625"/>
      <c r="H14" s="626" t="s">
        <v>53</v>
      </c>
      <c r="I14" s="627">
        <v>0.66</v>
      </c>
      <c r="J14" s="128">
        <f t="shared" si="1"/>
        <v>50.160000000000004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34</v>
      </c>
      <c r="E15" s="58">
        <f t="shared" ca="1" si="0"/>
        <v>107.44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29</v>
      </c>
      <c r="E16" s="58">
        <f t="shared" ca="1" si="0"/>
        <v>69.89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3</v>
      </c>
      <c r="E17" s="58">
        <f t="shared" ca="1" si="0"/>
        <v>8.3999999999999986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13</v>
      </c>
      <c r="E18" s="58">
        <f t="shared" ca="1" si="0"/>
        <v>27.04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15</v>
      </c>
      <c r="E19" s="58">
        <f t="shared" ca="1" si="0"/>
        <v>34.799999999999997</v>
      </c>
      <c r="F19" s="46"/>
      <c r="G19" s="625"/>
      <c r="H19" s="626" t="s">
        <v>58</v>
      </c>
      <c r="I19" s="627">
        <v>1.5</v>
      </c>
      <c r="J19" s="128">
        <f>+I19*D19</f>
        <v>22.5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11</v>
      </c>
      <c r="E20" s="58">
        <f t="shared" ca="1" si="0"/>
        <v>17.600000000000001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23</v>
      </c>
      <c r="E21" s="58">
        <f t="shared" ca="1" si="0"/>
        <v>81.88</v>
      </c>
      <c r="F21" s="46"/>
      <c r="G21" s="625"/>
      <c r="H21" s="626" t="s">
        <v>284</v>
      </c>
      <c r="I21" s="627">
        <v>1</v>
      </c>
      <c r="J21" s="128">
        <f>+I21*D21</f>
        <v>23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6</v>
      </c>
      <c r="E22" s="58">
        <f t="shared" ca="1" si="0"/>
        <v>18.96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3</v>
      </c>
      <c r="E23" s="58">
        <f t="shared" ca="1" si="0"/>
        <v>7.77</v>
      </c>
      <c r="F23" s="46"/>
      <c r="G23" s="625"/>
      <c r="H23" s="626" t="s">
        <v>54</v>
      </c>
      <c r="I23" s="627">
        <v>5</v>
      </c>
      <c r="J23" s="128">
        <f>+I23*D23</f>
        <v>15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16</v>
      </c>
      <c r="E24" s="58">
        <f t="shared" ca="1" si="0"/>
        <v>75.36</v>
      </c>
      <c r="F24" s="46"/>
      <c r="G24" s="625"/>
      <c r="H24" s="626" t="s">
        <v>53</v>
      </c>
      <c r="I24" s="627">
        <v>1</v>
      </c>
      <c r="J24" s="128">
        <f>+I24*D24</f>
        <v>16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89</v>
      </c>
      <c r="E25" s="58">
        <f t="shared" ca="1" si="0"/>
        <v>392.49</v>
      </c>
      <c r="F25" s="46"/>
      <c r="G25" s="625"/>
      <c r="H25" s="626" t="s">
        <v>53</v>
      </c>
      <c r="I25" s="627">
        <v>1</v>
      </c>
      <c r="J25" s="128">
        <f t="shared" si="3"/>
        <v>89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12</v>
      </c>
      <c r="E26" s="58">
        <f t="shared" ca="1" si="0"/>
        <v>53.16</v>
      </c>
      <c r="F26" s="46"/>
      <c r="G26" s="625"/>
      <c r="H26" s="626" t="s">
        <v>53</v>
      </c>
      <c r="I26" s="627">
        <v>1</v>
      </c>
      <c r="J26" s="128">
        <f t="shared" si="3"/>
        <v>12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95</v>
      </c>
      <c r="E27" s="58">
        <f t="shared" ca="1" si="0"/>
        <v>451.25</v>
      </c>
      <c r="F27" s="46"/>
      <c r="G27" s="625"/>
      <c r="H27" s="626" t="s">
        <v>53</v>
      </c>
      <c r="I27" s="627">
        <v>1</v>
      </c>
      <c r="J27" s="128">
        <f>+I27*D27</f>
        <v>95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61</v>
      </c>
      <c r="E28" s="58">
        <f t="shared" ca="1" si="0"/>
        <v>364.78000000000003</v>
      </c>
      <c r="F28" s="46"/>
      <c r="G28" s="625"/>
      <c r="H28" s="626" t="s">
        <v>53</v>
      </c>
      <c r="I28" s="627">
        <v>1</v>
      </c>
      <c r="J28" s="128">
        <f t="shared" si="3"/>
        <v>61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128</v>
      </c>
      <c r="E29" s="58">
        <f t="shared" ca="1" si="0"/>
        <v>549.12</v>
      </c>
      <c r="F29" s="46"/>
      <c r="G29" s="625"/>
      <c r="H29" s="626" t="s">
        <v>285</v>
      </c>
      <c r="I29" s="627">
        <v>1</v>
      </c>
      <c r="J29" s="128">
        <f>+I29*D29</f>
        <v>128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33</v>
      </c>
      <c r="E30" s="58">
        <f t="shared" ca="1" si="0"/>
        <v>69.3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34</v>
      </c>
      <c r="E31" s="58">
        <f t="shared" ca="1" si="0"/>
        <v>167.96</v>
      </c>
      <c r="F31" s="46"/>
      <c r="G31" s="625"/>
      <c r="H31" s="626" t="s">
        <v>53</v>
      </c>
      <c r="I31" s="627">
        <v>1</v>
      </c>
      <c r="J31" s="128">
        <f>+I31*D31</f>
        <v>34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7</v>
      </c>
      <c r="E35" s="58">
        <f t="shared" ca="1" si="0"/>
        <v>12.32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3</v>
      </c>
      <c r="E36" s="58">
        <f t="shared" ca="1" si="0"/>
        <v>6.4499999999999993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5</v>
      </c>
      <c r="E37" s="58">
        <f t="shared" ca="1" si="0"/>
        <v>7.8000000000000007</v>
      </c>
      <c r="F37" s="46"/>
      <c r="G37" s="625"/>
      <c r="H37" s="626" t="s">
        <v>288</v>
      </c>
      <c r="I37" s="627">
        <v>6</v>
      </c>
      <c r="J37" s="128">
        <f>+I37*D37</f>
        <v>30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1</v>
      </c>
      <c r="E38" s="58">
        <f t="shared" ca="1" si="0"/>
        <v>2.5</v>
      </c>
      <c r="F38" s="46"/>
      <c r="G38" s="625"/>
      <c r="H38" s="626" t="s">
        <v>289</v>
      </c>
      <c r="I38" s="627">
        <v>1</v>
      </c>
      <c r="J38" s="128">
        <f>+I38*D38</f>
        <v>1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2</v>
      </c>
      <c r="E39" s="58">
        <f t="shared" ca="1" si="0"/>
        <v>5.34</v>
      </c>
      <c r="F39" s="46"/>
      <c r="G39" s="625"/>
      <c r="H39" s="626" t="s">
        <v>55</v>
      </c>
      <c r="I39" s="627">
        <v>8</v>
      </c>
      <c r="J39" s="128">
        <f t="shared" si="5"/>
        <v>16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4</v>
      </c>
      <c r="E40" s="58">
        <f t="shared" ca="1" si="0"/>
        <v>4.96</v>
      </c>
      <c r="F40" s="46"/>
      <c r="G40" s="625"/>
      <c r="H40" s="626" t="s">
        <v>58</v>
      </c>
      <c r="I40" s="627">
        <v>4</v>
      </c>
      <c r="J40" s="128">
        <f t="shared" si="5"/>
        <v>16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1</v>
      </c>
      <c r="E41" s="58">
        <f t="shared" ca="1" si="0"/>
        <v>4.5</v>
      </c>
      <c r="F41" s="46"/>
      <c r="G41" s="625"/>
      <c r="H41" s="626" t="s">
        <v>290</v>
      </c>
      <c r="I41" s="627">
        <v>6</v>
      </c>
      <c r="J41" s="128">
        <f t="shared" si="5"/>
        <v>6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8</v>
      </c>
      <c r="E42" s="58">
        <f t="shared" ca="1" si="0"/>
        <v>19.440000000000001</v>
      </c>
      <c r="F42" s="46"/>
      <c r="G42" s="625"/>
      <c r="H42" s="626" t="s">
        <v>56</v>
      </c>
      <c r="I42" s="627">
        <v>8</v>
      </c>
      <c r="J42" s="128">
        <f>+I42*D42</f>
        <v>64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21</v>
      </c>
      <c r="E43" s="58">
        <f t="shared" ca="1" si="0"/>
        <v>83.37</v>
      </c>
      <c r="F43" s="46"/>
      <c r="G43" s="625"/>
      <c r="H43" s="626" t="s">
        <v>291</v>
      </c>
      <c r="I43" s="627">
        <v>3</v>
      </c>
      <c r="J43" s="128">
        <f>+I43*D43</f>
        <v>63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3</v>
      </c>
      <c r="E45" s="58">
        <f t="shared" ca="1" si="0"/>
        <v>10.83</v>
      </c>
      <c r="F45" s="46"/>
      <c r="G45" s="625"/>
      <c r="H45" s="626" t="s">
        <v>305</v>
      </c>
      <c r="I45" s="627">
        <v>7</v>
      </c>
      <c r="J45" s="128">
        <f>+I45*D45</f>
        <v>21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845</v>
      </c>
      <c r="E47" s="145">
        <f ca="1">SUM(E10:E46)</f>
        <v>3258.6200000000003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429.1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74" t="s">
        <v>44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78" t="s">
        <v>60</v>
      </c>
      <c r="E7" s="778"/>
      <c r="F7" s="163"/>
      <c r="G7" s="778" t="s">
        <v>61</v>
      </c>
      <c r="H7" s="778"/>
      <c r="I7" s="778" t="s">
        <v>292</v>
      </c>
      <c r="J7" s="778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2" t="s">
        <v>45</v>
      </c>
      <c r="E8" s="773"/>
      <c r="F8" s="171"/>
      <c r="G8" s="772" t="s">
        <v>41</v>
      </c>
      <c r="H8" s="773"/>
      <c r="I8" s="772" t="s">
        <v>46</v>
      </c>
      <c r="J8" s="773"/>
      <c r="K8" s="172"/>
      <c r="L8" s="776" t="s">
        <v>47</v>
      </c>
      <c r="M8" s="777"/>
      <c r="N8" s="770" t="s">
        <v>48</v>
      </c>
      <c r="O8" s="771"/>
      <c r="Q8" s="767" t="s">
        <v>49</v>
      </c>
      <c r="R8" s="768"/>
      <c r="S8" s="769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1</v>
      </c>
      <c r="E11" s="56">
        <f>D11*C11</f>
        <v>1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1</v>
      </c>
      <c r="J11" s="195">
        <f t="shared" ref="J11:J34" si="2">+I11*C11</f>
        <v>1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0.5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24</v>
      </c>
      <c r="E13" s="56">
        <f t="shared" si="5"/>
        <v>237.60000000000002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24</v>
      </c>
      <c r="J13" s="195">
        <f t="shared" si="2"/>
        <v>237.60000000000002</v>
      </c>
      <c r="K13" s="146"/>
      <c r="L13" s="197">
        <f ca="1">SUMIF(DATABASE!$E$3:$E$65,'SIDE ORDER &amp; FOC'!B13,DATABASE!$F$3:$F$49)</f>
        <v>3.29</v>
      </c>
      <c r="M13" s="198">
        <f t="shared" ca="1" si="3"/>
        <v>78.960000000000008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15.84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18</v>
      </c>
      <c r="E14" s="56">
        <f t="shared" si="5"/>
        <v>178.20000000000002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18</v>
      </c>
      <c r="J14" s="195">
        <f t="shared" si="2"/>
        <v>178.20000000000002</v>
      </c>
      <c r="K14" s="146"/>
      <c r="L14" s="197">
        <f ca="1">SUMIF(DATABASE!$E$3:$E$65,'SIDE ORDER &amp; FOC'!B14,DATABASE!$F$3:$F$49)</f>
        <v>3.02</v>
      </c>
      <c r="M14" s="198">
        <f t="shared" ca="1" si="3"/>
        <v>54.36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11.88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14</v>
      </c>
      <c r="E15" s="642">
        <f t="shared" si="5"/>
        <v>138.6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9.24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7</v>
      </c>
      <c r="E16" s="56">
        <f t="shared" si="5"/>
        <v>69.3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7</v>
      </c>
      <c r="J16" s="195">
        <f t="shared" si="2"/>
        <v>69.3</v>
      </c>
      <c r="K16" s="146"/>
      <c r="L16" s="197">
        <f ca="1">SUMIF(DATABASE!$E$3:$E$65,'SIDE ORDER &amp; FOC'!B16,DATABASE!$F$3:$F$49)</f>
        <v>3.45</v>
      </c>
      <c r="M16" s="198">
        <f t="shared" ca="1" si="3"/>
        <v>24.150000000000002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4.62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30</v>
      </c>
      <c r="E17" s="56">
        <f t="shared" si="5"/>
        <v>297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30</v>
      </c>
      <c r="J17" s="195">
        <f t="shared" si="2"/>
        <v>297</v>
      </c>
      <c r="K17" s="146"/>
      <c r="L17" s="197">
        <f ca="1">SUMIF(DATABASE!$E$3:$E$65,'SIDE ORDER &amp; FOC'!B17,DATABASE!$F$3:$F$49)</f>
        <v>3.32</v>
      </c>
      <c r="M17" s="198">
        <f t="shared" ca="1" si="3"/>
        <v>99.6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19.8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25</v>
      </c>
      <c r="E18" s="56">
        <f t="shared" si="5"/>
        <v>247.5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25</v>
      </c>
      <c r="J18" s="195">
        <f t="shared" si="2"/>
        <v>247.5</v>
      </c>
      <c r="K18" s="146"/>
      <c r="L18" s="197">
        <f ca="1">SUMIF(DATABASE!$E$3:$E$65,'SIDE ORDER &amp; FOC'!B18,DATABASE!$F$3:$F$49)</f>
        <v>3.16</v>
      </c>
      <c r="M18" s="198">
        <f t="shared" ca="1" si="3"/>
        <v>79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17</v>
      </c>
      <c r="E19" s="56">
        <f t="shared" si="5"/>
        <v>168.3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17</v>
      </c>
      <c r="J19" s="195">
        <f t="shared" si="2"/>
        <v>168.3</v>
      </c>
      <c r="K19" s="146"/>
      <c r="L19" s="197">
        <f ca="1">SUMIF(DATABASE!$E$3:$E$65,'SIDE ORDER &amp; FOC'!B19,DATABASE!$F$3:$F$49)</f>
        <v>2.41</v>
      </c>
      <c r="M19" s="198">
        <f t="shared" ca="1" si="3"/>
        <v>40.97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6</v>
      </c>
      <c r="E20" s="642">
        <f t="shared" si="5"/>
        <v>59.400000000000006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3</v>
      </c>
      <c r="E21" s="642">
        <f t="shared" si="5"/>
        <v>29.700000000000003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5</v>
      </c>
      <c r="E22" s="56">
        <f t="shared" si="5"/>
        <v>49.5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5</v>
      </c>
      <c r="J22" s="195">
        <f t="shared" si="2"/>
        <v>49.5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11.6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7.5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5</v>
      </c>
      <c r="E24" s="642">
        <f t="shared" si="5"/>
        <v>49.5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5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12</v>
      </c>
      <c r="E25" s="56">
        <f t="shared" si="5"/>
        <v>118.80000000000001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12</v>
      </c>
      <c r="J25" s="195">
        <f t="shared" si="2"/>
        <v>118.80000000000001</v>
      </c>
      <c r="K25" s="146"/>
      <c r="L25" s="197">
        <f ca="1">SUMIF(DATABASE!$E$3:$E$65,'SIDE ORDER &amp; FOC'!B25,DATABASE!$F$3:$F$49)</f>
        <v>3.16</v>
      </c>
      <c r="M25" s="198">
        <f t="shared" ca="1" si="3"/>
        <v>37.92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4</v>
      </c>
      <c r="E26" s="56">
        <f t="shared" si="5"/>
        <v>39.6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4</v>
      </c>
      <c r="J26" s="195">
        <f t="shared" si="2"/>
        <v>39.6</v>
      </c>
      <c r="K26" s="146"/>
      <c r="L26" s="197">
        <f ca="1">SUMIF(DATABASE!$E$3:$E$65,'SIDE ORDER &amp; FOC'!B26,DATABASE!$F$3:$F$49)</f>
        <v>2.59</v>
      </c>
      <c r="M26" s="198">
        <f t="shared" ca="1" si="3"/>
        <v>10.36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20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9</v>
      </c>
      <c r="E27" s="56">
        <f t="shared" si="5"/>
        <v>89.100000000000009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9</v>
      </c>
      <c r="J27" s="195">
        <f t="shared" si="2"/>
        <v>89.100000000000009</v>
      </c>
      <c r="K27" s="146"/>
      <c r="L27" s="197">
        <f ca="1">SUMIF(DATABASE!$E$3:$E$65,'SIDE ORDER &amp; FOC'!B27,DATABASE!$F$3:$F$49)</f>
        <v>4.71</v>
      </c>
      <c r="M27" s="198">
        <f t="shared" ca="1" si="3"/>
        <v>42.39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9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14</v>
      </c>
      <c r="E28" s="644">
        <f t="shared" si="5"/>
        <v>180.6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14</v>
      </c>
      <c r="J28" s="195">
        <f t="shared" si="2"/>
        <v>180.6</v>
      </c>
      <c r="K28" s="146"/>
      <c r="L28" s="197">
        <f ca="1">SUMIF(DATABASE!$E$3:$E$65,'SIDE ORDER &amp; FOC'!B28,DATABASE!$F$3:$F$49)</f>
        <v>4.41</v>
      </c>
      <c r="M28" s="198">
        <f t="shared" ca="1" si="3"/>
        <v>61.74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14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2</v>
      </c>
      <c r="E29" s="644">
        <f t="shared" si="5"/>
        <v>25.8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2</v>
      </c>
      <c r="J29" s="195">
        <f t="shared" si="2"/>
        <v>25.8</v>
      </c>
      <c r="K29" s="146"/>
      <c r="L29" s="197">
        <f ca="1">SUMIF(DATABASE!$E$3:$E$65,'SIDE ORDER &amp; FOC'!B29,DATABASE!$F$3:$F$49)</f>
        <v>4.43</v>
      </c>
      <c r="M29" s="198">
        <f t="shared" ca="1" si="3"/>
        <v>8.86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2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12</v>
      </c>
      <c r="E30" s="644">
        <f t="shared" si="5"/>
        <v>154.80000000000001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12</v>
      </c>
      <c r="J30" s="195">
        <f t="shared" si="2"/>
        <v>154.80000000000001</v>
      </c>
      <c r="K30" s="146"/>
      <c r="L30" s="197">
        <f ca="1">SUMIF(DATABASE!$E$3:$E$65,'SIDE ORDER &amp; FOC'!B30,DATABASE!$F$3:$F$49)</f>
        <v>4.75</v>
      </c>
      <c r="M30" s="198">
        <f t="shared" ca="1" si="3"/>
        <v>57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12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8</v>
      </c>
      <c r="E31" s="56">
        <f t="shared" si="5"/>
        <v>103.2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6</v>
      </c>
      <c r="J31" s="195">
        <f t="shared" si="2"/>
        <v>77.400000000000006</v>
      </c>
      <c r="K31" s="146"/>
      <c r="L31" s="197">
        <f ca="1">SUMIF(DATABASE!$E$3:$E$65,'SIDE ORDER &amp; FOC'!B31,DATABASE!$F$3:$F$49)</f>
        <v>5.98</v>
      </c>
      <c r="M31" s="198">
        <f t="shared" ca="1" si="3"/>
        <v>35.880000000000003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8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10</v>
      </c>
      <c r="E32" s="56">
        <f t="shared" si="5"/>
        <v>129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9</v>
      </c>
      <c r="J32" s="195">
        <f t="shared" si="2"/>
        <v>116.10000000000001</v>
      </c>
      <c r="K32" s="146"/>
      <c r="L32" s="197">
        <f ca="1">SUMIF(DATABASE!$E$3:$E$65,'SIDE ORDER &amp; FOC'!B32,DATABASE!$F$3:$F$49)</f>
        <v>4.29</v>
      </c>
      <c r="M32" s="198">
        <f t="shared" ca="1" si="3"/>
        <v>38.61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10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7</v>
      </c>
      <c r="E33" s="56">
        <f t="shared" si="5"/>
        <v>90.3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7</v>
      </c>
      <c r="J33" s="195">
        <f t="shared" si="2"/>
        <v>90.3</v>
      </c>
      <c r="K33" s="146"/>
      <c r="L33" s="197">
        <f ca="1">SUMIF(DATABASE!$E$3:$E$65,'SIDE ORDER &amp; FOC'!B33,DATABASE!$F$3:$F$49)</f>
        <v>2.1</v>
      </c>
      <c r="M33" s="198">
        <f t="shared" ca="1" si="3"/>
        <v>14.700000000000001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3</v>
      </c>
      <c r="E34" s="56">
        <f t="shared" si="5"/>
        <v>38.700000000000003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3</v>
      </c>
      <c r="J34" s="195">
        <f t="shared" si="2"/>
        <v>38.700000000000003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14.82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3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10</v>
      </c>
      <c r="E38" s="56">
        <f t="shared" ref="E38:E49" si="9">D38*C38</f>
        <v>59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10</v>
      </c>
      <c r="J38" s="195">
        <f t="shared" ref="J38:J49" si="12">+I38*C38</f>
        <v>59</v>
      </c>
      <c r="K38" s="146"/>
      <c r="L38" s="197">
        <f ca="1">SUMIF(DATABASE!$E$3:$E$65,'SIDE ORDER &amp; FOC'!B38,DATABASE!$F$3:$F$49)</f>
        <v>1.76</v>
      </c>
      <c r="M38" s="198">
        <f t="shared" ca="1" si="3"/>
        <v>17.600000000000001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1</v>
      </c>
      <c r="E39" s="56">
        <f t="shared" si="9"/>
        <v>5.9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1</v>
      </c>
      <c r="J39" s="195">
        <f>+I39*C39</f>
        <v>5.9</v>
      </c>
      <c r="K39" s="146"/>
      <c r="L39" s="197">
        <f ca="1">SUMIF(DATABASE!$E$3:$E$65,'SIDE ORDER &amp; FOC'!B39,DATABASE!$F$3:$F$49)</f>
        <v>2.15</v>
      </c>
      <c r="M39" s="198">
        <f t="shared" ca="1" si="3"/>
        <v>2.15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1</v>
      </c>
      <c r="E41" s="642">
        <f t="shared" si="9"/>
        <v>5.9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1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2</v>
      </c>
      <c r="E42" s="56">
        <f t="shared" si="9"/>
        <v>11.8</v>
      </c>
      <c r="F42" s="90"/>
      <c r="G42" s="196">
        <f>+'DAILY FOC'!BO40</f>
        <v>0</v>
      </c>
      <c r="H42" s="56">
        <f>G42*C42</f>
        <v>0</v>
      </c>
      <c r="I42" s="89">
        <f t="shared" si="11"/>
        <v>2</v>
      </c>
      <c r="J42" s="195">
        <f>+I42*C42</f>
        <v>11.8</v>
      </c>
      <c r="K42" s="146"/>
      <c r="L42" s="197">
        <f ca="1">SUMIF(DATABASE!$E$3:$E$65,'SIDE ORDER &amp; FOC'!B42,DATABASE!$F$3:$F$49)</f>
        <v>2.67</v>
      </c>
      <c r="M42" s="198">
        <f t="shared" ca="1" si="3"/>
        <v>5.34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16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6</v>
      </c>
      <c r="E43" s="56">
        <f t="shared" si="9"/>
        <v>35.400000000000006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6</v>
      </c>
      <c r="J43" s="195">
        <f t="shared" si="12"/>
        <v>35.400000000000006</v>
      </c>
      <c r="K43" s="146"/>
      <c r="L43" s="197">
        <f ca="1">SUMIF(DATABASE!$E$3:$E$65,'SIDE ORDER &amp; FOC'!B43,DATABASE!$F$3:$F$49)</f>
        <v>1.24</v>
      </c>
      <c r="M43" s="198">
        <f t="shared" ca="1" si="3"/>
        <v>7.4399999999999995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24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6</v>
      </c>
      <c r="E45" s="56">
        <f t="shared" si="9"/>
        <v>47.400000000000006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6</v>
      </c>
      <c r="J45" s="195">
        <f t="shared" si="12"/>
        <v>47.400000000000006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14.580000000000002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48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14</v>
      </c>
      <c r="E46" s="56">
        <f t="shared" si="9"/>
        <v>110.60000000000001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14</v>
      </c>
      <c r="J46" s="195">
        <f t="shared" si="12"/>
        <v>110.60000000000001</v>
      </c>
      <c r="K46" s="146"/>
      <c r="L46" s="197">
        <f ca="1">SUMIF(DATABASE!$E$3:$E$65,'SIDE ORDER &amp; FOC'!B46,DATABASE!$F$3:$F$49)</f>
        <v>3.97</v>
      </c>
      <c r="M46" s="198">
        <f t="shared" ca="1" si="3"/>
        <v>55.580000000000005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42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2</v>
      </c>
      <c r="E47" s="56">
        <f t="shared" si="9"/>
        <v>15.8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2</v>
      </c>
      <c r="J47" s="195">
        <f t="shared" si="12"/>
        <v>15.8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4.3600000000000003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4</v>
      </c>
      <c r="E51" s="56">
        <f>D51*C51</f>
        <v>19.8</v>
      </c>
      <c r="F51" s="90"/>
      <c r="G51" s="196"/>
      <c r="H51" s="56"/>
      <c r="I51" s="89">
        <f>+D51-G51</f>
        <v>4</v>
      </c>
      <c r="J51" s="195">
        <f>+I51*C51</f>
        <v>19.8</v>
      </c>
      <c r="K51" s="146"/>
      <c r="L51" s="197">
        <f ca="1">SUMIF(DATABASE!$E$3:$E$65,'SIDE ORDER &amp; FOC'!B51,DATABASE!$F$3:$F$49)</f>
        <v>2</v>
      </c>
      <c r="M51" s="198">
        <f ca="1">+L51*I51</f>
        <v>8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8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8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8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37</v>
      </c>
      <c r="E54" s="56">
        <f t="shared" ref="E54:E64" si="16">D54*C54</f>
        <v>183.15</v>
      </c>
      <c r="F54" s="90"/>
      <c r="G54" s="196"/>
      <c r="H54" s="56"/>
      <c r="I54" s="89">
        <f t="shared" ref="I54:I64" si="17">+D54-G54</f>
        <v>37</v>
      </c>
      <c r="J54" s="195">
        <f t="shared" ref="J54:J64" si="18">+I54*C54</f>
        <v>183.15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65.12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10</v>
      </c>
      <c r="E55" s="56">
        <f t="shared" si="16"/>
        <v>49.5</v>
      </c>
      <c r="F55" s="90"/>
      <c r="G55" s="196"/>
      <c r="H55" s="56"/>
      <c r="I55" s="89">
        <f t="shared" si="17"/>
        <v>10</v>
      </c>
      <c r="J55" s="195">
        <f t="shared" si="18"/>
        <v>49.5</v>
      </c>
      <c r="K55" s="146"/>
      <c r="L55" s="197">
        <f ca="1">SUMIF(DATABASE!$E$3:$E$65,'SIDE ORDER &amp; FOC'!B55,DATABASE!$F$3:$F$49)</f>
        <v>2.15</v>
      </c>
      <c r="M55" s="198">
        <f t="shared" ca="1" si="19"/>
        <v>21.5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7</v>
      </c>
      <c r="E56" s="56">
        <f t="shared" si="16"/>
        <v>34.65</v>
      </c>
      <c r="F56" s="90"/>
      <c r="G56" s="196"/>
      <c r="H56" s="56"/>
      <c r="I56" s="89">
        <f t="shared" si="17"/>
        <v>7</v>
      </c>
      <c r="J56" s="195">
        <f t="shared" si="18"/>
        <v>34.65</v>
      </c>
      <c r="K56" s="146"/>
      <c r="L56" s="197">
        <f ca="1">SUMIF(DATABASE!$E$3:$E$65,'SIDE ORDER &amp; FOC'!B56,DATABASE!$F$3:$F$49)</f>
        <v>1.56</v>
      </c>
      <c r="M56" s="198">
        <f t="shared" ca="1" si="19"/>
        <v>10.92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42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3</v>
      </c>
      <c r="E57" s="56">
        <f>D57*C57</f>
        <v>14.850000000000001</v>
      </c>
      <c r="F57" s="90"/>
      <c r="G57" s="196"/>
      <c r="H57" s="56"/>
      <c r="I57" s="89">
        <f>+D57-G57</f>
        <v>3</v>
      </c>
      <c r="J57" s="195">
        <f>+I57*C57</f>
        <v>14.850000000000001</v>
      </c>
      <c r="K57" s="146"/>
      <c r="L57" s="197">
        <f ca="1">SUMIF(DATABASE!$E$3:$E$65,'SIDE ORDER &amp; FOC'!B57,DATABASE!$F$3:$F$49)</f>
        <v>2.5</v>
      </c>
      <c r="M57" s="198">
        <f ca="1">+L57*I57</f>
        <v>7.5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3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13</v>
      </c>
      <c r="E58" s="56">
        <f t="shared" si="16"/>
        <v>64.350000000000009</v>
      </c>
      <c r="F58" s="90"/>
      <c r="G58" s="196"/>
      <c r="H58" s="56"/>
      <c r="I58" s="89">
        <f t="shared" si="17"/>
        <v>13</v>
      </c>
      <c r="J58" s="195">
        <f t="shared" si="18"/>
        <v>64.350000000000009</v>
      </c>
      <c r="K58" s="146"/>
      <c r="L58" s="197">
        <f ca="1">SUMIF(DATABASE!$E$3:$E$65,'SIDE ORDER &amp; FOC'!B58,DATABASE!$F$3:$F$49)</f>
        <v>2.5</v>
      </c>
      <c r="M58" s="198">
        <f t="shared" ca="1" si="19"/>
        <v>32.5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104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18</v>
      </c>
      <c r="E59" s="56">
        <f t="shared" si="16"/>
        <v>89.100000000000009</v>
      </c>
      <c r="F59" s="90"/>
      <c r="G59" s="196"/>
      <c r="H59" s="56"/>
      <c r="I59" s="89">
        <f t="shared" si="17"/>
        <v>18</v>
      </c>
      <c r="J59" s="195">
        <f t="shared" si="18"/>
        <v>89.100000000000009</v>
      </c>
      <c r="K59" s="146"/>
      <c r="L59" s="197">
        <f ca="1">SUMIF(DATABASE!$E$3:$E$65,'SIDE ORDER &amp; FOC'!B59,DATABASE!$F$3:$F$49)</f>
        <v>2.67</v>
      </c>
      <c r="M59" s="198">
        <f t="shared" ca="1" si="19"/>
        <v>48.06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72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6</v>
      </c>
      <c r="E60" s="56">
        <f>D60*C60</f>
        <v>41.7</v>
      </c>
      <c r="F60" s="90"/>
      <c r="G60" s="196"/>
      <c r="H60" s="56"/>
      <c r="I60" s="89">
        <f>+D60-G60</f>
        <v>6</v>
      </c>
      <c r="J60" s="195">
        <f>+I60*C60</f>
        <v>41.7</v>
      </c>
      <c r="K60" s="146"/>
      <c r="L60" s="197">
        <f ca="1">SUMIF(DATABASE!$E$3:$E$65,'SIDE ORDER &amp; FOC'!B60,DATABASE!$F$3:$F$49)</f>
        <v>1.24</v>
      </c>
      <c r="M60" s="198">
        <f ca="1">+L60*I60</f>
        <v>7.4399999999999995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36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11</v>
      </c>
      <c r="E61" s="56">
        <f t="shared" si="16"/>
        <v>76.45</v>
      </c>
      <c r="F61" s="90"/>
      <c r="G61" s="196"/>
      <c r="H61" s="56"/>
      <c r="I61" s="89">
        <f t="shared" si="17"/>
        <v>11</v>
      </c>
      <c r="J61" s="195">
        <f t="shared" si="18"/>
        <v>76.45</v>
      </c>
      <c r="K61" s="146"/>
      <c r="L61" s="197">
        <f ca="1">SUMIF(DATABASE!$E$3:$E$65,'SIDE ORDER &amp; FOC'!B61,DATABASE!$F$3:$F$49)</f>
        <v>1.24</v>
      </c>
      <c r="M61" s="198">
        <f t="shared" ca="1" si="19"/>
        <v>13.64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88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31</v>
      </c>
      <c r="E62" s="56">
        <f t="shared" si="16"/>
        <v>215.45000000000002</v>
      </c>
      <c r="F62" s="90"/>
      <c r="G62" s="196"/>
      <c r="H62" s="56"/>
      <c r="I62" s="89">
        <f t="shared" si="17"/>
        <v>31</v>
      </c>
      <c r="J62" s="195">
        <f t="shared" si="18"/>
        <v>215.45000000000002</v>
      </c>
      <c r="K62" s="146"/>
      <c r="L62" s="197">
        <f ca="1">SUMIF(DATABASE!$E$3:$E$65,'SIDE ORDER &amp; FOC'!B62,DATABASE!$F$3:$F$49)</f>
        <v>3.97</v>
      </c>
      <c r="M62" s="198">
        <f t="shared" ca="1" si="19"/>
        <v>123.07000000000001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93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7</v>
      </c>
      <c r="E63" s="56">
        <f t="shared" si="16"/>
        <v>48.65</v>
      </c>
      <c r="F63" s="90"/>
      <c r="G63" s="196"/>
      <c r="H63" s="56"/>
      <c r="I63" s="89">
        <f t="shared" si="17"/>
        <v>7</v>
      </c>
      <c r="J63" s="195">
        <f t="shared" si="18"/>
        <v>48.65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15.260000000000002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5</v>
      </c>
      <c r="E64" s="56">
        <f t="shared" si="16"/>
        <v>34.75</v>
      </c>
      <c r="F64" s="90"/>
      <c r="G64" s="196"/>
      <c r="H64" s="56"/>
      <c r="I64" s="89">
        <f t="shared" si="17"/>
        <v>5</v>
      </c>
      <c r="J64" s="195">
        <f t="shared" si="18"/>
        <v>34.75</v>
      </c>
      <c r="K64" s="146"/>
      <c r="L64" s="197">
        <f ca="1">SUMIF(DATABASE!$E$3:$E$65,'SIDE ORDER &amp; FOC'!B64,DATABASE!$F$3:$F$49)</f>
        <v>3.61</v>
      </c>
      <c r="M64" s="198">
        <f t="shared" ca="1" si="19"/>
        <v>18.05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35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17</v>
      </c>
      <c r="E71" s="56">
        <f>D71*C71</f>
        <v>287.29999999999995</v>
      </c>
      <c r="F71" s="90"/>
      <c r="G71" s="203"/>
      <c r="H71" s="56"/>
      <c r="I71" s="201">
        <f>+D71-G71</f>
        <v>17</v>
      </c>
      <c r="J71" s="195">
        <f>+I71*C71</f>
        <v>287.29999999999995</v>
      </c>
      <c r="K71" s="146"/>
      <c r="L71" s="197">
        <f ca="1">SUMIF(DATABASE!$E$3:$E$65,'SIDE ORDER &amp; FOC'!B71,DATABASE!$F$3:$F$49)</f>
        <v>4.5999999999999996</v>
      </c>
      <c r="M71" s="198">
        <f ca="1">+L71*I71</f>
        <v>78.199999999999989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136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102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136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2.04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6</v>
      </c>
      <c r="E75" s="56">
        <f>D75*C75</f>
        <v>77.400000000000006</v>
      </c>
      <c r="F75" s="90"/>
      <c r="G75" s="203"/>
      <c r="H75" s="56"/>
      <c r="I75" s="201">
        <f>+D75-G75</f>
        <v>6</v>
      </c>
      <c r="J75" s="195">
        <f>+I75*C75</f>
        <v>77.400000000000006</v>
      </c>
      <c r="K75" s="146"/>
      <c r="L75" s="197">
        <f ca="1">SUMIF(DATABASE!$E$3:$E$65,'SIDE ORDER &amp; FOC'!B75,DATABASE!$F$3:$F$49)</f>
        <v>4.5999999999999996</v>
      </c>
      <c r="M75" s="198">
        <f ca="1">+L75*I75</f>
        <v>27.599999999999998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48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36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48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0.72</v>
      </c>
    </row>
    <row r="79" spans="1:19" s="117" customFormat="1" ht="33.75" hidden="1" customHeight="1" thickBot="1">
      <c r="A79" s="763" t="s">
        <v>36</v>
      </c>
      <c r="B79" s="764"/>
      <c r="C79" s="765"/>
      <c r="D79" s="73">
        <f>SUM(D11:D78)</f>
        <v>453</v>
      </c>
      <c r="E79" s="74">
        <f>SUM(E11:E78)</f>
        <v>4024.4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422</v>
      </c>
      <c r="J79" s="74">
        <f>SUM(J11:J78)</f>
        <v>3708.5000000000005</v>
      </c>
      <c r="K79" s="208"/>
      <c r="L79" s="209"/>
      <c r="M79" s="210">
        <f ca="1">SUM(M11:M78)</f>
        <v>1297.3300000000002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61"/>
      <c r="E85" s="761"/>
      <c r="F85" s="223"/>
      <c r="G85" s="761"/>
      <c r="H85" s="761"/>
      <c r="I85" s="761"/>
      <c r="J85" s="761"/>
      <c r="K85" s="582"/>
      <c r="L85" s="762"/>
      <c r="M85" s="762"/>
      <c r="N85" s="762"/>
      <c r="O85" s="762"/>
      <c r="Q85" s="766"/>
      <c r="R85" s="766"/>
      <c r="S85" s="766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59"/>
      <c r="B123" s="759"/>
      <c r="C123" s="759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60"/>
      <c r="K127" s="760"/>
      <c r="L127" s="760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60"/>
      <c r="K128" s="760"/>
      <c r="L128" s="760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109.38</v>
      </c>
    </row>
  </sheetData>
  <autoFilter ref="Q1:S159">
    <filterColumn colId="0">
      <filters>
        <filter val="CHICKEN CHOP (MARINATED)"/>
      </filters>
    </filterColumn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4</v>
      </c>
      <c r="E12" s="421">
        <f>+D12</f>
        <v>4</v>
      </c>
      <c r="F12" s="422"/>
      <c r="G12" s="135" t="s">
        <v>570</v>
      </c>
      <c r="H12" s="138">
        <v>55</v>
      </c>
      <c r="I12" s="139">
        <f t="shared" ref="I12:I25" si="0">+H12*E12</f>
        <v>220</v>
      </c>
      <c r="J12" s="58">
        <f t="shared" ref="J12:J25" si="1">+I12*C12</f>
        <v>2.3760000000000003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2</v>
      </c>
      <c r="E14" s="421">
        <f t="shared" si="2"/>
        <v>2</v>
      </c>
      <c r="F14" s="422"/>
      <c r="G14" s="135" t="s">
        <v>64</v>
      </c>
      <c r="H14" s="138">
        <v>80</v>
      </c>
      <c r="I14" s="139">
        <f t="shared" si="0"/>
        <v>160</v>
      </c>
      <c r="J14" s="58">
        <f t="shared" si="1"/>
        <v>0.48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6</v>
      </c>
      <c r="E15" s="421">
        <f t="shared" si="2"/>
        <v>6</v>
      </c>
      <c r="F15" s="422"/>
      <c r="G15" s="424" t="s">
        <v>564</v>
      </c>
      <c r="H15" s="138">
        <v>65</v>
      </c>
      <c r="I15" s="139">
        <f t="shared" si="0"/>
        <v>390</v>
      </c>
      <c r="J15" s="58">
        <f t="shared" si="1"/>
        <v>2.3010000000000002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23</v>
      </c>
      <c r="E16" s="421">
        <f t="shared" si="2"/>
        <v>23</v>
      </c>
      <c r="F16" s="422"/>
      <c r="G16" s="135" t="s">
        <v>574</v>
      </c>
      <c r="H16" s="138">
        <v>20</v>
      </c>
      <c r="I16" s="139">
        <f t="shared" si="0"/>
        <v>460</v>
      </c>
      <c r="J16" s="58">
        <f t="shared" si="1"/>
        <v>1.9933333333333332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9</v>
      </c>
      <c r="E18" s="421">
        <f t="shared" si="2"/>
        <v>9</v>
      </c>
      <c r="F18" s="422"/>
      <c r="G18" s="135" t="s">
        <v>577</v>
      </c>
      <c r="H18" s="138">
        <v>70</v>
      </c>
      <c r="I18" s="139">
        <f t="shared" si="0"/>
        <v>630</v>
      </c>
      <c r="J18" s="58">
        <f t="shared" si="1"/>
        <v>3.9689999999999999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2</v>
      </c>
      <c r="E20" s="421">
        <f t="shared" si="2"/>
        <v>2</v>
      </c>
      <c r="F20" s="422"/>
      <c r="G20" s="135" t="s">
        <v>63</v>
      </c>
      <c r="H20" s="138">
        <v>80</v>
      </c>
      <c r="I20" s="139">
        <f t="shared" si="0"/>
        <v>160</v>
      </c>
      <c r="J20" s="58">
        <f t="shared" si="1"/>
        <v>1.0879999999999999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5</v>
      </c>
      <c r="E21" s="421">
        <f t="shared" si="2"/>
        <v>5</v>
      </c>
      <c r="F21" s="422"/>
      <c r="G21" s="135" t="s">
        <v>567</v>
      </c>
      <c r="H21" s="138">
        <v>110</v>
      </c>
      <c r="I21" s="139">
        <f t="shared" si="0"/>
        <v>550</v>
      </c>
      <c r="J21" s="58">
        <f t="shared" si="1"/>
        <v>4.5375000000000005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1</v>
      </c>
      <c r="E23" s="421">
        <f t="shared" si="2"/>
        <v>1</v>
      </c>
      <c r="G23" s="135" t="s">
        <v>578</v>
      </c>
      <c r="H23" s="138">
        <v>20</v>
      </c>
      <c r="I23" s="139">
        <f t="shared" si="0"/>
        <v>20</v>
      </c>
      <c r="J23" s="58">
        <f t="shared" si="1"/>
        <v>7.0000000000000007E-2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6</v>
      </c>
      <c r="E24" s="421">
        <f t="shared" si="2"/>
        <v>6</v>
      </c>
      <c r="G24" s="135" t="s">
        <v>572</v>
      </c>
      <c r="H24" s="138">
        <v>28</v>
      </c>
      <c r="I24" s="139">
        <f t="shared" si="0"/>
        <v>168</v>
      </c>
      <c r="J24" s="58">
        <f t="shared" si="1"/>
        <v>2.0831999999999997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3</v>
      </c>
      <c r="E25" s="421">
        <f t="shared" si="2"/>
        <v>3</v>
      </c>
      <c r="F25" s="433"/>
      <c r="G25" s="434" t="s">
        <v>579</v>
      </c>
      <c r="H25" s="435">
        <v>70</v>
      </c>
      <c r="I25" s="139">
        <f t="shared" si="0"/>
        <v>210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40</v>
      </c>
      <c r="E28" s="421">
        <f>+D28</f>
        <v>40</v>
      </c>
      <c r="F28" s="422"/>
      <c r="G28" s="424" t="s">
        <v>560</v>
      </c>
      <c r="H28" s="138">
        <v>75</v>
      </c>
      <c r="I28" s="139">
        <f>+H28*E28</f>
        <v>3000</v>
      </c>
      <c r="J28" s="58">
        <f t="shared" ref="J28:J60" si="4">+I28*C28</f>
        <v>21.315789473684212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42</v>
      </c>
      <c r="E29" s="421">
        <f t="shared" ref="E29:E92" si="5">+D29</f>
        <v>42</v>
      </c>
      <c r="F29" s="422"/>
      <c r="G29" s="425" t="s">
        <v>561</v>
      </c>
      <c r="H29" s="138">
        <v>80</v>
      </c>
      <c r="I29" s="139">
        <f t="shared" ref="I29:I62" si="6">+H29*E29</f>
        <v>3360</v>
      </c>
      <c r="J29" s="58">
        <f t="shared" si="4"/>
        <v>6.72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16</v>
      </c>
      <c r="E30" s="421">
        <f t="shared" si="5"/>
        <v>16</v>
      </c>
      <c r="F30" s="422"/>
      <c r="G30" s="424" t="s">
        <v>562</v>
      </c>
      <c r="H30" s="138">
        <v>180</v>
      </c>
      <c r="I30" s="139">
        <f t="shared" si="6"/>
        <v>2880</v>
      </c>
      <c r="J30" s="58">
        <f t="shared" si="4"/>
        <v>4.32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11</v>
      </c>
      <c r="E31" s="421">
        <f t="shared" si="5"/>
        <v>11</v>
      </c>
      <c r="F31" s="422"/>
      <c r="G31" s="425" t="s">
        <v>563</v>
      </c>
      <c r="H31" s="138">
        <v>200</v>
      </c>
      <c r="I31" s="139">
        <f t="shared" si="6"/>
        <v>2200</v>
      </c>
      <c r="J31" s="58">
        <f t="shared" si="4"/>
        <v>4.18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76</v>
      </c>
      <c r="E32" s="421">
        <f t="shared" si="5"/>
        <v>76</v>
      </c>
      <c r="F32" s="422"/>
      <c r="G32" s="424" t="s">
        <v>564</v>
      </c>
      <c r="H32" s="138">
        <v>75</v>
      </c>
      <c r="I32" s="139">
        <f t="shared" si="6"/>
        <v>5700</v>
      </c>
      <c r="J32" s="58">
        <f t="shared" si="4"/>
        <v>33.630000000000003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34</v>
      </c>
      <c r="E33" s="421">
        <f t="shared" si="5"/>
        <v>34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29</v>
      </c>
      <c r="E34" s="421">
        <f t="shared" si="5"/>
        <v>29</v>
      </c>
      <c r="F34" s="422"/>
      <c r="G34" s="424" t="s">
        <v>565</v>
      </c>
      <c r="H34" s="138">
        <v>30</v>
      </c>
      <c r="I34" s="139">
        <f t="shared" si="6"/>
        <v>870</v>
      </c>
      <c r="J34" s="58">
        <f t="shared" si="4"/>
        <v>7.9170000000000007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3</v>
      </c>
      <c r="E35" s="421">
        <f t="shared" si="5"/>
        <v>3</v>
      </c>
      <c r="F35" s="422"/>
      <c r="G35" s="424" t="s">
        <v>565</v>
      </c>
      <c r="H35" s="138">
        <v>30</v>
      </c>
      <c r="I35" s="139">
        <f t="shared" si="6"/>
        <v>90</v>
      </c>
      <c r="J35" s="58">
        <f t="shared" si="4"/>
        <v>0.81900000000000006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13</v>
      </c>
      <c r="E36" s="421">
        <f t="shared" si="5"/>
        <v>13</v>
      </c>
      <c r="F36" s="422"/>
      <c r="G36" s="135" t="s">
        <v>566</v>
      </c>
      <c r="H36" s="138">
        <v>70</v>
      </c>
      <c r="I36" s="139">
        <f t="shared" si="6"/>
        <v>910</v>
      </c>
      <c r="J36" s="58">
        <f t="shared" si="4"/>
        <v>3.5489999999999999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15</v>
      </c>
      <c r="E37" s="421">
        <f t="shared" si="5"/>
        <v>15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11</v>
      </c>
      <c r="E38" s="421">
        <f t="shared" si="5"/>
        <v>11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23</v>
      </c>
      <c r="E39" s="421">
        <f t="shared" si="5"/>
        <v>23</v>
      </c>
      <c r="F39" s="422"/>
      <c r="G39" s="135" t="s">
        <v>567</v>
      </c>
      <c r="H39" s="138">
        <v>110</v>
      </c>
      <c r="I39" s="139">
        <f t="shared" si="6"/>
        <v>2530</v>
      </c>
      <c r="J39" s="58">
        <f t="shared" si="4"/>
        <v>18.722000000000001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6</v>
      </c>
      <c r="E40" s="421">
        <f t="shared" si="5"/>
        <v>6</v>
      </c>
      <c r="F40" s="422"/>
      <c r="G40" s="424" t="s">
        <v>565</v>
      </c>
      <c r="H40" s="138">
        <v>30</v>
      </c>
      <c r="I40" s="139">
        <f t="shared" si="6"/>
        <v>180</v>
      </c>
      <c r="J40" s="58">
        <f t="shared" si="4"/>
        <v>1.6380000000000001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3</v>
      </c>
      <c r="E41" s="421">
        <f t="shared" si="5"/>
        <v>3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16</v>
      </c>
      <c r="E42" s="421">
        <f>+D42</f>
        <v>16</v>
      </c>
      <c r="F42" s="422"/>
      <c r="G42" s="135" t="s">
        <v>568</v>
      </c>
      <c r="H42" s="138">
        <v>25</v>
      </c>
      <c r="I42" s="139">
        <f t="shared" si="6"/>
        <v>400</v>
      </c>
      <c r="J42" s="58">
        <f t="shared" si="4"/>
        <v>0.6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89</v>
      </c>
      <c r="E43" s="421">
        <f t="shared" si="5"/>
        <v>89</v>
      </c>
      <c r="F43" s="422"/>
      <c r="G43" s="135" t="s">
        <v>64</v>
      </c>
      <c r="H43" s="138">
        <v>90</v>
      </c>
      <c r="I43" s="139">
        <f t="shared" si="6"/>
        <v>8010</v>
      </c>
      <c r="J43" s="58">
        <f t="shared" si="4"/>
        <v>24.03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12</v>
      </c>
      <c r="E44" s="421">
        <f t="shared" si="5"/>
        <v>12</v>
      </c>
      <c r="F44" s="422"/>
      <c r="G44" s="135" t="s">
        <v>569</v>
      </c>
      <c r="H44" s="138">
        <v>90</v>
      </c>
      <c r="I44" s="139">
        <f t="shared" si="6"/>
        <v>1080</v>
      </c>
      <c r="J44" s="58">
        <f t="shared" si="4"/>
        <v>3.5640000000000001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95</v>
      </c>
      <c r="E45" s="421">
        <f t="shared" si="5"/>
        <v>95</v>
      </c>
      <c r="F45" s="422"/>
      <c r="G45" s="135" t="s">
        <v>63</v>
      </c>
      <c r="H45" s="138">
        <v>90</v>
      </c>
      <c r="I45" s="139">
        <f t="shared" si="6"/>
        <v>8550</v>
      </c>
      <c r="J45" s="58">
        <f t="shared" si="4"/>
        <v>58.139999999999993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61</v>
      </c>
      <c r="E46" s="421">
        <f t="shared" si="5"/>
        <v>61</v>
      </c>
      <c r="F46" s="422"/>
      <c r="G46" s="135" t="s">
        <v>570</v>
      </c>
      <c r="H46" s="138">
        <v>30</v>
      </c>
      <c r="I46" s="139">
        <f t="shared" si="6"/>
        <v>1830</v>
      </c>
      <c r="J46" s="58">
        <f t="shared" si="4"/>
        <v>13.002631578947369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128</v>
      </c>
      <c r="E48" s="421">
        <f t="shared" si="5"/>
        <v>128</v>
      </c>
      <c r="F48" s="422"/>
      <c r="G48" s="135" t="s">
        <v>572</v>
      </c>
      <c r="H48" s="138">
        <v>30</v>
      </c>
      <c r="I48" s="139">
        <f t="shared" si="6"/>
        <v>3840</v>
      </c>
      <c r="J48" s="58">
        <f t="shared" si="4"/>
        <v>47.616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33</v>
      </c>
      <c r="E49" s="421">
        <f t="shared" si="5"/>
        <v>33</v>
      </c>
      <c r="F49" s="422"/>
      <c r="G49" s="135" t="s">
        <v>573</v>
      </c>
      <c r="H49" s="138">
        <v>150</v>
      </c>
      <c r="I49" s="139">
        <f t="shared" si="6"/>
        <v>4950</v>
      </c>
      <c r="J49" s="58">
        <f t="shared" si="4"/>
        <v>56.43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34</v>
      </c>
      <c r="E50" s="421">
        <f t="shared" si="5"/>
        <v>34</v>
      </c>
      <c r="F50" s="422"/>
      <c r="G50" s="135" t="s">
        <v>570</v>
      </c>
      <c r="H50" s="138">
        <v>65</v>
      </c>
      <c r="I50" s="139">
        <f t="shared" si="6"/>
        <v>2210</v>
      </c>
      <c r="J50" s="58">
        <f t="shared" si="4"/>
        <v>23.8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7</v>
      </c>
      <c r="E52" s="421">
        <f t="shared" si="5"/>
        <v>7</v>
      </c>
      <c r="F52" s="422"/>
      <c r="G52" s="135" t="s">
        <v>574</v>
      </c>
      <c r="H52" s="138">
        <v>30</v>
      </c>
      <c r="I52" s="139">
        <f t="shared" si="6"/>
        <v>210</v>
      </c>
      <c r="J52" s="58">
        <f t="shared" si="4"/>
        <v>0.90999999999999992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3</v>
      </c>
      <c r="E53" s="421">
        <f t="shared" si="5"/>
        <v>3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5</v>
      </c>
      <c r="E54" s="421">
        <f t="shared" si="5"/>
        <v>5</v>
      </c>
      <c r="F54" s="422"/>
      <c r="G54" s="135" t="s">
        <v>574</v>
      </c>
      <c r="H54" s="138">
        <v>30</v>
      </c>
      <c r="I54" s="139">
        <f t="shared" si="6"/>
        <v>150</v>
      </c>
      <c r="J54" s="58">
        <f t="shared" si="4"/>
        <v>0.64500000000000002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1</v>
      </c>
      <c r="E55" s="421">
        <f t="shared" si="5"/>
        <v>1</v>
      </c>
      <c r="F55" s="422"/>
      <c r="G55" s="135" t="s">
        <v>572</v>
      </c>
      <c r="H55" s="138">
        <v>38</v>
      </c>
      <c r="I55" s="139">
        <f t="shared" si="6"/>
        <v>38</v>
      </c>
      <c r="J55" s="58">
        <f t="shared" si="4"/>
        <v>0.47120000000000001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2</v>
      </c>
      <c r="E56" s="421">
        <f>+D56</f>
        <v>2</v>
      </c>
      <c r="F56" s="422"/>
      <c r="G56" s="135" t="s">
        <v>572</v>
      </c>
      <c r="H56" s="138">
        <v>30</v>
      </c>
      <c r="I56" s="139">
        <f t="shared" si="6"/>
        <v>60</v>
      </c>
      <c r="J56" s="58">
        <f t="shared" si="4"/>
        <v>0.74399999999999999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4</v>
      </c>
      <c r="E57" s="421">
        <f t="shared" si="5"/>
        <v>4</v>
      </c>
      <c r="F57" s="422"/>
      <c r="G57" s="135" t="s">
        <v>574</v>
      </c>
      <c r="H57" s="138">
        <v>30</v>
      </c>
      <c r="I57" s="139">
        <f t="shared" si="6"/>
        <v>120</v>
      </c>
      <c r="J57" s="58">
        <f t="shared" si="4"/>
        <v>1.28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1</v>
      </c>
      <c r="E58" s="421">
        <f t="shared" si="5"/>
        <v>1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8</v>
      </c>
      <c r="E59" s="421">
        <f t="shared" si="5"/>
        <v>8</v>
      </c>
      <c r="F59" s="422"/>
      <c r="G59" s="135" t="s">
        <v>574</v>
      </c>
      <c r="H59" s="138">
        <v>30</v>
      </c>
      <c r="I59" s="139">
        <f t="shared" si="6"/>
        <v>240</v>
      </c>
      <c r="J59" s="58">
        <f t="shared" si="4"/>
        <v>1.6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21</v>
      </c>
      <c r="E60" s="421">
        <f t="shared" si="5"/>
        <v>21</v>
      </c>
      <c r="F60" s="422"/>
      <c r="G60" s="135" t="s">
        <v>560</v>
      </c>
      <c r="H60" s="138">
        <v>38</v>
      </c>
      <c r="I60" s="139">
        <f t="shared" si="6"/>
        <v>798</v>
      </c>
      <c r="J60" s="58">
        <f t="shared" si="4"/>
        <v>5.32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3</v>
      </c>
      <c r="E62" s="421">
        <f t="shared" si="5"/>
        <v>3</v>
      </c>
      <c r="F62" s="422"/>
      <c r="G62" s="135" t="s">
        <v>560</v>
      </c>
      <c r="H62" s="138">
        <v>38</v>
      </c>
      <c r="I62" s="139">
        <f t="shared" si="6"/>
        <v>114</v>
      </c>
      <c r="J62" s="58">
        <f>+I62*C62</f>
        <v>0.76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24</v>
      </c>
      <c r="E65" s="421">
        <f t="shared" si="5"/>
        <v>24</v>
      </c>
      <c r="F65" s="422"/>
      <c r="G65" s="424" t="s">
        <v>560</v>
      </c>
      <c r="H65" s="138">
        <v>75</v>
      </c>
      <c r="I65" s="139">
        <f>+H65*E65</f>
        <v>1800</v>
      </c>
      <c r="J65" s="58">
        <f t="shared" ref="J65:J97" si="8">+I65*C65</f>
        <v>12.789473684210526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18</v>
      </c>
      <c r="E66" s="421">
        <f t="shared" si="5"/>
        <v>18</v>
      </c>
      <c r="F66" s="422"/>
      <c r="G66" s="425" t="s">
        <v>561</v>
      </c>
      <c r="H66" s="138">
        <v>80</v>
      </c>
      <c r="I66" s="139">
        <f t="shared" ref="I66:I99" si="9">+H66*E66</f>
        <v>1440</v>
      </c>
      <c r="J66" s="58">
        <f t="shared" si="8"/>
        <v>2.88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14</v>
      </c>
      <c r="E67" s="421">
        <f t="shared" si="5"/>
        <v>14</v>
      </c>
      <c r="F67" s="422"/>
      <c r="G67" s="424" t="s">
        <v>562</v>
      </c>
      <c r="H67" s="138">
        <v>180</v>
      </c>
      <c r="I67" s="139">
        <f t="shared" si="9"/>
        <v>2520</v>
      </c>
      <c r="J67" s="58">
        <f t="shared" si="8"/>
        <v>3.7800000000000002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7</v>
      </c>
      <c r="E68" s="421">
        <f t="shared" si="5"/>
        <v>7</v>
      </c>
      <c r="F68" s="422"/>
      <c r="G68" s="425" t="s">
        <v>563</v>
      </c>
      <c r="H68" s="138">
        <v>200</v>
      </c>
      <c r="I68" s="139">
        <f t="shared" si="9"/>
        <v>1400</v>
      </c>
      <c r="J68" s="58">
        <f t="shared" si="8"/>
        <v>2.66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30</v>
      </c>
      <c r="E69" s="421">
        <f t="shared" si="5"/>
        <v>30</v>
      </c>
      <c r="F69" s="422"/>
      <c r="G69" s="424" t="s">
        <v>564</v>
      </c>
      <c r="H69" s="138">
        <v>75</v>
      </c>
      <c r="I69" s="139">
        <f t="shared" si="9"/>
        <v>2250</v>
      </c>
      <c r="J69" s="58">
        <f t="shared" si="8"/>
        <v>13.275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25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17</v>
      </c>
      <c r="E71" s="421">
        <f t="shared" si="5"/>
        <v>17</v>
      </c>
      <c r="F71" s="422"/>
      <c r="G71" s="424" t="s">
        <v>565</v>
      </c>
      <c r="H71" s="138">
        <v>30</v>
      </c>
      <c r="I71" s="139">
        <f t="shared" si="9"/>
        <v>510</v>
      </c>
      <c r="J71" s="58">
        <f t="shared" si="8"/>
        <v>4.641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6</v>
      </c>
      <c r="E72" s="421">
        <f t="shared" si="5"/>
        <v>6</v>
      </c>
      <c r="F72" s="422"/>
      <c r="G72" s="424" t="s">
        <v>565</v>
      </c>
      <c r="H72" s="138">
        <v>30</v>
      </c>
      <c r="I72" s="139">
        <f t="shared" si="9"/>
        <v>180</v>
      </c>
      <c r="J72" s="58">
        <f t="shared" si="8"/>
        <v>1.6380000000000001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3</v>
      </c>
      <c r="E73" s="421">
        <f t="shared" si="5"/>
        <v>3</v>
      </c>
      <c r="F73" s="422"/>
      <c r="G73" s="135" t="s">
        <v>566</v>
      </c>
      <c r="H73" s="138">
        <v>70</v>
      </c>
      <c r="I73" s="139">
        <f t="shared" si="9"/>
        <v>210</v>
      </c>
      <c r="J73" s="58">
        <f t="shared" si="8"/>
        <v>0.81899999999999995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5</v>
      </c>
      <c r="E74" s="421">
        <f t="shared" si="5"/>
        <v>5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5</v>
      </c>
      <c r="E76" s="421">
        <f t="shared" si="5"/>
        <v>5</v>
      </c>
      <c r="F76" s="422"/>
      <c r="G76" s="135" t="s">
        <v>567</v>
      </c>
      <c r="H76" s="138">
        <v>110</v>
      </c>
      <c r="I76" s="139">
        <f t="shared" si="9"/>
        <v>550</v>
      </c>
      <c r="J76" s="58">
        <f t="shared" si="8"/>
        <v>4.07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12</v>
      </c>
      <c r="E77" s="421">
        <f t="shared" si="5"/>
        <v>12</v>
      </c>
      <c r="F77" s="422"/>
      <c r="G77" s="424" t="s">
        <v>565</v>
      </c>
      <c r="H77" s="138">
        <v>30</v>
      </c>
      <c r="I77" s="139">
        <f t="shared" si="9"/>
        <v>360</v>
      </c>
      <c r="J77" s="58">
        <f t="shared" si="8"/>
        <v>3.2760000000000002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4</v>
      </c>
      <c r="E78" s="421">
        <f t="shared" si="5"/>
        <v>4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9</v>
      </c>
      <c r="E79" s="421">
        <f t="shared" si="5"/>
        <v>9</v>
      </c>
      <c r="F79" s="422"/>
      <c r="G79" s="135" t="s">
        <v>568</v>
      </c>
      <c r="H79" s="138">
        <v>25</v>
      </c>
      <c r="I79" s="139">
        <f t="shared" si="9"/>
        <v>225</v>
      </c>
      <c r="J79" s="58">
        <f t="shared" si="8"/>
        <v>0.33750000000000002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14</v>
      </c>
      <c r="E80" s="421">
        <f t="shared" si="5"/>
        <v>14</v>
      </c>
      <c r="F80" s="422"/>
      <c r="G80" s="135" t="s">
        <v>64</v>
      </c>
      <c r="H80" s="138">
        <v>90</v>
      </c>
      <c r="I80" s="139">
        <f t="shared" si="9"/>
        <v>1260</v>
      </c>
      <c r="J80" s="58">
        <f t="shared" si="8"/>
        <v>3.7800000000000002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2</v>
      </c>
      <c r="E81" s="421">
        <f t="shared" si="5"/>
        <v>2</v>
      </c>
      <c r="F81" s="422"/>
      <c r="G81" s="135" t="s">
        <v>569</v>
      </c>
      <c r="H81" s="138">
        <v>90</v>
      </c>
      <c r="I81" s="139">
        <f t="shared" si="9"/>
        <v>180</v>
      </c>
      <c r="J81" s="58">
        <f t="shared" si="8"/>
        <v>0.59399999999999997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12</v>
      </c>
      <c r="E82" s="421">
        <f t="shared" si="5"/>
        <v>12</v>
      </c>
      <c r="F82" s="422"/>
      <c r="G82" s="135" t="s">
        <v>63</v>
      </c>
      <c r="H82" s="138">
        <v>90</v>
      </c>
      <c r="I82" s="139">
        <f t="shared" si="9"/>
        <v>1080</v>
      </c>
      <c r="J82" s="58">
        <f t="shared" si="8"/>
        <v>7.3439999999999994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8</v>
      </c>
      <c r="E83" s="421">
        <f t="shared" si="5"/>
        <v>8</v>
      </c>
      <c r="F83" s="422"/>
      <c r="G83" s="135" t="s">
        <v>570</v>
      </c>
      <c r="H83" s="138">
        <v>30</v>
      </c>
      <c r="I83" s="139">
        <f t="shared" si="9"/>
        <v>240</v>
      </c>
      <c r="J83" s="58">
        <f t="shared" si="8"/>
        <v>1.7052631578947368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10</v>
      </c>
      <c r="E85" s="421">
        <f t="shared" si="5"/>
        <v>10</v>
      </c>
      <c r="F85" s="422"/>
      <c r="G85" s="135" t="s">
        <v>572</v>
      </c>
      <c r="H85" s="138">
        <v>30</v>
      </c>
      <c r="I85" s="139">
        <f t="shared" si="9"/>
        <v>300</v>
      </c>
      <c r="J85" s="58">
        <f t="shared" si="8"/>
        <v>3.7199999999999998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7</v>
      </c>
      <c r="E86" s="421">
        <f t="shared" si="5"/>
        <v>7</v>
      </c>
      <c r="F86" s="422"/>
      <c r="G86" s="135" t="s">
        <v>573</v>
      </c>
      <c r="H86" s="138">
        <v>150</v>
      </c>
      <c r="I86" s="139">
        <f t="shared" si="9"/>
        <v>1050</v>
      </c>
      <c r="J86" s="58">
        <f t="shared" si="8"/>
        <v>11.97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3</v>
      </c>
      <c r="E87" s="421">
        <f t="shared" si="5"/>
        <v>3</v>
      </c>
      <c r="F87" s="422"/>
      <c r="G87" s="135" t="s">
        <v>570</v>
      </c>
      <c r="H87" s="138">
        <v>65</v>
      </c>
      <c r="I87" s="139">
        <f t="shared" si="9"/>
        <v>195</v>
      </c>
      <c r="J87" s="58">
        <f t="shared" si="8"/>
        <v>2.1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10</v>
      </c>
      <c r="E89" s="421">
        <f t="shared" si="5"/>
        <v>10</v>
      </c>
      <c r="F89" s="422"/>
      <c r="G89" s="135" t="s">
        <v>574</v>
      </c>
      <c r="H89" s="138">
        <v>30</v>
      </c>
      <c r="I89" s="139">
        <f t="shared" si="9"/>
        <v>300</v>
      </c>
      <c r="J89" s="58">
        <f t="shared" si="8"/>
        <v>1.3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1</v>
      </c>
      <c r="E90" s="421">
        <f t="shared" si="5"/>
        <v>1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1</v>
      </c>
      <c r="E92" s="421">
        <f t="shared" si="5"/>
        <v>1</v>
      </c>
      <c r="F92" s="422"/>
      <c r="G92" s="135" t="s">
        <v>572</v>
      </c>
      <c r="H92" s="138">
        <v>38</v>
      </c>
      <c r="I92" s="139">
        <f t="shared" si="9"/>
        <v>38</v>
      </c>
      <c r="J92" s="58">
        <f t="shared" si="8"/>
        <v>0.47120000000000001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2</v>
      </c>
      <c r="E93" s="421">
        <f t="shared" ref="E93:E100" si="11">+D93</f>
        <v>2</v>
      </c>
      <c r="F93" s="422"/>
      <c r="G93" s="135" t="s">
        <v>572</v>
      </c>
      <c r="H93" s="138">
        <v>30</v>
      </c>
      <c r="I93" s="139">
        <f t="shared" si="9"/>
        <v>60</v>
      </c>
      <c r="J93" s="58">
        <f t="shared" si="8"/>
        <v>0.74399999999999999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6</v>
      </c>
      <c r="E94" s="421">
        <f t="shared" si="11"/>
        <v>6</v>
      </c>
      <c r="F94" s="422"/>
      <c r="G94" s="135" t="s">
        <v>574</v>
      </c>
      <c r="H94" s="138">
        <v>30</v>
      </c>
      <c r="I94" s="139">
        <f t="shared" si="9"/>
        <v>180</v>
      </c>
      <c r="J94" s="58">
        <f t="shared" si="8"/>
        <v>1.92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6</v>
      </c>
      <c r="E96" s="421">
        <f t="shared" si="11"/>
        <v>6</v>
      </c>
      <c r="F96" s="422"/>
      <c r="G96" s="135" t="s">
        <v>574</v>
      </c>
      <c r="H96" s="138">
        <v>30</v>
      </c>
      <c r="I96" s="139">
        <f t="shared" si="9"/>
        <v>180</v>
      </c>
      <c r="J96" s="58">
        <f t="shared" si="8"/>
        <v>1.2000000000000002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14</v>
      </c>
      <c r="E97" s="421">
        <f t="shared" si="11"/>
        <v>14</v>
      </c>
      <c r="F97" s="422"/>
      <c r="G97" s="135" t="s">
        <v>560</v>
      </c>
      <c r="H97" s="138">
        <v>38</v>
      </c>
      <c r="I97" s="139">
        <f t="shared" si="9"/>
        <v>532</v>
      </c>
      <c r="J97" s="58">
        <f t="shared" si="8"/>
        <v>3.5466666666666669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2</v>
      </c>
      <c r="E98" s="421">
        <f t="shared" si="11"/>
        <v>2</v>
      </c>
      <c r="F98" s="422"/>
      <c r="G98" s="135" t="s">
        <v>565</v>
      </c>
      <c r="H98" s="138">
        <v>30</v>
      </c>
      <c r="I98" s="139">
        <f t="shared" si="9"/>
        <v>60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3" t="s">
        <v>356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2">
        <v>1</v>
      </c>
      <c r="E7" s="782"/>
      <c r="F7" s="782">
        <f>+D7+1</f>
        <v>2</v>
      </c>
      <c r="G7" s="782"/>
      <c r="H7" s="782">
        <f>+F7+1</f>
        <v>3</v>
      </c>
      <c r="I7" s="782"/>
      <c r="J7" s="782">
        <f>+H7+1</f>
        <v>4</v>
      </c>
      <c r="K7" s="782"/>
      <c r="L7" s="782">
        <f>+J7+1</f>
        <v>5</v>
      </c>
      <c r="M7" s="782"/>
      <c r="N7" s="782">
        <f>+L7+1</f>
        <v>6</v>
      </c>
      <c r="O7" s="782"/>
      <c r="P7" s="782">
        <f>+N7+1</f>
        <v>7</v>
      </c>
      <c r="Q7" s="782"/>
      <c r="R7" s="782">
        <f>+P7+1</f>
        <v>8</v>
      </c>
      <c r="S7" s="782"/>
      <c r="T7" s="782">
        <f>+R7+1</f>
        <v>9</v>
      </c>
      <c r="U7" s="782"/>
      <c r="V7" s="782">
        <f>+T7+1</f>
        <v>10</v>
      </c>
      <c r="W7" s="782"/>
      <c r="X7" s="782">
        <f>+V7+1</f>
        <v>11</v>
      </c>
      <c r="Y7" s="782"/>
      <c r="Z7" s="782">
        <f>+X7+1</f>
        <v>12</v>
      </c>
      <c r="AA7" s="782"/>
      <c r="AB7" s="782">
        <f>+Z7+1</f>
        <v>13</v>
      </c>
      <c r="AC7" s="782"/>
      <c r="AD7" s="782">
        <f>+AB7+1</f>
        <v>14</v>
      </c>
      <c r="AE7" s="782"/>
      <c r="AF7" s="782">
        <f>+AD7+1</f>
        <v>15</v>
      </c>
      <c r="AG7" s="782"/>
      <c r="AH7" s="782">
        <f>+AF7+1</f>
        <v>16</v>
      </c>
      <c r="AI7" s="782"/>
      <c r="AJ7" s="782">
        <f>+AH7+1</f>
        <v>17</v>
      </c>
      <c r="AK7" s="782"/>
      <c r="AL7" s="782">
        <f>+AJ7+1</f>
        <v>18</v>
      </c>
      <c r="AM7" s="782"/>
      <c r="AN7" s="782">
        <f>+AL7+1</f>
        <v>19</v>
      </c>
      <c r="AO7" s="782"/>
      <c r="AP7" s="782">
        <f>+AN7+1</f>
        <v>20</v>
      </c>
      <c r="AQ7" s="782"/>
      <c r="AR7" s="782">
        <f>+AP7+1</f>
        <v>21</v>
      </c>
      <c r="AS7" s="782"/>
      <c r="AT7" s="782">
        <f>+AR7+1</f>
        <v>22</v>
      </c>
      <c r="AU7" s="782"/>
      <c r="AV7" s="782">
        <f>+AT7+1</f>
        <v>23</v>
      </c>
      <c r="AW7" s="782"/>
      <c r="AX7" s="782">
        <f>+AV7+1</f>
        <v>24</v>
      </c>
      <c r="AY7" s="782"/>
      <c r="AZ7" s="782">
        <f>+AX7+1</f>
        <v>25</v>
      </c>
      <c r="BA7" s="782"/>
      <c r="BB7" s="782">
        <f>+AZ7+1</f>
        <v>26</v>
      </c>
      <c r="BC7" s="782"/>
      <c r="BD7" s="782">
        <f>+BB7+1</f>
        <v>27</v>
      </c>
      <c r="BE7" s="782"/>
      <c r="BF7" s="782">
        <f>+BD7+1</f>
        <v>28</v>
      </c>
      <c r="BG7" s="782"/>
      <c r="BH7" s="782">
        <f>+BF7+1</f>
        <v>29</v>
      </c>
      <c r="BI7" s="782"/>
      <c r="BJ7" s="782">
        <f>+BH7+1</f>
        <v>30</v>
      </c>
      <c r="BK7" s="782"/>
      <c r="BL7" s="782">
        <f>+BJ7+1</f>
        <v>31</v>
      </c>
      <c r="BM7" s="782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2013-11-26T10:20:06Z</dcterms:modified>
</cp:coreProperties>
</file>